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chartsheets/sheet1.xml" ContentType="application/vnd.openxmlformats-officedocument.spreadsheetml.chartsheet+xml"/>
  <Override PartName="/xl/worksheets/sheet9.xml" ContentType="application/vnd.openxmlformats-officedocument.spreadsheetml.worksheet+xml"/>
  <Override PartName="/xl/chartsheets/sheet2.xml" ContentType="application/vnd.openxmlformats-officedocument.spreadsheetml.chart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chartsheets/sheet3.xml" ContentType="application/vnd.openxmlformats-officedocument.spreadsheetml.chart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11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C:\Users\cpalacio.CGN-LOC\Downloads\"/>
    </mc:Choice>
  </mc:AlternateContent>
  <xr:revisionPtr revIDLastSave="0" documentId="13_ncr:1_{51A9E92D-8C98-403D-AD72-7D460D1F8286}" xr6:coauthVersionLast="47" xr6:coauthVersionMax="47" xr10:uidLastSave="{00000000-0000-0000-0000-000000000000}"/>
  <bookViews>
    <workbookView xWindow="-120" yWindow="-120" windowWidth="29040" windowHeight="15720" tabRatio="931" firstSheet="5" activeTab="5" xr2:uid="{00000000-000D-0000-FFFF-FFFF00000000}"/>
  </bookViews>
  <sheets>
    <sheet name="Público (2)" sheetId="2" state="hidden" r:id="rId1"/>
    <sheet name="Hoja1" sheetId="4" state="hidden" r:id="rId2"/>
    <sheet name="Hoja2" sheetId="3" state="hidden" r:id="rId3"/>
    <sheet name="SERIES HISTÓRICAS 2007-2019" sheetId="1" state="hidden" r:id="rId4"/>
    <sheet name="SERIES HISTÓRICAS 2007-2019 (2" sheetId="6" state="hidden" r:id="rId5"/>
    <sheet name="TERRITORIAL" sheetId="24" r:id="rId6"/>
    <sheet name="TERRITORIAL (VA)" sheetId="27" r:id="rId7"/>
    <sheet name="Hoja7" sheetId="10" state="hidden" r:id="rId8"/>
    <sheet name="ACTIVOS2" sheetId="13" state="hidden" r:id="rId9"/>
    <sheet name="Hoja8" sheetId="12" state="hidden" r:id="rId10"/>
    <sheet name="PASIVOS2" sheetId="15" state="hidden" r:id="rId11"/>
    <sheet name="Hoja2 (4)" sheetId="20" state="hidden" r:id="rId12"/>
    <sheet name="Hoja8 (2)" sheetId="14" state="hidden" r:id="rId13"/>
    <sheet name="PATRIMONIO 1" sheetId="16" state="hidden" r:id="rId14"/>
    <sheet name="Gráfica EC" sheetId="21" state="hidden" r:id="rId15"/>
  </sheets>
  <externalReferences>
    <externalReference r:id="rId16"/>
  </externalReferences>
  <definedNames>
    <definedName name="_xlnm._FilterDatabase" localSheetId="1" hidden="1">Hoja1!$A$1:$E$378</definedName>
    <definedName name="_xlnm._FilterDatabase" localSheetId="0" hidden="1">'Público (2)'!$A$15:$F$5226</definedName>
    <definedName name="_xlnm._FilterDatabase" localSheetId="3" hidden="1">'SERIES HISTÓRICAS 2007-2019'!$A$4:$AM$381</definedName>
    <definedName name="_xlnm._FilterDatabase" localSheetId="4" hidden="1">'SERIES HISTÓRICAS 2007-2019 (2'!$A$3:$N$6</definedName>
    <definedName name="_xlnm._FilterDatabase" localSheetId="5" hidden="1">TERRITORIAL!$A$1:$S$593</definedName>
    <definedName name="_xlnm._FilterDatabase" localSheetId="6" hidden="1">'TERRITORIAL (VA)'!$A$1:$R$593</definedName>
    <definedName name="_xlnm.Print_Area" localSheetId="3">'SERIES HISTÓRICAS 2007-2019'!$A$1:$AM$381</definedName>
    <definedName name="_xlnm.Print_Area" localSheetId="4">'SERIES HISTÓRICAS 2007-2019 (2'!$A$1:$M$6</definedName>
    <definedName name="_xlnm.Print_Area" localSheetId="5">TERRITORIAL!$A$1:$N$367</definedName>
    <definedName name="_xlnm.Print_Area" localSheetId="6">'TERRITORIAL (VA)'!$A$1:$M$367</definedName>
    <definedName name="_xlnm.Print_Titles" localSheetId="3">'SERIES HISTÓRICAS 2007-2019'!$3:$4</definedName>
    <definedName name="_xlnm.Print_Titles" localSheetId="4">'SERIES HISTÓRICAS 2007-2019 (2'!#REF!</definedName>
    <definedName name="_xlnm.Print_Titles" localSheetId="5">TERRITORIAL!$3:$3</definedName>
    <definedName name="_xlnm.Print_Titles" localSheetId="6">'TERRITORIAL (VA)'!$3:$3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84" i="24" l="1"/>
  <c r="P223" i="24"/>
  <c r="P136" i="24"/>
  <c r="B2" i="21" l="1"/>
  <c r="B3" i="21"/>
  <c r="B4" i="21"/>
  <c r="P6" i="6" l="1"/>
  <c r="O6" i="6" l="1"/>
  <c r="AL6" i="1" l="1"/>
  <c r="AM6" i="1" s="1"/>
  <c r="AL7" i="1"/>
  <c r="AM7" i="1" s="1"/>
  <c r="AL8" i="1"/>
  <c r="AM8" i="1" s="1"/>
  <c r="AL9" i="1"/>
  <c r="AM9" i="1" s="1"/>
  <c r="AL10" i="1"/>
  <c r="AM10" i="1" s="1"/>
  <c r="AL11" i="1"/>
  <c r="AM11" i="1" s="1"/>
  <c r="AL12" i="1"/>
  <c r="AM12" i="1" s="1"/>
  <c r="AL13" i="1"/>
  <c r="AM13" i="1" s="1"/>
  <c r="AL14" i="1"/>
  <c r="AM14" i="1" s="1"/>
  <c r="AL15" i="1"/>
  <c r="AM15" i="1" s="1"/>
  <c r="AL16" i="1"/>
  <c r="AM16" i="1" s="1"/>
  <c r="AL17" i="1"/>
  <c r="AM17" i="1" s="1"/>
  <c r="AL18" i="1"/>
  <c r="AM18" i="1" s="1"/>
  <c r="AL19" i="1"/>
  <c r="AM19" i="1" s="1"/>
  <c r="AL20" i="1"/>
  <c r="AM20" i="1" s="1"/>
  <c r="AL21" i="1"/>
  <c r="AM21" i="1" s="1"/>
  <c r="AL22" i="1"/>
  <c r="AM22" i="1" s="1"/>
  <c r="AL23" i="1"/>
  <c r="AM23" i="1" s="1"/>
  <c r="AL24" i="1"/>
  <c r="AM24" i="1" s="1"/>
  <c r="AL25" i="1"/>
  <c r="AM25" i="1" s="1"/>
  <c r="AL26" i="1"/>
  <c r="AM26" i="1" s="1"/>
  <c r="AL27" i="1"/>
  <c r="AM27" i="1" s="1"/>
  <c r="AL28" i="1"/>
  <c r="AM28" i="1" s="1"/>
  <c r="AL29" i="1"/>
  <c r="AM29" i="1" s="1"/>
  <c r="AL30" i="1"/>
  <c r="AM30" i="1" s="1"/>
  <c r="AL31" i="1"/>
  <c r="AM31" i="1" s="1"/>
  <c r="AL32" i="1"/>
  <c r="AM32" i="1" s="1"/>
  <c r="AL33" i="1"/>
  <c r="AM33" i="1" s="1"/>
  <c r="AL34" i="1"/>
  <c r="AM34" i="1" s="1"/>
  <c r="AL35" i="1"/>
  <c r="AM35" i="1" s="1"/>
  <c r="AL36" i="1"/>
  <c r="AM36" i="1" s="1"/>
  <c r="AL37" i="1"/>
  <c r="AM37" i="1" s="1"/>
  <c r="AL38" i="1"/>
  <c r="AM38" i="1" s="1"/>
  <c r="AL39" i="1"/>
  <c r="AM39" i="1" s="1"/>
  <c r="AL40" i="1"/>
  <c r="AM40" i="1" s="1"/>
  <c r="AL41" i="1"/>
  <c r="AM41" i="1" s="1"/>
  <c r="AL42" i="1"/>
  <c r="AM42" i="1" s="1"/>
  <c r="AL43" i="1"/>
  <c r="AM43" i="1" s="1"/>
  <c r="AL44" i="1"/>
  <c r="AM44" i="1" s="1"/>
  <c r="AL45" i="1"/>
  <c r="AM45" i="1" s="1"/>
  <c r="AL46" i="1"/>
  <c r="AM46" i="1" s="1"/>
  <c r="AL47" i="1"/>
  <c r="AM47" i="1" s="1"/>
  <c r="AL48" i="1"/>
  <c r="AM48" i="1" s="1"/>
  <c r="AL49" i="1"/>
  <c r="AM49" i="1" s="1"/>
  <c r="AL50" i="1"/>
  <c r="AM50" i="1" s="1"/>
  <c r="AL51" i="1"/>
  <c r="AM51" i="1" s="1"/>
  <c r="AL52" i="1"/>
  <c r="AM52" i="1" s="1"/>
  <c r="AL53" i="1"/>
  <c r="AM53" i="1" s="1"/>
  <c r="AL54" i="1"/>
  <c r="AM54" i="1" s="1"/>
  <c r="AL55" i="1"/>
  <c r="AM55" i="1" s="1"/>
  <c r="AL56" i="1"/>
  <c r="AM56" i="1" s="1"/>
  <c r="AL57" i="1"/>
  <c r="AM57" i="1" s="1"/>
  <c r="AL58" i="1"/>
  <c r="AM58" i="1" s="1"/>
  <c r="AL59" i="1"/>
  <c r="AM59" i="1" s="1"/>
  <c r="AL60" i="1"/>
  <c r="AM60" i="1" s="1"/>
  <c r="AL61" i="1"/>
  <c r="AM61" i="1" s="1"/>
  <c r="AL62" i="1"/>
  <c r="AM62" i="1" s="1"/>
  <c r="AL63" i="1"/>
  <c r="AM63" i="1" s="1"/>
  <c r="AL64" i="1"/>
  <c r="AM64" i="1" s="1"/>
  <c r="AL65" i="1"/>
  <c r="AM65" i="1" s="1"/>
  <c r="AL66" i="1"/>
  <c r="AM66" i="1" s="1"/>
  <c r="AL67" i="1"/>
  <c r="AM67" i="1" s="1"/>
  <c r="AL68" i="1"/>
  <c r="AM68" i="1" s="1"/>
  <c r="AL69" i="1"/>
  <c r="AM69" i="1" s="1"/>
  <c r="AL70" i="1"/>
  <c r="AM70" i="1" s="1"/>
  <c r="AL71" i="1"/>
  <c r="AM71" i="1" s="1"/>
  <c r="AL72" i="1"/>
  <c r="AM72" i="1" s="1"/>
  <c r="AL73" i="1"/>
  <c r="AM73" i="1" s="1"/>
  <c r="AL74" i="1"/>
  <c r="AM74" i="1" s="1"/>
  <c r="AL75" i="1"/>
  <c r="AM75" i="1" s="1"/>
  <c r="AL76" i="1"/>
  <c r="AM76" i="1" s="1"/>
  <c r="AL77" i="1"/>
  <c r="AM77" i="1" s="1"/>
  <c r="AL78" i="1"/>
  <c r="AM78" i="1" s="1"/>
  <c r="AL79" i="1"/>
  <c r="AM79" i="1" s="1"/>
  <c r="AL80" i="1"/>
  <c r="AM80" i="1" s="1"/>
  <c r="AL81" i="1"/>
  <c r="AM81" i="1" s="1"/>
  <c r="AL82" i="1"/>
  <c r="AM82" i="1" s="1"/>
  <c r="AL83" i="1"/>
  <c r="AM83" i="1" s="1"/>
  <c r="AL84" i="1"/>
  <c r="AM84" i="1" s="1"/>
  <c r="AL85" i="1"/>
  <c r="AM85" i="1" s="1"/>
  <c r="AL86" i="1"/>
  <c r="AM86" i="1" s="1"/>
  <c r="AL87" i="1"/>
  <c r="AM87" i="1" s="1"/>
  <c r="AL88" i="1"/>
  <c r="AM88" i="1" s="1"/>
  <c r="AL89" i="1"/>
  <c r="AM89" i="1" s="1"/>
  <c r="AL90" i="1"/>
  <c r="AM90" i="1" s="1"/>
  <c r="AL91" i="1"/>
  <c r="AM91" i="1" s="1"/>
  <c r="AL92" i="1"/>
  <c r="AM92" i="1" s="1"/>
  <c r="AL93" i="1"/>
  <c r="AM93" i="1" s="1"/>
  <c r="AL94" i="1"/>
  <c r="AM94" i="1" s="1"/>
  <c r="AL95" i="1"/>
  <c r="AM95" i="1" s="1"/>
  <c r="AL96" i="1"/>
  <c r="AM96" i="1" s="1"/>
  <c r="AL97" i="1"/>
  <c r="AM97" i="1" s="1"/>
  <c r="AL98" i="1"/>
  <c r="AM98" i="1" s="1"/>
  <c r="AL99" i="1"/>
  <c r="AM99" i="1" s="1"/>
  <c r="AL100" i="1"/>
  <c r="AM100" i="1" s="1"/>
  <c r="AL101" i="1"/>
  <c r="AM101" i="1" s="1"/>
  <c r="AL102" i="1"/>
  <c r="AM102" i="1" s="1"/>
  <c r="AL103" i="1"/>
  <c r="AM103" i="1" s="1"/>
  <c r="AL104" i="1"/>
  <c r="AM104" i="1" s="1"/>
  <c r="AL105" i="1"/>
  <c r="AM105" i="1" s="1"/>
  <c r="AL106" i="1"/>
  <c r="AM106" i="1" s="1"/>
  <c r="AL107" i="1"/>
  <c r="AM107" i="1" s="1"/>
  <c r="AL108" i="1"/>
  <c r="AM108" i="1" s="1"/>
  <c r="AL109" i="1"/>
  <c r="AM109" i="1" s="1"/>
  <c r="AL110" i="1"/>
  <c r="AM110" i="1" s="1"/>
  <c r="AL111" i="1"/>
  <c r="AM111" i="1" s="1"/>
  <c r="AL112" i="1"/>
  <c r="AM112" i="1" s="1"/>
  <c r="AL113" i="1"/>
  <c r="AM113" i="1" s="1"/>
  <c r="AL114" i="1"/>
  <c r="AM114" i="1" s="1"/>
  <c r="AL115" i="1"/>
  <c r="AM115" i="1" s="1"/>
  <c r="AL116" i="1"/>
  <c r="AM116" i="1" s="1"/>
  <c r="AL117" i="1"/>
  <c r="AM117" i="1" s="1"/>
  <c r="AL118" i="1"/>
  <c r="AM118" i="1" s="1"/>
  <c r="AL119" i="1"/>
  <c r="AM119" i="1" s="1"/>
  <c r="AL120" i="1"/>
  <c r="AM120" i="1" s="1"/>
  <c r="AL121" i="1"/>
  <c r="AM121" i="1" s="1"/>
  <c r="AL122" i="1"/>
  <c r="AM122" i="1" s="1"/>
  <c r="AL123" i="1"/>
  <c r="AM123" i="1" s="1"/>
  <c r="AL124" i="1"/>
  <c r="AM124" i="1" s="1"/>
  <c r="AL125" i="1"/>
  <c r="AM125" i="1" s="1"/>
  <c r="AL126" i="1"/>
  <c r="AM126" i="1" s="1"/>
  <c r="AL127" i="1"/>
  <c r="AM127" i="1" s="1"/>
  <c r="AL128" i="1"/>
  <c r="AM128" i="1" s="1"/>
  <c r="AL129" i="1"/>
  <c r="AM129" i="1" s="1"/>
  <c r="AL130" i="1"/>
  <c r="AM130" i="1" s="1"/>
  <c r="AL131" i="1"/>
  <c r="AM131" i="1" s="1"/>
  <c r="AL132" i="1"/>
  <c r="AM132" i="1" s="1"/>
  <c r="AL133" i="1"/>
  <c r="AM133" i="1" s="1"/>
  <c r="AL134" i="1"/>
  <c r="AM134" i="1" s="1"/>
  <c r="AL135" i="1"/>
  <c r="AM135" i="1" s="1"/>
  <c r="AL136" i="1"/>
  <c r="AM136" i="1" s="1"/>
  <c r="AL137" i="1"/>
  <c r="AM137" i="1" s="1"/>
  <c r="AL138" i="1"/>
  <c r="AM138" i="1" s="1"/>
  <c r="AL139" i="1"/>
  <c r="AM139" i="1" s="1"/>
  <c r="AL140" i="1"/>
  <c r="AM140" i="1" s="1"/>
  <c r="AL141" i="1"/>
  <c r="AM141" i="1" s="1"/>
  <c r="AL142" i="1"/>
  <c r="AM142" i="1" s="1"/>
  <c r="AL143" i="1"/>
  <c r="AM143" i="1" s="1"/>
  <c r="AL144" i="1"/>
  <c r="AM144" i="1" s="1"/>
  <c r="AL145" i="1"/>
  <c r="AM145" i="1" s="1"/>
  <c r="AL146" i="1"/>
  <c r="AM146" i="1" s="1"/>
  <c r="AL147" i="1"/>
  <c r="AM147" i="1" s="1"/>
  <c r="AL148" i="1"/>
  <c r="AM148" i="1" s="1"/>
  <c r="AL149" i="1"/>
  <c r="AM149" i="1" s="1"/>
  <c r="AL150" i="1"/>
  <c r="AM150" i="1" s="1"/>
  <c r="AL151" i="1"/>
  <c r="AM151" i="1" s="1"/>
  <c r="AL152" i="1"/>
  <c r="AM152" i="1" s="1"/>
  <c r="AL153" i="1"/>
  <c r="AM153" i="1" s="1"/>
  <c r="AL154" i="1"/>
  <c r="AM154" i="1" s="1"/>
  <c r="AL155" i="1"/>
  <c r="AM155" i="1" s="1"/>
  <c r="AL156" i="1"/>
  <c r="AM156" i="1" s="1"/>
  <c r="AL157" i="1"/>
  <c r="AM157" i="1" s="1"/>
  <c r="AL158" i="1"/>
  <c r="AM158" i="1" s="1"/>
  <c r="AL159" i="1"/>
  <c r="AM159" i="1" s="1"/>
  <c r="AL160" i="1"/>
  <c r="AM160" i="1" s="1"/>
  <c r="AL161" i="1"/>
  <c r="AM161" i="1" s="1"/>
  <c r="AL162" i="1"/>
  <c r="AM162" i="1" s="1"/>
  <c r="AL163" i="1"/>
  <c r="AM163" i="1" s="1"/>
  <c r="AL164" i="1"/>
  <c r="AM164" i="1" s="1"/>
  <c r="AL165" i="1"/>
  <c r="AM165" i="1" s="1"/>
  <c r="AL166" i="1"/>
  <c r="AM166" i="1" s="1"/>
  <c r="AL167" i="1"/>
  <c r="AM167" i="1" s="1"/>
  <c r="AL168" i="1"/>
  <c r="AM168" i="1" s="1"/>
  <c r="AL169" i="1"/>
  <c r="AM169" i="1" s="1"/>
  <c r="AL170" i="1"/>
  <c r="AM170" i="1" s="1"/>
  <c r="AL171" i="1"/>
  <c r="AM171" i="1" s="1"/>
  <c r="AL172" i="1"/>
  <c r="AM172" i="1" s="1"/>
  <c r="AL173" i="1"/>
  <c r="AM173" i="1" s="1"/>
  <c r="AL174" i="1"/>
  <c r="AM174" i="1" s="1"/>
  <c r="AL175" i="1"/>
  <c r="AM175" i="1" s="1"/>
  <c r="AL176" i="1"/>
  <c r="AM176" i="1" s="1"/>
  <c r="AL177" i="1"/>
  <c r="AM177" i="1" s="1"/>
  <c r="AL178" i="1"/>
  <c r="AM178" i="1" s="1"/>
  <c r="AL179" i="1"/>
  <c r="AM179" i="1" s="1"/>
  <c r="AL180" i="1"/>
  <c r="AM180" i="1" s="1"/>
  <c r="AL181" i="1"/>
  <c r="AM181" i="1" s="1"/>
  <c r="AL182" i="1"/>
  <c r="AM182" i="1" s="1"/>
  <c r="AL183" i="1"/>
  <c r="AM183" i="1" s="1"/>
  <c r="AL184" i="1"/>
  <c r="AM184" i="1" s="1"/>
  <c r="AL185" i="1"/>
  <c r="AM185" i="1" s="1"/>
  <c r="AL186" i="1"/>
  <c r="AM186" i="1" s="1"/>
  <c r="AL187" i="1"/>
  <c r="AM187" i="1" s="1"/>
  <c r="AL188" i="1"/>
  <c r="AM188" i="1" s="1"/>
  <c r="AL189" i="1"/>
  <c r="AM189" i="1" s="1"/>
  <c r="AL190" i="1"/>
  <c r="AM190" i="1" s="1"/>
  <c r="AL191" i="1"/>
  <c r="AM191" i="1" s="1"/>
  <c r="AL192" i="1"/>
  <c r="AM192" i="1" s="1"/>
  <c r="AL193" i="1"/>
  <c r="AM193" i="1" s="1"/>
  <c r="AL194" i="1"/>
  <c r="AM194" i="1" s="1"/>
  <c r="AL195" i="1"/>
  <c r="AM195" i="1" s="1"/>
  <c r="AL196" i="1"/>
  <c r="AM196" i="1" s="1"/>
  <c r="AL197" i="1"/>
  <c r="AM197" i="1" s="1"/>
  <c r="AL198" i="1"/>
  <c r="AM198" i="1" s="1"/>
  <c r="AL199" i="1"/>
  <c r="AM199" i="1" s="1"/>
  <c r="AL200" i="1"/>
  <c r="AM200" i="1" s="1"/>
  <c r="AL201" i="1"/>
  <c r="AM201" i="1" s="1"/>
  <c r="AL202" i="1"/>
  <c r="AM202" i="1" s="1"/>
  <c r="AL203" i="1"/>
  <c r="AM203" i="1" s="1"/>
  <c r="AL204" i="1"/>
  <c r="AM204" i="1" s="1"/>
  <c r="AL205" i="1"/>
  <c r="AM205" i="1" s="1"/>
  <c r="AL206" i="1"/>
  <c r="AM206" i="1" s="1"/>
  <c r="AL207" i="1"/>
  <c r="AM207" i="1" s="1"/>
  <c r="AL208" i="1"/>
  <c r="AM208" i="1" s="1"/>
  <c r="AL209" i="1"/>
  <c r="AM209" i="1" s="1"/>
  <c r="AL210" i="1"/>
  <c r="AM210" i="1" s="1"/>
  <c r="AL211" i="1"/>
  <c r="AM211" i="1" s="1"/>
  <c r="AL212" i="1"/>
  <c r="AM212" i="1" s="1"/>
  <c r="AL213" i="1"/>
  <c r="AM213" i="1" s="1"/>
  <c r="AL214" i="1"/>
  <c r="AM214" i="1" s="1"/>
  <c r="AL215" i="1"/>
  <c r="AM215" i="1" s="1"/>
  <c r="AL216" i="1"/>
  <c r="AM216" i="1" s="1"/>
  <c r="AL217" i="1"/>
  <c r="AM217" i="1" s="1"/>
  <c r="AL218" i="1"/>
  <c r="AM218" i="1" s="1"/>
  <c r="AL219" i="1"/>
  <c r="AM219" i="1" s="1"/>
  <c r="AL220" i="1"/>
  <c r="AM220" i="1" s="1"/>
  <c r="AL221" i="1"/>
  <c r="AM221" i="1" s="1"/>
  <c r="AL222" i="1"/>
  <c r="AM222" i="1" s="1"/>
  <c r="AL223" i="1"/>
  <c r="AM223" i="1" s="1"/>
  <c r="AL224" i="1"/>
  <c r="AM224" i="1" s="1"/>
  <c r="AL225" i="1"/>
  <c r="AM225" i="1" s="1"/>
  <c r="AL226" i="1"/>
  <c r="AM226" i="1" s="1"/>
  <c r="AL227" i="1"/>
  <c r="AM227" i="1" s="1"/>
  <c r="AL228" i="1"/>
  <c r="AM228" i="1" s="1"/>
  <c r="AL229" i="1"/>
  <c r="AM229" i="1" s="1"/>
  <c r="AL230" i="1"/>
  <c r="AM230" i="1" s="1"/>
  <c r="AL231" i="1"/>
  <c r="AM231" i="1" s="1"/>
  <c r="AL232" i="1"/>
  <c r="AM232" i="1" s="1"/>
  <c r="AL233" i="1"/>
  <c r="AM233" i="1" s="1"/>
  <c r="AL234" i="1"/>
  <c r="AM234" i="1" s="1"/>
  <c r="AL235" i="1"/>
  <c r="AM235" i="1" s="1"/>
  <c r="AL236" i="1"/>
  <c r="AM236" i="1" s="1"/>
  <c r="AL237" i="1"/>
  <c r="AM237" i="1" s="1"/>
  <c r="AL238" i="1"/>
  <c r="AM238" i="1" s="1"/>
  <c r="AL239" i="1"/>
  <c r="AM239" i="1" s="1"/>
  <c r="AL240" i="1"/>
  <c r="AM240" i="1" s="1"/>
  <c r="AL241" i="1"/>
  <c r="AM241" i="1" s="1"/>
  <c r="AL242" i="1"/>
  <c r="AM242" i="1" s="1"/>
  <c r="AL243" i="1"/>
  <c r="AM243" i="1" s="1"/>
  <c r="AL244" i="1"/>
  <c r="AM244" i="1" s="1"/>
  <c r="AL245" i="1"/>
  <c r="AM245" i="1" s="1"/>
  <c r="AL246" i="1"/>
  <c r="AM246" i="1" s="1"/>
  <c r="AL247" i="1"/>
  <c r="AM247" i="1" s="1"/>
  <c r="AL248" i="1"/>
  <c r="AM248" i="1" s="1"/>
  <c r="AL249" i="1"/>
  <c r="AM249" i="1" s="1"/>
  <c r="AL250" i="1"/>
  <c r="AM250" i="1" s="1"/>
  <c r="AL251" i="1"/>
  <c r="AM251" i="1" s="1"/>
  <c r="AL252" i="1"/>
  <c r="AM252" i="1" s="1"/>
  <c r="AL253" i="1"/>
  <c r="AM253" i="1" s="1"/>
  <c r="AL254" i="1"/>
  <c r="AM254" i="1" s="1"/>
  <c r="AL255" i="1"/>
  <c r="AM255" i="1" s="1"/>
  <c r="AL256" i="1"/>
  <c r="AM256" i="1" s="1"/>
  <c r="AL257" i="1"/>
  <c r="AM257" i="1" s="1"/>
  <c r="AL258" i="1"/>
  <c r="AM258" i="1" s="1"/>
  <c r="AL259" i="1"/>
  <c r="AM259" i="1" s="1"/>
  <c r="AL260" i="1"/>
  <c r="AM260" i="1" s="1"/>
  <c r="AL261" i="1"/>
  <c r="AM261" i="1" s="1"/>
  <c r="AL262" i="1"/>
  <c r="AM262" i="1" s="1"/>
  <c r="AL263" i="1"/>
  <c r="AM263" i="1" s="1"/>
  <c r="AL264" i="1"/>
  <c r="AM264" i="1" s="1"/>
  <c r="AL265" i="1"/>
  <c r="AM265" i="1" s="1"/>
  <c r="AL266" i="1"/>
  <c r="AM266" i="1" s="1"/>
  <c r="AL267" i="1"/>
  <c r="AM267" i="1" s="1"/>
  <c r="AL268" i="1"/>
  <c r="AM268" i="1" s="1"/>
  <c r="AL269" i="1"/>
  <c r="AM269" i="1" s="1"/>
  <c r="AL270" i="1"/>
  <c r="AM270" i="1" s="1"/>
  <c r="AL271" i="1"/>
  <c r="AM271" i="1" s="1"/>
  <c r="AL272" i="1"/>
  <c r="AM272" i="1" s="1"/>
  <c r="AL273" i="1"/>
  <c r="AM273" i="1" s="1"/>
  <c r="AL274" i="1"/>
  <c r="AM274" i="1" s="1"/>
  <c r="AL275" i="1"/>
  <c r="AM275" i="1" s="1"/>
  <c r="AL276" i="1"/>
  <c r="AM276" i="1" s="1"/>
  <c r="AL277" i="1"/>
  <c r="AM277" i="1" s="1"/>
  <c r="AL278" i="1"/>
  <c r="AM278" i="1" s="1"/>
  <c r="AL279" i="1"/>
  <c r="AM279" i="1" s="1"/>
  <c r="AL280" i="1"/>
  <c r="AM280" i="1" s="1"/>
  <c r="AL281" i="1"/>
  <c r="AM281" i="1" s="1"/>
  <c r="AL282" i="1"/>
  <c r="AM282" i="1" s="1"/>
  <c r="AL283" i="1"/>
  <c r="AM283" i="1" s="1"/>
  <c r="AL284" i="1"/>
  <c r="AM284" i="1" s="1"/>
  <c r="AL285" i="1"/>
  <c r="AM285" i="1" s="1"/>
  <c r="AL286" i="1"/>
  <c r="AM286" i="1" s="1"/>
  <c r="AL287" i="1"/>
  <c r="AM287" i="1" s="1"/>
  <c r="AL288" i="1"/>
  <c r="AM288" i="1" s="1"/>
  <c r="AL289" i="1"/>
  <c r="AM289" i="1" s="1"/>
  <c r="AL290" i="1"/>
  <c r="AM290" i="1" s="1"/>
  <c r="AL291" i="1"/>
  <c r="AM291" i="1" s="1"/>
  <c r="AL292" i="1"/>
  <c r="AM292" i="1" s="1"/>
  <c r="AL293" i="1"/>
  <c r="AM293" i="1" s="1"/>
  <c r="AL294" i="1"/>
  <c r="AM294" i="1" s="1"/>
  <c r="AL295" i="1"/>
  <c r="AM295" i="1" s="1"/>
  <c r="AL296" i="1"/>
  <c r="AM296" i="1" s="1"/>
  <c r="AL297" i="1"/>
  <c r="AM297" i="1" s="1"/>
  <c r="AL298" i="1"/>
  <c r="AM298" i="1" s="1"/>
  <c r="AL299" i="1"/>
  <c r="AM299" i="1" s="1"/>
  <c r="AL300" i="1"/>
  <c r="AM300" i="1" s="1"/>
  <c r="AL301" i="1"/>
  <c r="AM301" i="1" s="1"/>
  <c r="AL302" i="1"/>
  <c r="AM302" i="1" s="1"/>
  <c r="AL303" i="1"/>
  <c r="AM303" i="1" s="1"/>
  <c r="AL304" i="1"/>
  <c r="AM304" i="1" s="1"/>
  <c r="AL305" i="1"/>
  <c r="AM305" i="1" s="1"/>
  <c r="AL306" i="1"/>
  <c r="AM306" i="1" s="1"/>
  <c r="AL307" i="1"/>
  <c r="AM307" i="1" s="1"/>
  <c r="AL308" i="1"/>
  <c r="AM308" i="1" s="1"/>
  <c r="AL309" i="1"/>
  <c r="AM309" i="1" s="1"/>
  <c r="AL310" i="1"/>
  <c r="AM310" i="1" s="1"/>
  <c r="AL311" i="1"/>
  <c r="AM311" i="1" s="1"/>
  <c r="AL312" i="1"/>
  <c r="AM312" i="1" s="1"/>
  <c r="AL313" i="1"/>
  <c r="AM313" i="1" s="1"/>
  <c r="AL314" i="1"/>
  <c r="AM314" i="1" s="1"/>
  <c r="AL315" i="1"/>
  <c r="AM315" i="1" s="1"/>
  <c r="AL316" i="1"/>
  <c r="AM316" i="1" s="1"/>
  <c r="AL317" i="1"/>
  <c r="AM317" i="1" s="1"/>
  <c r="AL318" i="1"/>
  <c r="AM318" i="1" s="1"/>
  <c r="AL319" i="1"/>
  <c r="AM319" i="1" s="1"/>
  <c r="AL320" i="1"/>
  <c r="AM320" i="1" s="1"/>
  <c r="AL321" i="1"/>
  <c r="AM321" i="1" s="1"/>
  <c r="AL322" i="1"/>
  <c r="AM322" i="1" s="1"/>
  <c r="AL323" i="1"/>
  <c r="AM323" i="1" s="1"/>
  <c r="AL324" i="1"/>
  <c r="AM324" i="1" s="1"/>
  <c r="AL325" i="1"/>
  <c r="AM325" i="1" s="1"/>
  <c r="AL326" i="1"/>
  <c r="AM326" i="1" s="1"/>
  <c r="AL327" i="1"/>
  <c r="AM327" i="1" s="1"/>
  <c r="AL328" i="1"/>
  <c r="AM328" i="1" s="1"/>
  <c r="AL329" i="1"/>
  <c r="AM329" i="1" s="1"/>
  <c r="AL330" i="1"/>
  <c r="AM330" i="1" s="1"/>
  <c r="AL331" i="1"/>
  <c r="AM331" i="1" s="1"/>
  <c r="AL332" i="1"/>
  <c r="AM332" i="1" s="1"/>
  <c r="AL333" i="1"/>
  <c r="AM333" i="1" s="1"/>
  <c r="AL334" i="1"/>
  <c r="AM334" i="1" s="1"/>
  <c r="AL335" i="1"/>
  <c r="AM335" i="1" s="1"/>
  <c r="AL336" i="1"/>
  <c r="AM336" i="1" s="1"/>
  <c r="AL337" i="1"/>
  <c r="AM337" i="1" s="1"/>
  <c r="AL338" i="1"/>
  <c r="AM338" i="1" s="1"/>
  <c r="AL339" i="1"/>
  <c r="AM339" i="1" s="1"/>
  <c r="AL340" i="1"/>
  <c r="AM340" i="1" s="1"/>
  <c r="AL341" i="1"/>
  <c r="AM341" i="1" s="1"/>
  <c r="AL342" i="1"/>
  <c r="AM342" i="1" s="1"/>
  <c r="AL343" i="1"/>
  <c r="AM343" i="1" s="1"/>
  <c r="AL344" i="1"/>
  <c r="AM344" i="1" s="1"/>
  <c r="AL345" i="1"/>
  <c r="AM345" i="1" s="1"/>
  <c r="AL346" i="1"/>
  <c r="AM346" i="1" s="1"/>
  <c r="AL347" i="1"/>
  <c r="AM347" i="1" s="1"/>
  <c r="AL348" i="1"/>
  <c r="AM348" i="1" s="1"/>
  <c r="AL349" i="1"/>
  <c r="AM349" i="1" s="1"/>
  <c r="AL350" i="1"/>
  <c r="AM350" i="1" s="1"/>
  <c r="AL351" i="1"/>
  <c r="AM351" i="1" s="1"/>
  <c r="AL352" i="1"/>
  <c r="AM352" i="1" s="1"/>
  <c r="AL353" i="1"/>
  <c r="AM353" i="1" s="1"/>
  <c r="AL354" i="1"/>
  <c r="AM354" i="1" s="1"/>
  <c r="AL355" i="1"/>
  <c r="AM355" i="1" s="1"/>
  <c r="AL356" i="1"/>
  <c r="AM356" i="1" s="1"/>
  <c r="AL357" i="1"/>
  <c r="AM357" i="1" s="1"/>
  <c r="AL358" i="1"/>
  <c r="AM358" i="1" s="1"/>
  <c r="AL359" i="1"/>
  <c r="AM359" i="1" s="1"/>
  <c r="AL360" i="1"/>
  <c r="AM360" i="1" s="1"/>
  <c r="AL361" i="1"/>
  <c r="AM361" i="1" s="1"/>
  <c r="AL362" i="1"/>
  <c r="AM362" i="1" s="1"/>
  <c r="AL363" i="1"/>
  <c r="AM363" i="1" s="1"/>
  <c r="AL364" i="1"/>
  <c r="AM364" i="1" s="1"/>
  <c r="AL365" i="1"/>
  <c r="AM365" i="1" s="1"/>
  <c r="AL366" i="1"/>
  <c r="AM366" i="1" s="1"/>
  <c r="AL367" i="1"/>
  <c r="AM367" i="1" s="1"/>
  <c r="AL368" i="1"/>
  <c r="AM368" i="1" s="1"/>
  <c r="AL369" i="1"/>
  <c r="AM369" i="1" s="1"/>
  <c r="AL370" i="1"/>
  <c r="AM370" i="1" s="1"/>
  <c r="AL371" i="1"/>
  <c r="AM371" i="1" s="1"/>
  <c r="AL372" i="1"/>
  <c r="AM372" i="1" s="1"/>
  <c r="AL373" i="1"/>
  <c r="AM373" i="1" s="1"/>
  <c r="AL374" i="1"/>
  <c r="AM374" i="1" s="1"/>
  <c r="AL375" i="1"/>
  <c r="AM375" i="1" s="1"/>
  <c r="AL376" i="1"/>
  <c r="AM376" i="1" s="1"/>
  <c r="AL377" i="1"/>
  <c r="AM377" i="1" s="1"/>
  <c r="AL378" i="1"/>
  <c r="AM378" i="1" s="1"/>
  <c r="AL379" i="1"/>
  <c r="AM379" i="1" s="1"/>
  <c r="AL380" i="1"/>
  <c r="AM380" i="1" s="1"/>
  <c r="AL381" i="1"/>
  <c r="AM381" i="1" s="1"/>
  <c r="AL5" i="1"/>
  <c r="AM5" i="1" s="1"/>
  <c r="AI6" i="1" l="1"/>
  <c r="AJ6" i="1" s="1"/>
  <c r="AI7" i="1"/>
  <c r="AJ7" i="1" s="1"/>
  <c r="AI8" i="1"/>
  <c r="AJ8" i="1" s="1"/>
  <c r="AI9" i="1"/>
  <c r="AJ9" i="1" s="1"/>
  <c r="AI10" i="1"/>
  <c r="AJ10" i="1" s="1"/>
  <c r="AI11" i="1"/>
  <c r="AJ11" i="1" s="1"/>
  <c r="AI12" i="1"/>
  <c r="AJ12" i="1" s="1"/>
  <c r="AI13" i="1"/>
  <c r="AJ13" i="1" s="1"/>
  <c r="AI14" i="1"/>
  <c r="AJ14" i="1" s="1"/>
  <c r="AI15" i="1"/>
  <c r="AJ15" i="1" s="1"/>
  <c r="AI16" i="1"/>
  <c r="AJ16" i="1" s="1"/>
  <c r="AI17" i="1"/>
  <c r="AJ17" i="1" s="1"/>
  <c r="AI18" i="1"/>
  <c r="AJ18" i="1" s="1"/>
  <c r="AI19" i="1"/>
  <c r="AJ19" i="1" s="1"/>
  <c r="AI20" i="1"/>
  <c r="AJ20" i="1" s="1"/>
  <c r="AI21" i="1"/>
  <c r="AJ21" i="1" s="1"/>
  <c r="AI22" i="1"/>
  <c r="AJ22" i="1" s="1"/>
  <c r="AI23" i="1"/>
  <c r="AJ23" i="1" s="1"/>
  <c r="AI24" i="1"/>
  <c r="AJ24" i="1" s="1"/>
  <c r="AI25" i="1"/>
  <c r="AJ25" i="1" s="1"/>
  <c r="AI26" i="1"/>
  <c r="AJ26" i="1" s="1"/>
  <c r="AI27" i="1"/>
  <c r="AJ27" i="1" s="1"/>
  <c r="AI28" i="1"/>
  <c r="AJ28" i="1" s="1"/>
  <c r="AI29" i="1"/>
  <c r="AJ29" i="1" s="1"/>
  <c r="AI30" i="1"/>
  <c r="AJ30" i="1" s="1"/>
  <c r="AI31" i="1"/>
  <c r="AJ31" i="1" s="1"/>
  <c r="AI32" i="1"/>
  <c r="AJ32" i="1" s="1"/>
  <c r="AI33" i="1"/>
  <c r="AJ33" i="1" s="1"/>
  <c r="AI34" i="1"/>
  <c r="AJ34" i="1" s="1"/>
  <c r="AI35" i="1"/>
  <c r="AJ35" i="1" s="1"/>
  <c r="AI36" i="1"/>
  <c r="AJ36" i="1" s="1"/>
  <c r="AI37" i="1"/>
  <c r="AJ37" i="1" s="1"/>
  <c r="AI38" i="1"/>
  <c r="AJ38" i="1" s="1"/>
  <c r="AI39" i="1"/>
  <c r="AJ39" i="1" s="1"/>
  <c r="AI40" i="1"/>
  <c r="AJ40" i="1" s="1"/>
  <c r="AI41" i="1"/>
  <c r="AJ41" i="1" s="1"/>
  <c r="AI42" i="1"/>
  <c r="AJ42" i="1" s="1"/>
  <c r="AI43" i="1"/>
  <c r="AJ43" i="1" s="1"/>
  <c r="AI44" i="1"/>
  <c r="AJ44" i="1" s="1"/>
  <c r="AI45" i="1"/>
  <c r="AJ45" i="1" s="1"/>
  <c r="AI46" i="1"/>
  <c r="AJ46" i="1" s="1"/>
  <c r="AI47" i="1"/>
  <c r="AJ47" i="1" s="1"/>
  <c r="AI48" i="1"/>
  <c r="AJ48" i="1" s="1"/>
  <c r="AI49" i="1"/>
  <c r="AJ49" i="1" s="1"/>
  <c r="AI50" i="1"/>
  <c r="AJ50" i="1" s="1"/>
  <c r="AI51" i="1"/>
  <c r="AJ51" i="1" s="1"/>
  <c r="AI52" i="1"/>
  <c r="AJ52" i="1" s="1"/>
  <c r="AI53" i="1"/>
  <c r="AJ53" i="1" s="1"/>
  <c r="AI54" i="1"/>
  <c r="AJ54" i="1" s="1"/>
  <c r="AI55" i="1"/>
  <c r="AJ55" i="1" s="1"/>
  <c r="AI56" i="1"/>
  <c r="AJ56" i="1" s="1"/>
  <c r="AI57" i="1"/>
  <c r="AJ57" i="1" s="1"/>
  <c r="AI58" i="1"/>
  <c r="AJ58" i="1" s="1"/>
  <c r="AI59" i="1"/>
  <c r="AJ59" i="1" s="1"/>
  <c r="AI60" i="1"/>
  <c r="AJ60" i="1" s="1"/>
  <c r="AI61" i="1"/>
  <c r="AJ61" i="1" s="1"/>
  <c r="AI62" i="1"/>
  <c r="AJ62" i="1" s="1"/>
  <c r="AI63" i="1"/>
  <c r="AJ63" i="1" s="1"/>
  <c r="AI64" i="1"/>
  <c r="AJ64" i="1" s="1"/>
  <c r="AI65" i="1"/>
  <c r="AJ65" i="1" s="1"/>
  <c r="AI66" i="1"/>
  <c r="AJ66" i="1" s="1"/>
  <c r="AI67" i="1"/>
  <c r="AJ67" i="1" s="1"/>
  <c r="AI68" i="1"/>
  <c r="AJ68" i="1" s="1"/>
  <c r="AI69" i="1"/>
  <c r="AJ69" i="1" s="1"/>
  <c r="AI70" i="1"/>
  <c r="AJ70" i="1" s="1"/>
  <c r="AI71" i="1"/>
  <c r="AJ71" i="1" s="1"/>
  <c r="AI72" i="1"/>
  <c r="AJ72" i="1" s="1"/>
  <c r="AI73" i="1"/>
  <c r="AJ73" i="1" s="1"/>
  <c r="AI74" i="1"/>
  <c r="AJ74" i="1" s="1"/>
  <c r="AI75" i="1"/>
  <c r="AJ75" i="1" s="1"/>
  <c r="AI76" i="1"/>
  <c r="AJ76" i="1" s="1"/>
  <c r="AI77" i="1"/>
  <c r="AJ77" i="1" s="1"/>
  <c r="AI78" i="1"/>
  <c r="AJ78" i="1" s="1"/>
  <c r="AI79" i="1"/>
  <c r="AJ79" i="1" s="1"/>
  <c r="AI80" i="1"/>
  <c r="AJ80" i="1" s="1"/>
  <c r="AI81" i="1"/>
  <c r="AJ81" i="1" s="1"/>
  <c r="AI82" i="1"/>
  <c r="AJ82" i="1" s="1"/>
  <c r="AI83" i="1"/>
  <c r="AJ83" i="1" s="1"/>
  <c r="AI84" i="1"/>
  <c r="AJ84" i="1" s="1"/>
  <c r="AI85" i="1"/>
  <c r="AJ85" i="1" s="1"/>
  <c r="AI86" i="1"/>
  <c r="AJ86" i="1" s="1"/>
  <c r="AI87" i="1"/>
  <c r="AJ87" i="1" s="1"/>
  <c r="AI88" i="1"/>
  <c r="AJ88" i="1" s="1"/>
  <c r="AI89" i="1"/>
  <c r="AJ89" i="1" s="1"/>
  <c r="AI90" i="1"/>
  <c r="AJ90" i="1" s="1"/>
  <c r="AI91" i="1"/>
  <c r="AJ91" i="1" s="1"/>
  <c r="AI92" i="1"/>
  <c r="AJ92" i="1" s="1"/>
  <c r="AI93" i="1"/>
  <c r="AJ93" i="1" s="1"/>
  <c r="AI94" i="1"/>
  <c r="AJ94" i="1" s="1"/>
  <c r="AI95" i="1"/>
  <c r="AJ95" i="1" s="1"/>
  <c r="AI96" i="1"/>
  <c r="AJ96" i="1" s="1"/>
  <c r="AI97" i="1"/>
  <c r="AJ97" i="1" s="1"/>
  <c r="AI98" i="1"/>
  <c r="AJ98" i="1" s="1"/>
  <c r="AI99" i="1"/>
  <c r="AJ99" i="1" s="1"/>
  <c r="AI100" i="1"/>
  <c r="AJ100" i="1" s="1"/>
  <c r="AI101" i="1"/>
  <c r="AJ101" i="1" s="1"/>
  <c r="AI102" i="1"/>
  <c r="AJ102" i="1" s="1"/>
  <c r="AI103" i="1"/>
  <c r="AJ103" i="1" s="1"/>
  <c r="AI104" i="1"/>
  <c r="AJ104" i="1" s="1"/>
  <c r="AI105" i="1"/>
  <c r="AJ105" i="1" s="1"/>
  <c r="AI106" i="1"/>
  <c r="AJ106" i="1" s="1"/>
  <c r="AI107" i="1"/>
  <c r="AJ107" i="1" s="1"/>
  <c r="AI108" i="1"/>
  <c r="AJ108" i="1" s="1"/>
  <c r="AI109" i="1"/>
  <c r="AJ109" i="1" s="1"/>
  <c r="AI110" i="1"/>
  <c r="AJ110" i="1" s="1"/>
  <c r="AI111" i="1"/>
  <c r="AJ111" i="1" s="1"/>
  <c r="AI112" i="1"/>
  <c r="AJ112" i="1" s="1"/>
  <c r="AI113" i="1"/>
  <c r="AJ113" i="1" s="1"/>
  <c r="AI114" i="1"/>
  <c r="AJ114" i="1" s="1"/>
  <c r="AI115" i="1"/>
  <c r="AJ115" i="1" s="1"/>
  <c r="AI116" i="1"/>
  <c r="AJ116" i="1" s="1"/>
  <c r="AI117" i="1"/>
  <c r="AJ117" i="1" s="1"/>
  <c r="AI118" i="1"/>
  <c r="AJ118" i="1" s="1"/>
  <c r="AI119" i="1"/>
  <c r="AJ119" i="1" s="1"/>
  <c r="AI120" i="1"/>
  <c r="AJ120" i="1" s="1"/>
  <c r="AI121" i="1"/>
  <c r="AJ121" i="1" s="1"/>
  <c r="AI122" i="1"/>
  <c r="AJ122" i="1" s="1"/>
  <c r="AI123" i="1"/>
  <c r="AJ123" i="1" s="1"/>
  <c r="AI124" i="1"/>
  <c r="AJ124" i="1" s="1"/>
  <c r="AI125" i="1"/>
  <c r="AJ125" i="1" s="1"/>
  <c r="AI126" i="1"/>
  <c r="AJ126" i="1" s="1"/>
  <c r="AI127" i="1"/>
  <c r="AJ127" i="1" s="1"/>
  <c r="AI128" i="1"/>
  <c r="AJ128" i="1" s="1"/>
  <c r="AI129" i="1"/>
  <c r="AJ129" i="1" s="1"/>
  <c r="AI130" i="1"/>
  <c r="AJ130" i="1" s="1"/>
  <c r="AI131" i="1"/>
  <c r="AJ131" i="1" s="1"/>
  <c r="AI132" i="1"/>
  <c r="AJ132" i="1" s="1"/>
  <c r="AI133" i="1"/>
  <c r="AJ133" i="1" s="1"/>
  <c r="AI134" i="1"/>
  <c r="AJ134" i="1" s="1"/>
  <c r="AI135" i="1"/>
  <c r="AJ135" i="1" s="1"/>
  <c r="AI136" i="1"/>
  <c r="AJ136" i="1" s="1"/>
  <c r="AI137" i="1"/>
  <c r="AJ137" i="1" s="1"/>
  <c r="AI138" i="1"/>
  <c r="AJ138" i="1" s="1"/>
  <c r="AI139" i="1"/>
  <c r="AJ139" i="1" s="1"/>
  <c r="AI140" i="1"/>
  <c r="AJ140" i="1" s="1"/>
  <c r="AI141" i="1"/>
  <c r="AJ141" i="1" s="1"/>
  <c r="AI142" i="1"/>
  <c r="AJ142" i="1" s="1"/>
  <c r="AI143" i="1"/>
  <c r="AJ143" i="1" s="1"/>
  <c r="AI144" i="1"/>
  <c r="AJ144" i="1" s="1"/>
  <c r="AI145" i="1"/>
  <c r="AJ145" i="1" s="1"/>
  <c r="AI146" i="1"/>
  <c r="AJ146" i="1" s="1"/>
  <c r="AI147" i="1"/>
  <c r="AJ147" i="1" s="1"/>
  <c r="AI148" i="1"/>
  <c r="AJ148" i="1" s="1"/>
  <c r="AI149" i="1"/>
  <c r="AJ149" i="1" s="1"/>
  <c r="AI150" i="1"/>
  <c r="AJ150" i="1" s="1"/>
  <c r="AI151" i="1"/>
  <c r="AJ151" i="1" s="1"/>
  <c r="AI152" i="1"/>
  <c r="AJ152" i="1" s="1"/>
  <c r="AI153" i="1"/>
  <c r="AJ153" i="1" s="1"/>
  <c r="AI154" i="1"/>
  <c r="AJ154" i="1" s="1"/>
  <c r="AI155" i="1"/>
  <c r="AJ155" i="1" s="1"/>
  <c r="AI156" i="1"/>
  <c r="AJ156" i="1" s="1"/>
  <c r="AI157" i="1"/>
  <c r="AJ157" i="1" s="1"/>
  <c r="AI158" i="1"/>
  <c r="AJ158" i="1" s="1"/>
  <c r="AI159" i="1"/>
  <c r="AJ159" i="1" s="1"/>
  <c r="AI160" i="1"/>
  <c r="AJ160" i="1" s="1"/>
  <c r="AI161" i="1"/>
  <c r="AJ161" i="1" s="1"/>
  <c r="AI162" i="1"/>
  <c r="AJ162" i="1" s="1"/>
  <c r="AI163" i="1"/>
  <c r="AJ163" i="1" s="1"/>
  <c r="AI164" i="1"/>
  <c r="AJ164" i="1" s="1"/>
  <c r="AI165" i="1"/>
  <c r="AJ165" i="1" s="1"/>
  <c r="AI166" i="1"/>
  <c r="AJ166" i="1" s="1"/>
  <c r="AI167" i="1"/>
  <c r="AJ167" i="1" s="1"/>
  <c r="AI168" i="1"/>
  <c r="AJ168" i="1" s="1"/>
  <c r="AI169" i="1"/>
  <c r="AJ169" i="1" s="1"/>
  <c r="AI170" i="1"/>
  <c r="AJ170" i="1" s="1"/>
  <c r="AI171" i="1"/>
  <c r="AJ171" i="1" s="1"/>
  <c r="AI172" i="1"/>
  <c r="AJ172" i="1" s="1"/>
  <c r="AI173" i="1"/>
  <c r="AJ173" i="1" s="1"/>
  <c r="AI174" i="1"/>
  <c r="AJ174" i="1" s="1"/>
  <c r="AI175" i="1"/>
  <c r="AJ175" i="1" s="1"/>
  <c r="AI176" i="1"/>
  <c r="AJ176" i="1" s="1"/>
  <c r="AI177" i="1"/>
  <c r="AJ177" i="1" s="1"/>
  <c r="AI178" i="1"/>
  <c r="AJ178" i="1" s="1"/>
  <c r="AI179" i="1"/>
  <c r="AJ179" i="1" s="1"/>
  <c r="AI180" i="1"/>
  <c r="AJ180" i="1" s="1"/>
  <c r="AI181" i="1"/>
  <c r="AJ181" i="1" s="1"/>
  <c r="AI182" i="1"/>
  <c r="AJ182" i="1" s="1"/>
  <c r="AI183" i="1"/>
  <c r="AJ183" i="1" s="1"/>
  <c r="AI184" i="1"/>
  <c r="AJ184" i="1" s="1"/>
  <c r="AI185" i="1"/>
  <c r="AJ185" i="1" s="1"/>
  <c r="AI186" i="1"/>
  <c r="AJ186" i="1" s="1"/>
  <c r="AI187" i="1"/>
  <c r="AJ187" i="1" s="1"/>
  <c r="AI188" i="1"/>
  <c r="AJ188" i="1" s="1"/>
  <c r="AI189" i="1"/>
  <c r="AJ189" i="1" s="1"/>
  <c r="AI190" i="1"/>
  <c r="AJ190" i="1" s="1"/>
  <c r="AI191" i="1"/>
  <c r="AJ191" i="1" s="1"/>
  <c r="AI192" i="1"/>
  <c r="AJ192" i="1" s="1"/>
  <c r="AI193" i="1"/>
  <c r="AJ193" i="1" s="1"/>
  <c r="AI194" i="1"/>
  <c r="AJ194" i="1" s="1"/>
  <c r="AI195" i="1"/>
  <c r="AJ195" i="1" s="1"/>
  <c r="AI196" i="1"/>
  <c r="AJ196" i="1" s="1"/>
  <c r="AI197" i="1"/>
  <c r="AJ197" i="1" s="1"/>
  <c r="AI198" i="1"/>
  <c r="AJ198" i="1" s="1"/>
  <c r="AI199" i="1"/>
  <c r="AJ199" i="1" s="1"/>
  <c r="AI200" i="1"/>
  <c r="AJ200" i="1" s="1"/>
  <c r="AI201" i="1"/>
  <c r="AJ201" i="1" s="1"/>
  <c r="AI202" i="1"/>
  <c r="AJ202" i="1" s="1"/>
  <c r="AI203" i="1"/>
  <c r="AJ203" i="1" s="1"/>
  <c r="AI204" i="1"/>
  <c r="AJ204" i="1" s="1"/>
  <c r="AI205" i="1"/>
  <c r="AJ205" i="1" s="1"/>
  <c r="AI206" i="1"/>
  <c r="AJ206" i="1" s="1"/>
  <c r="AI207" i="1"/>
  <c r="AJ207" i="1" s="1"/>
  <c r="AI208" i="1"/>
  <c r="AJ208" i="1" s="1"/>
  <c r="AI209" i="1"/>
  <c r="AJ209" i="1" s="1"/>
  <c r="AI210" i="1"/>
  <c r="AJ210" i="1" s="1"/>
  <c r="AI211" i="1"/>
  <c r="AJ211" i="1" s="1"/>
  <c r="AI212" i="1"/>
  <c r="AJ212" i="1" s="1"/>
  <c r="AI213" i="1"/>
  <c r="AJ213" i="1" s="1"/>
  <c r="AI214" i="1"/>
  <c r="AJ214" i="1" s="1"/>
  <c r="AI215" i="1"/>
  <c r="AJ215" i="1" s="1"/>
  <c r="AI216" i="1"/>
  <c r="AJ216" i="1" s="1"/>
  <c r="AI217" i="1"/>
  <c r="AJ217" i="1" s="1"/>
  <c r="AI218" i="1"/>
  <c r="AJ218" i="1" s="1"/>
  <c r="AI219" i="1"/>
  <c r="AJ219" i="1" s="1"/>
  <c r="AI220" i="1"/>
  <c r="AJ220" i="1" s="1"/>
  <c r="AI221" i="1"/>
  <c r="AJ221" i="1" s="1"/>
  <c r="AI222" i="1"/>
  <c r="AJ222" i="1" s="1"/>
  <c r="AI223" i="1"/>
  <c r="AJ223" i="1" s="1"/>
  <c r="AI224" i="1"/>
  <c r="AJ224" i="1" s="1"/>
  <c r="AI225" i="1"/>
  <c r="AJ225" i="1" s="1"/>
  <c r="AI226" i="1"/>
  <c r="AJ226" i="1" s="1"/>
  <c r="AI227" i="1"/>
  <c r="AJ227" i="1" s="1"/>
  <c r="AI228" i="1"/>
  <c r="AJ228" i="1" s="1"/>
  <c r="AI229" i="1"/>
  <c r="AJ229" i="1" s="1"/>
  <c r="AI230" i="1"/>
  <c r="AJ230" i="1" s="1"/>
  <c r="AI231" i="1"/>
  <c r="AJ231" i="1" s="1"/>
  <c r="AI232" i="1"/>
  <c r="AJ232" i="1" s="1"/>
  <c r="AI233" i="1"/>
  <c r="AJ233" i="1" s="1"/>
  <c r="AI234" i="1"/>
  <c r="AJ234" i="1" s="1"/>
  <c r="AI235" i="1"/>
  <c r="AJ235" i="1" s="1"/>
  <c r="AI236" i="1"/>
  <c r="AJ236" i="1" s="1"/>
  <c r="AI237" i="1"/>
  <c r="AJ237" i="1" s="1"/>
  <c r="AI238" i="1"/>
  <c r="AJ238" i="1" s="1"/>
  <c r="AI239" i="1"/>
  <c r="AJ239" i="1" s="1"/>
  <c r="AI240" i="1"/>
  <c r="AJ240" i="1" s="1"/>
  <c r="AI241" i="1"/>
  <c r="AJ241" i="1" s="1"/>
  <c r="AI242" i="1"/>
  <c r="AJ242" i="1" s="1"/>
  <c r="AI243" i="1"/>
  <c r="AJ243" i="1" s="1"/>
  <c r="AI244" i="1"/>
  <c r="AJ244" i="1" s="1"/>
  <c r="AI245" i="1"/>
  <c r="AJ245" i="1" s="1"/>
  <c r="AI246" i="1"/>
  <c r="AJ246" i="1" s="1"/>
  <c r="AI247" i="1"/>
  <c r="AJ247" i="1" s="1"/>
  <c r="AI248" i="1"/>
  <c r="AJ248" i="1" s="1"/>
  <c r="AI249" i="1"/>
  <c r="AJ249" i="1" s="1"/>
  <c r="AI250" i="1"/>
  <c r="AJ250" i="1" s="1"/>
  <c r="AI251" i="1"/>
  <c r="AJ251" i="1" s="1"/>
  <c r="AI252" i="1"/>
  <c r="AJ252" i="1" s="1"/>
  <c r="AI253" i="1"/>
  <c r="AJ253" i="1" s="1"/>
  <c r="AI254" i="1"/>
  <c r="AJ254" i="1" s="1"/>
  <c r="AI255" i="1"/>
  <c r="AJ255" i="1" s="1"/>
  <c r="AI256" i="1"/>
  <c r="AJ256" i="1" s="1"/>
  <c r="AI257" i="1"/>
  <c r="AJ257" i="1" s="1"/>
  <c r="AI258" i="1"/>
  <c r="AJ258" i="1" s="1"/>
  <c r="AI259" i="1"/>
  <c r="AJ259" i="1" s="1"/>
  <c r="AI260" i="1"/>
  <c r="AJ260" i="1" s="1"/>
  <c r="AI261" i="1"/>
  <c r="AJ261" i="1" s="1"/>
  <c r="AI262" i="1"/>
  <c r="AJ262" i="1" s="1"/>
  <c r="AI263" i="1"/>
  <c r="AJ263" i="1" s="1"/>
  <c r="AI264" i="1"/>
  <c r="AJ264" i="1" s="1"/>
  <c r="AI265" i="1"/>
  <c r="AJ265" i="1" s="1"/>
  <c r="AI266" i="1"/>
  <c r="AJ266" i="1" s="1"/>
  <c r="AI267" i="1"/>
  <c r="AJ267" i="1" s="1"/>
  <c r="AI268" i="1"/>
  <c r="AJ268" i="1" s="1"/>
  <c r="AI269" i="1"/>
  <c r="AJ269" i="1" s="1"/>
  <c r="AI270" i="1"/>
  <c r="AJ270" i="1" s="1"/>
  <c r="AI271" i="1"/>
  <c r="AJ271" i="1" s="1"/>
  <c r="AI272" i="1"/>
  <c r="AJ272" i="1" s="1"/>
  <c r="AI273" i="1"/>
  <c r="AJ273" i="1" s="1"/>
  <c r="AI274" i="1"/>
  <c r="AJ274" i="1" s="1"/>
  <c r="AI275" i="1"/>
  <c r="AJ275" i="1" s="1"/>
  <c r="AI276" i="1"/>
  <c r="AJ276" i="1" s="1"/>
  <c r="AI277" i="1"/>
  <c r="AJ277" i="1" s="1"/>
  <c r="AI278" i="1"/>
  <c r="AJ278" i="1" s="1"/>
  <c r="AI279" i="1"/>
  <c r="AJ279" i="1" s="1"/>
  <c r="AI280" i="1"/>
  <c r="AJ280" i="1" s="1"/>
  <c r="AI281" i="1"/>
  <c r="AJ281" i="1" s="1"/>
  <c r="AI282" i="1"/>
  <c r="AJ282" i="1" s="1"/>
  <c r="AI283" i="1"/>
  <c r="AJ283" i="1" s="1"/>
  <c r="AI284" i="1"/>
  <c r="AJ284" i="1" s="1"/>
  <c r="AI285" i="1"/>
  <c r="AJ285" i="1" s="1"/>
  <c r="AI286" i="1"/>
  <c r="AJ286" i="1" s="1"/>
  <c r="AI287" i="1"/>
  <c r="AJ287" i="1" s="1"/>
  <c r="AI288" i="1"/>
  <c r="AJ288" i="1" s="1"/>
  <c r="AI289" i="1"/>
  <c r="AJ289" i="1" s="1"/>
  <c r="AI290" i="1"/>
  <c r="AJ290" i="1" s="1"/>
  <c r="AI291" i="1"/>
  <c r="AJ291" i="1" s="1"/>
  <c r="AI292" i="1"/>
  <c r="AJ292" i="1" s="1"/>
  <c r="AI293" i="1"/>
  <c r="AJ293" i="1" s="1"/>
  <c r="AI294" i="1"/>
  <c r="AJ294" i="1" s="1"/>
  <c r="AI295" i="1"/>
  <c r="AJ295" i="1" s="1"/>
  <c r="AI296" i="1"/>
  <c r="AJ296" i="1" s="1"/>
  <c r="AI297" i="1"/>
  <c r="AJ297" i="1" s="1"/>
  <c r="AI298" i="1"/>
  <c r="AJ298" i="1" s="1"/>
  <c r="AI299" i="1"/>
  <c r="AJ299" i="1" s="1"/>
  <c r="AI300" i="1"/>
  <c r="AJ300" i="1" s="1"/>
  <c r="AI301" i="1"/>
  <c r="AJ301" i="1" s="1"/>
  <c r="AI302" i="1"/>
  <c r="AJ302" i="1" s="1"/>
  <c r="AI303" i="1"/>
  <c r="AJ303" i="1" s="1"/>
  <c r="AI304" i="1"/>
  <c r="AJ304" i="1" s="1"/>
  <c r="AI305" i="1"/>
  <c r="AJ305" i="1" s="1"/>
  <c r="AI306" i="1"/>
  <c r="AJ306" i="1" s="1"/>
  <c r="AI307" i="1"/>
  <c r="AJ307" i="1" s="1"/>
  <c r="AI308" i="1"/>
  <c r="AJ308" i="1" s="1"/>
  <c r="AI309" i="1"/>
  <c r="AJ309" i="1" s="1"/>
  <c r="AI310" i="1"/>
  <c r="AJ310" i="1" s="1"/>
  <c r="AI311" i="1"/>
  <c r="AJ311" i="1" s="1"/>
  <c r="AI312" i="1"/>
  <c r="AJ312" i="1" s="1"/>
  <c r="AI313" i="1"/>
  <c r="AJ313" i="1" s="1"/>
  <c r="AI314" i="1"/>
  <c r="AJ314" i="1" s="1"/>
  <c r="AI315" i="1"/>
  <c r="AJ315" i="1" s="1"/>
  <c r="AI316" i="1"/>
  <c r="AJ316" i="1" s="1"/>
  <c r="AI317" i="1"/>
  <c r="AJ317" i="1" s="1"/>
  <c r="AI318" i="1"/>
  <c r="AJ318" i="1" s="1"/>
  <c r="AI319" i="1"/>
  <c r="AJ319" i="1" s="1"/>
  <c r="AI320" i="1"/>
  <c r="AJ320" i="1" s="1"/>
  <c r="AI321" i="1"/>
  <c r="AJ321" i="1" s="1"/>
  <c r="AI322" i="1"/>
  <c r="AJ322" i="1" s="1"/>
  <c r="AI323" i="1"/>
  <c r="AJ323" i="1" s="1"/>
  <c r="AI324" i="1"/>
  <c r="AJ324" i="1" s="1"/>
  <c r="AI325" i="1"/>
  <c r="AJ325" i="1" s="1"/>
  <c r="AI326" i="1"/>
  <c r="AJ326" i="1" s="1"/>
  <c r="AI327" i="1"/>
  <c r="AJ327" i="1" s="1"/>
  <c r="AI328" i="1"/>
  <c r="AJ328" i="1" s="1"/>
  <c r="AI329" i="1"/>
  <c r="AJ329" i="1" s="1"/>
  <c r="AI330" i="1"/>
  <c r="AJ330" i="1" s="1"/>
  <c r="AI331" i="1"/>
  <c r="AJ331" i="1" s="1"/>
  <c r="AI332" i="1"/>
  <c r="AJ332" i="1" s="1"/>
  <c r="AI333" i="1"/>
  <c r="AJ333" i="1" s="1"/>
  <c r="AI334" i="1"/>
  <c r="AJ334" i="1" s="1"/>
  <c r="AI335" i="1"/>
  <c r="AJ335" i="1" s="1"/>
  <c r="AI336" i="1"/>
  <c r="AJ336" i="1" s="1"/>
  <c r="AI337" i="1"/>
  <c r="AJ337" i="1" s="1"/>
  <c r="AI338" i="1"/>
  <c r="AJ338" i="1" s="1"/>
  <c r="AI339" i="1"/>
  <c r="AJ339" i="1" s="1"/>
  <c r="AI340" i="1"/>
  <c r="AJ340" i="1" s="1"/>
  <c r="AI341" i="1"/>
  <c r="AJ341" i="1" s="1"/>
  <c r="AI342" i="1"/>
  <c r="AJ342" i="1" s="1"/>
  <c r="AI343" i="1"/>
  <c r="AJ343" i="1" s="1"/>
  <c r="AI344" i="1"/>
  <c r="AJ344" i="1" s="1"/>
  <c r="AI345" i="1"/>
  <c r="AJ345" i="1" s="1"/>
  <c r="AI346" i="1"/>
  <c r="AJ346" i="1" s="1"/>
  <c r="AI347" i="1"/>
  <c r="AJ347" i="1" s="1"/>
  <c r="AI348" i="1"/>
  <c r="AJ348" i="1" s="1"/>
  <c r="AI349" i="1"/>
  <c r="AJ349" i="1" s="1"/>
  <c r="AI350" i="1"/>
  <c r="AJ350" i="1" s="1"/>
  <c r="AI351" i="1"/>
  <c r="AJ351" i="1" s="1"/>
  <c r="AI352" i="1"/>
  <c r="AJ352" i="1" s="1"/>
  <c r="AI353" i="1"/>
  <c r="AJ353" i="1" s="1"/>
  <c r="AI354" i="1"/>
  <c r="AJ354" i="1" s="1"/>
  <c r="AI355" i="1"/>
  <c r="AJ355" i="1" s="1"/>
  <c r="AI356" i="1"/>
  <c r="AJ356" i="1" s="1"/>
  <c r="AI357" i="1"/>
  <c r="AJ357" i="1" s="1"/>
  <c r="AI358" i="1"/>
  <c r="AJ358" i="1" s="1"/>
  <c r="AI359" i="1"/>
  <c r="AJ359" i="1" s="1"/>
  <c r="AI360" i="1"/>
  <c r="AJ360" i="1" s="1"/>
  <c r="AI361" i="1"/>
  <c r="AJ361" i="1" s="1"/>
  <c r="AI362" i="1"/>
  <c r="AJ362" i="1" s="1"/>
  <c r="AI363" i="1"/>
  <c r="AJ363" i="1" s="1"/>
  <c r="AI364" i="1"/>
  <c r="AJ364" i="1" s="1"/>
  <c r="AI365" i="1"/>
  <c r="AJ365" i="1" s="1"/>
  <c r="AI366" i="1"/>
  <c r="AJ366" i="1" s="1"/>
  <c r="AI367" i="1"/>
  <c r="AJ367" i="1" s="1"/>
  <c r="AI368" i="1"/>
  <c r="AJ368" i="1" s="1"/>
  <c r="AI369" i="1"/>
  <c r="AJ369" i="1" s="1"/>
  <c r="AI370" i="1"/>
  <c r="AJ370" i="1" s="1"/>
  <c r="AI371" i="1"/>
  <c r="AJ371" i="1" s="1"/>
  <c r="AI372" i="1"/>
  <c r="AJ372" i="1" s="1"/>
  <c r="AI373" i="1"/>
  <c r="AJ373" i="1" s="1"/>
  <c r="AI374" i="1"/>
  <c r="AJ374" i="1" s="1"/>
  <c r="AI375" i="1"/>
  <c r="AJ375" i="1" s="1"/>
  <c r="AI376" i="1"/>
  <c r="AJ376" i="1" s="1"/>
  <c r="AI377" i="1"/>
  <c r="AJ377" i="1" s="1"/>
  <c r="AI378" i="1"/>
  <c r="AJ378" i="1" s="1"/>
  <c r="AI379" i="1"/>
  <c r="AJ379" i="1" s="1"/>
  <c r="AI380" i="1"/>
  <c r="AJ380" i="1" s="1"/>
  <c r="AI381" i="1"/>
  <c r="AJ381" i="1" s="1"/>
  <c r="AI5" i="1"/>
  <c r="AJ5" i="1" s="1"/>
  <c r="AF5" i="1"/>
  <c r="E150" i="4" l="1"/>
  <c r="E149" i="4"/>
  <c r="E148" i="4"/>
  <c r="E147" i="4"/>
  <c r="E378" i="4"/>
  <c r="E146" i="4"/>
  <c r="E145" i="4"/>
  <c r="E144" i="4"/>
  <c r="E143" i="4"/>
  <c r="E142" i="4"/>
  <c r="E141" i="4"/>
  <c r="E140" i="4"/>
  <c r="E139" i="4"/>
  <c r="E138" i="4"/>
  <c r="E377" i="4"/>
  <c r="E137" i="4"/>
  <c r="E376" i="4"/>
  <c r="E375" i="4"/>
  <c r="E374" i="4"/>
  <c r="E373" i="4"/>
  <c r="E372" i="4"/>
  <c r="E371" i="4"/>
  <c r="E370" i="4"/>
  <c r="E369" i="4"/>
  <c r="E368" i="4"/>
  <c r="E367" i="4"/>
  <c r="E366" i="4"/>
  <c r="E136" i="4"/>
  <c r="E365" i="4"/>
  <c r="E364" i="4"/>
  <c r="E363" i="4"/>
  <c r="E362" i="4"/>
  <c r="E135" i="4"/>
  <c r="E361" i="4"/>
  <c r="E360" i="4"/>
  <c r="E359" i="4"/>
  <c r="E358" i="4"/>
  <c r="E357" i="4"/>
  <c r="E356" i="4"/>
  <c r="E355" i="4"/>
  <c r="E354" i="4"/>
  <c r="E134" i="4"/>
  <c r="E133" i="4"/>
  <c r="E132" i="4"/>
  <c r="E131" i="4"/>
  <c r="E130" i="4"/>
  <c r="E129" i="4"/>
  <c r="E128" i="4"/>
  <c r="E127" i="4"/>
  <c r="E353" i="4"/>
  <c r="E352" i="4"/>
  <c r="E351" i="4"/>
  <c r="E350" i="4"/>
  <c r="E126" i="4"/>
  <c r="E349" i="4"/>
  <c r="E125" i="4"/>
  <c r="E348" i="4"/>
  <c r="E124" i="4"/>
  <c r="E123" i="4"/>
  <c r="E122" i="4"/>
  <c r="E121" i="4"/>
  <c r="E120" i="4"/>
  <c r="E119" i="4"/>
  <c r="E118" i="4"/>
  <c r="E347" i="4"/>
  <c r="E346" i="4"/>
  <c r="E345" i="4"/>
  <c r="E344" i="4"/>
  <c r="E343" i="4"/>
  <c r="E117" i="4"/>
  <c r="E116" i="4"/>
  <c r="E115" i="4"/>
  <c r="E342" i="4"/>
  <c r="E341" i="4"/>
  <c r="E114" i="4"/>
  <c r="E113" i="4"/>
  <c r="E340" i="4"/>
  <c r="E339" i="4"/>
  <c r="E338" i="4"/>
  <c r="E337" i="4"/>
  <c r="E112" i="4"/>
  <c r="E111" i="4"/>
  <c r="E110" i="4"/>
  <c r="E109" i="4"/>
  <c r="E336" i="4"/>
  <c r="E335" i="4"/>
  <c r="E334" i="4"/>
  <c r="E333" i="4"/>
  <c r="E332" i="4"/>
  <c r="E331" i="4"/>
  <c r="E330" i="4"/>
  <c r="E329" i="4"/>
  <c r="E328" i="4"/>
  <c r="E108" i="4"/>
  <c r="E327" i="4"/>
  <c r="E107" i="4"/>
  <c r="E326" i="4"/>
  <c r="E325" i="4"/>
  <c r="E324" i="4"/>
  <c r="E106" i="4"/>
  <c r="E105" i="4"/>
  <c r="E104" i="4"/>
  <c r="E323" i="4"/>
  <c r="E322" i="4"/>
  <c r="E321" i="4"/>
  <c r="E320" i="4"/>
  <c r="E103" i="4"/>
  <c r="E102" i="4"/>
  <c r="E101" i="4"/>
  <c r="E100" i="4"/>
  <c r="E99" i="4"/>
  <c r="E319" i="4"/>
  <c r="E318" i="4"/>
  <c r="E317" i="4"/>
  <c r="E98" i="4"/>
  <c r="E316" i="4"/>
  <c r="E97" i="4"/>
  <c r="E96" i="4"/>
  <c r="E95" i="4"/>
  <c r="E315" i="4"/>
  <c r="E94" i="4"/>
  <c r="E314" i="4"/>
  <c r="E313" i="4"/>
  <c r="E312" i="4"/>
  <c r="E311" i="4"/>
  <c r="E310" i="4"/>
  <c r="E309" i="4"/>
  <c r="E308" i="4"/>
  <c r="E307" i="4"/>
  <c r="E306" i="4"/>
  <c r="E305" i="4"/>
  <c r="E304" i="4"/>
  <c r="E303" i="4"/>
  <c r="E302" i="4"/>
  <c r="E301" i="4"/>
  <c r="E300" i="4"/>
  <c r="E299" i="4"/>
  <c r="E93" i="4"/>
  <c r="E298" i="4"/>
  <c r="E297" i="4"/>
  <c r="E296" i="4"/>
  <c r="E295" i="4"/>
  <c r="E92" i="4"/>
  <c r="E294" i="4"/>
  <c r="E91" i="4"/>
  <c r="E293" i="4"/>
  <c r="E292" i="4"/>
  <c r="E90" i="4"/>
  <c r="E291" i="4"/>
  <c r="E290" i="4"/>
  <c r="E89" i="4"/>
  <c r="E88" i="4"/>
  <c r="E87" i="4"/>
  <c r="E86" i="4"/>
  <c r="E289" i="4"/>
  <c r="E288" i="4"/>
  <c r="E287" i="4"/>
  <c r="E286" i="4"/>
  <c r="E285" i="4"/>
  <c r="E284" i="4"/>
  <c r="E283" i="4"/>
  <c r="E85" i="4"/>
  <c r="E84" i="4"/>
  <c r="E83" i="4"/>
  <c r="E82" i="4"/>
  <c r="E81" i="4"/>
  <c r="E282" i="4"/>
  <c r="E281" i="4"/>
  <c r="E280" i="4"/>
  <c r="E279" i="4"/>
  <c r="E278" i="4"/>
  <c r="E277" i="4"/>
  <c r="E276" i="4"/>
  <c r="E275" i="4"/>
  <c r="E274" i="4"/>
  <c r="E273" i="4"/>
  <c r="E272" i="4"/>
  <c r="E80" i="4"/>
  <c r="E79" i="4"/>
  <c r="E78" i="4"/>
  <c r="E77" i="4"/>
  <c r="E76" i="4"/>
  <c r="E75" i="4"/>
  <c r="E74" i="4"/>
  <c r="E73" i="4"/>
  <c r="E72" i="4"/>
  <c r="E271" i="4"/>
  <c r="E270" i="4"/>
  <c r="E269" i="4"/>
  <c r="E71" i="4"/>
  <c r="E70" i="4"/>
  <c r="E69" i="4"/>
  <c r="E68" i="4"/>
  <c r="E67" i="4"/>
  <c r="E66" i="4"/>
  <c r="E268" i="4"/>
  <c r="E267" i="4"/>
  <c r="E266" i="4"/>
  <c r="E265" i="4"/>
  <c r="E264" i="4"/>
  <c r="E263" i="4"/>
  <c r="E262" i="4"/>
  <c r="E261" i="4"/>
  <c r="E260" i="4"/>
  <c r="E259" i="4"/>
  <c r="E258" i="4"/>
  <c r="E65" i="4"/>
  <c r="E64" i="4"/>
  <c r="E63" i="4"/>
  <c r="E62" i="4"/>
  <c r="E257" i="4"/>
  <c r="E61" i="4"/>
  <c r="E60" i="4"/>
  <c r="E59" i="4"/>
  <c r="E256" i="4"/>
  <c r="E255" i="4"/>
  <c r="E254" i="4"/>
  <c r="E253" i="4"/>
  <c r="E252" i="4"/>
  <c r="E251" i="4"/>
  <c r="E250" i="4"/>
  <c r="E58" i="4"/>
  <c r="E57" i="4"/>
  <c r="E56" i="4"/>
  <c r="E249" i="4"/>
  <c r="E55" i="4"/>
  <c r="E248" i="4"/>
  <c r="E247" i="4"/>
  <c r="E246" i="4"/>
  <c r="E245" i="4"/>
  <c r="E244" i="4"/>
  <c r="E243" i="4"/>
  <c r="E242" i="4"/>
  <c r="E241" i="4"/>
  <c r="E240" i="4"/>
  <c r="E54" i="4"/>
  <c r="E53" i="4"/>
  <c r="E52" i="4"/>
  <c r="E239" i="4"/>
  <c r="E238" i="4"/>
  <c r="E237" i="4"/>
  <c r="E236" i="4"/>
  <c r="E51" i="4"/>
  <c r="E235" i="4"/>
  <c r="E50" i="4"/>
  <c r="E234" i="4"/>
  <c r="E233" i="4"/>
  <c r="E232" i="4"/>
  <c r="E231" i="4"/>
  <c r="E230" i="4"/>
  <c r="E229" i="4"/>
  <c r="E228" i="4"/>
  <c r="E227" i="4"/>
  <c r="E49" i="4"/>
  <c r="E226" i="4"/>
  <c r="E225" i="4"/>
  <c r="E224" i="4"/>
  <c r="E223" i="4"/>
  <c r="E222" i="4"/>
  <c r="E221" i="4"/>
  <c r="E220" i="4"/>
  <c r="E219" i="4"/>
  <c r="E218" i="4"/>
  <c r="E217" i="4"/>
  <c r="E216" i="4"/>
  <c r="E215" i="4"/>
  <c r="E214" i="4"/>
  <c r="E213" i="4"/>
  <c r="E212" i="4"/>
  <c r="E211" i="4"/>
  <c r="E210" i="4"/>
  <c r="E209" i="4"/>
  <c r="E208" i="4"/>
  <c r="E48" i="4"/>
  <c r="E207" i="4"/>
  <c r="E47" i="4"/>
  <c r="E206" i="4"/>
  <c r="E205" i="4"/>
  <c r="E204" i="4"/>
  <c r="E203" i="4"/>
  <c r="E46" i="4"/>
  <c r="E202" i="4"/>
  <c r="E201" i="4"/>
  <c r="E200" i="4"/>
  <c r="E199" i="4"/>
  <c r="E198" i="4"/>
  <c r="E45" i="4"/>
  <c r="E197" i="4"/>
  <c r="E196" i="4"/>
  <c r="E195" i="4"/>
  <c r="E194" i="4"/>
  <c r="E193" i="4"/>
  <c r="E192" i="4"/>
  <c r="E191" i="4"/>
  <c r="E190" i="4"/>
  <c r="E189" i="4"/>
  <c r="E188" i="4"/>
  <c r="E187" i="4"/>
  <c r="E186" i="4"/>
  <c r="E185" i="4"/>
  <c r="E184" i="4"/>
  <c r="E183" i="4"/>
  <c r="E182" i="4"/>
  <c r="E181" i="4"/>
  <c r="E180" i="4"/>
  <c r="E179" i="4"/>
  <c r="E178" i="4"/>
  <c r="E177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176" i="4"/>
  <c r="E175" i="4"/>
  <c r="E174" i="4"/>
  <c r="E173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  <c r="E4" i="4"/>
  <c r="E172" i="4"/>
  <c r="E171" i="4"/>
  <c r="E170" i="4"/>
  <c r="E169" i="4"/>
  <c r="E168" i="4"/>
  <c r="E167" i="4"/>
  <c r="E166" i="4"/>
  <c r="E165" i="4"/>
  <c r="E164" i="4"/>
  <c r="E163" i="4"/>
  <c r="E162" i="4"/>
  <c r="E161" i="4"/>
  <c r="E160" i="4"/>
  <c r="E3" i="4"/>
  <c r="E2" i="4"/>
  <c r="E159" i="4"/>
  <c r="E158" i="4"/>
  <c r="E157" i="4"/>
  <c r="E156" i="4"/>
  <c r="E155" i="4"/>
  <c r="E154" i="4"/>
  <c r="E153" i="4"/>
  <c r="E152" i="4"/>
  <c r="E151" i="4"/>
  <c r="A5226" i="2"/>
  <c r="A5225" i="2"/>
  <c r="A5224" i="2"/>
  <c r="A5223" i="2"/>
  <c r="A5222" i="2"/>
  <c r="A5221" i="2"/>
  <c r="A5220" i="2"/>
  <c r="A5219" i="2"/>
  <c r="A5218" i="2"/>
  <c r="A5217" i="2"/>
  <c r="A5216" i="2"/>
  <c r="A5215" i="2"/>
  <c r="A5214" i="2"/>
  <c r="A5213" i="2"/>
  <c r="A5212" i="2"/>
  <c r="A5211" i="2"/>
  <c r="A5210" i="2"/>
  <c r="A5209" i="2"/>
  <c r="A5208" i="2"/>
  <c r="A5207" i="2"/>
  <c r="A5206" i="2"/>
  <c r="A5205" i="2"/>
  <c r="A5204" i="2"/>
  <c r="A5203" i="2"/>
  <c r="A5202" i="2"/>
  <c r="A5201" i="2"/>
  <c r="A5200" i="2"/>
  <c r="A5199" i="2"/>
  <c r="A5198" i="2"/>
  <c r="A5197" i="2"/>
  <c r="A5196" i="2"/>
  <c r="A5195" i="2"/>
  <c r="A5194" i="2"/>
  <c r="A5193" i="2"/>
  <c r="A5192" i="2"/>
  <c r="A5191" i="2"/>
  <c r="A5190" i="2"/>
  <c r="A5189" i="2"/>
  <c r="A5188" i="2"/>
  <c r="A5187" i="2"/>
  <c r="A5186" i="2"/>
  <c r="A5185" i="2"/>
  <c r="A5184" i="2"/>
  <c r="A5183" i="2"/>
  <c r="A5182" i="2"/>
  <c r="A5181" i="2"/>
  <c r="A5180" i="2"/>
  <c r="A5179" i="2"/>
  <c r="A5178" i="2"/>
  <c r="A5177" i="2"/>
  <c r="A5176" i="2"/>
  <c r="A5175" i="2"/>
  <c r="A5174" i="2"/>
  <c r="A5173" i="2"/>
  <c r="A5172" i="2"/>
  <c r="A5171" i="2"/>
  <c r="A5170" i="2"/>
  <c r="A5169" i="2"/>
  <c r="A5168" i="2"/>
  <c r="A5167" i="2"/>
  <c r="A5166" i="2"/>
  <c r="A5165" i="2"/>
  <c r="A5164" i="2"/>
  <c r="A5163" i="2"/>
  <c r="A5162" i="2"/>
  <c r="A5161" i="2"/>
  <c r="A5160" i="2"/>
  <c r="A5159" i="2"/>
  <c r="A5158" i="2"/>
  <c r="A5157" i="2"/>
  <c r="A5156" i="2"/>
  <c r="A5155" i="2"/>
  <c r="A5154" i="2"/>
  <c r="A5153" i="2"/>
  <c r="A5152" i="2"/>
  <c r="A5151" i="2"/>
  <c r="A5150" i="2"/>
  <c r="A5149" i="2"/>
  <c r="A5148" i="2"/>
  <c r="A5147" i="2"/>
  <c r="A5146" i="2"/>
  <c r="A5145" i="2"/>
  <c r="A5144" i="2"/>
  <c r="A5143" i="2"/>
  <c r="A5142" i="2"/>
  <c r="A5141" i="2"/>
  <c r="A5140" i="2"/>
  <c r="A5139" i="2"/>
  <c r="A5138" i="2"/>
  <c r="A5137" i="2"/>
  <c r="A5136" i="2"/>
  <c r="A5135" i="2"/>
  <c r="A5134" i="2"/>
  <c r="A5133" i="2"/>
  <c r="A5132" i="2"/>
  <c r="A5131" i="2"/>
  <c r="A5130" i="2"/>
  <c r="A5129" i="2"/>
  <c r="A5128" i="2"/>
  <c r="A5127" i="2"/>
  <c r="A5126" i="2"/>
  <c r="A5125" i="2"/>
  <c r="A5124" i="2"/>
  <c r="A5123" i="2"/>
  <c r="A5122" i="2"/>
  <c r="A5121" i="2"/>
  <c r="A5120" i="2"/>
  <c r="A5119" i="2"/>
  <c r="A5118" i="2"/>
  <c r="A5117" i="2"/>
  <c r="A5116" i="2"/>
  <c r="A5115" i="2"/>
  <c r="A5114" i="2"/>
  <c r="A5113" i="2"/>
  <c r="A5112" i="2"/>
  <c r="A5111" i="2"/>
  <c r="A5110" i="2"/>
  <c r="A5109" i="2"/>
  <c r="A5108" i="2"/>
  <c r="A5107" i="2"/>
  <c r="A5106" i="2"/>
  <c r="A5105" i="2"/>
  <c r="A5104" i="2"/>
  <c r="A5103" i="2"/>
  <c r="A5102" i="2"/>
  <c r="A5101" i="2"/>
  <c r="A5100" i="2"/>
  <c r="A5099" i="2"/>
  <c r="A5098" i="2"/>
  <c r="A5097" i="2"/>
  <c r="A5096" i="2"/>
  <c r="A5095" i="2"/>
  <c r="A5094" i="2"/>
  <c r="A5093" i="2"/>
  <c r="A5092" i="2"/>
  <c r="A5091" i="2"/>
  <c r="A5090" i="2"/>
  <c r="A5089" i="2"/>
  <c r="A5088" i="2"/>
  <c r="A5087" i="2"/>
  <c r="A5086" i="2"/>
  <c r="A5085" i="2"/>
  <c r="A5084" i="2"/>
  <c r="A5083" i="2"/>
  <c r="A5082" i="2"/>
  <c r="A5081" i="2"/>
  <c r="A5080" i="2"/>
  <c r="A5079" i="2"/>
  <c r="A5078" i="2"/>
  <c r="A5077" i="2"/>
  <c r="A5076" i="2"/>
  <c r="A5075" i="2"/>
  <c r="A5074" i="2"/>
  <c r="A5073" i="2"/>
  <c r="A5072" i="2"/>
  <c r="A5071" i="2"/>
  <c r="A5070" i="2"/>
  <c r="A5069" i="2"/>
  <c r="A5068" i="2"/>
  <c r="A5067" i="2"/>
  <c r="A5066" i="2"/>
  <c r="A5065" i="2"/>
  <c r="A5064" i="2"/>
  <c r="A5063" i="2"/>
  <c r="A5062" i="2"/>
  <c r="A5061" i="2"/>
  <c r="A5060" i="2"/>
  <c r="A5059" i="2"/>
  <c r="A5058" i="2"/>
  <c r="A5057" i="2"/>
  <c r="A5056" i="2"/>
  <c r="A5055" i="2"/>
  <c r="A5054" i="2"/>
  <c r="A5053" i="2"/>
  <c r="A5052" i="2"/>
  <c r="A5051" i="2"/>
  <c r="A5050" i="2"/>
  <c r="A5049" i="2"/>
  <c r="A5048" i="2"/>
  <c r="A5047" i="2"/>
  <c r="A5046" i="2"/>
  <c r="A5045" i="2"/>
  <c r="A5044" i="2"/>
  <c r="A5043" i="2"/>
  <c r="A5042" i="2"/>
  <c r="A5041" i="2"/>
  <c r="A5040" i="2"/>
  <c r="A5039" i="2"/>
  <c r="A5038" i="2"/>
  <c r="A5037" i="2"/>
  <c r="A5036" i="2"/>
  <c r="A5035" i="2"/>
  <c r="A5034" i="2"/>
  <c r="A5033" i="2"/>
  <c r="A5032" i="2"/>
  <c r="A5031" i="2"/>
  <c r="A5030" i="2"/>
  <c r="A5029" i="2"/>
  <c r="A5028" i="2"/>
  <c r="A5027" i="2"/>
  <c r="A5026" i="2"/>
  <c r="A5025" i="2"/>
  <c r="A5024" i="2"/>
  <c r="A5023" i="2"/>
  <c r="A5022" i="2"/>
  <c r="A5021" i="2"/>
  <c r="A5020" i="2"/>
  <c r="A5019" i="2"/>
  <c r="A5018" i="2"/>
  <c r="A5017" i="2"/>
  <c r="A5016" i="2"/>
  <c r="A5015" i="2"/>
  <c r="A5014" i="2"/>
  <c r="A5013" i="2"/>
  <c r="A5012" i="2"/>
  <c r="A5011" i="2"/>
  <c r="A5010" i="2"/>
  <c r="A5009" i="2"/>
  <c r="A5008" i="2"/>
  <c r="A5007" i="2"/>
  <c r="A5006" i="2"/>
  <c r="A5005" i="2"/>
  <c r="A5004" i="2"/>
  <c r="A5003" i="2"/>
  <c r="A5002" i="2"/>
  <c r="A5001" i="2"/>
  <c r="A5000" i="2"/>
  <c r="A4999" i="2"/>
  <c r="A4998" i="2"/>
  <c r="A4997" i="2"/>
  <c r="A4996" i="2"/>
  <c r="A4995" i="2"/>
  <c r="A4994" i="2"/>
  <c r="A4993" i="2"/>
  <c r="A4992" i="2"/>
  <c r="A4991" i="2"/>
  <c r="A4990" i="2"/>
  <c r="A4989" i="2"/>
  <c r="A4988" i="2"/>
  <c r="A4987" i="2"/>
  <c r="A4986" i="2"/>
  <c r="A4985" i="2"/>
  <c r="A4984" i="2"/>
  <c r="A4983" i="2"/>
  <c r="A4982" i="2"/>
  <c r="A4981" i="2"/>
  <c r="A4980" i="2"/>
  <c r="A4979" i="2"/>
  <c r="A4978" i="2"/>
  <c r="A4977" i="2"/>
  <c r="A4976" i="2"/>
  <c r="A4975" i="2"/>
  <c r="A4974" i="2"/>
  <c r="A4973" i="2"/>
  <c r="A4972" i="2"/>
  <c r="A4971" i="2"/>
  <c r="A4970" i="2"/>
  <c r="A4969" i="2"/>
  <c r="A4968" i="2"/>
  <c r="A4967" i="2"/>
  <c r="A4966" i="2"/>
  <c r="A4965" i="2"/>
  <c r="A4964" i="2"/>
  <c r="A4963" i="2"/>
  <c r="A4962" i="2"/>
  <c r="A4961" i="2"/>
  <c r="A4960" i="2"/>
  <c r="A4959" i="2"/>
  <c r="A4958" i="2"/>
  <c r="A4957" i="2"/>
  <c r="A4956" i="2"/>
  <c r="A4955" i="2"/>
  <c r="A4954" i="2"/>
  <c r="A4953" i="2"/>
  <c r="A4952" i="2"/>
  <c r="A4951" i="2"/>
  <c r="A4950" i="2"/>
  <c r="A4949" i="2"/>
  <c r="A4948" i="2"/>
  <c r="A4947" i="2"/>
  <c r="A4946" i="2"/>
  <c r="A4945" i="2"/>
  <c r="A4944" i="2"/>
  <c r="A4943" i="2"/>
  <c r="A4942" i="2"/>
  <c r="A4941" i="2"/>
  <c r="A4940" i="2"/>
  <c r="A4939" i="2"/>
  <c r="A4938" i="2"/>
  <c r="A4937" i="2"/>
  <c r="A4936" i="2"/>
  <c r="A4935" i="2"/>
  <c r="A4934" i="2"/>
  <c r="A4933" i="2"/>
  <c r="A4932" i="2"/>
  <c r="A4931" i="2"/>
  <c r="A4930" i="2"/>
  <c r="A4929" i="2"/>
  <c r="A4928" i="2"/>
  <c r="A4927" i="2"/>
  <c r="A4926" i="2"/>
  <c r="A4925" i="2"/>
  <c r="A4924" i="2"/>
  <c r="A4923" i="2"/>
  <c r="A4922" i="2"/>
  <c r="A4921" i="2"/>
  <c r="A4920" i="2"/>
  <c r="A4919" i="2"/>
  <c r="A4918" i="2"/>
  <c r="A4917" i="2"/>
  <c r="A4916" i="2"/>
  <c r="A4915" i="2"/>
  <c r="A4914" i="2"/>
  <c r="A4913" i="2"/>
  <c r="A4912" i="2"/>
  <c r="A4911" i="2"/>
  <c r="A4910" i="2"/>
  <c r="A4909" i="2"/>
  <c r="A4908" i="2"/>
  <c r="A4907" i="2"/>
  <c r="A4906" i="2"/>
  <c r="A4905" i="2"/>
  <c r="A4904" i="2"/>
  <c r="A4903" i="2"/>
  <c r="A4902" i="2"/>
  <c r="A4901" i="2"/>
  <c r="A4900" i="2"/>
  <c r="A4899" i="2"/>
  <c r="A4898" i="2"/>
  <c r="A4897" i="2"/>
  <c r="A4896" i="2"/>
  <c r="A4895" i="2"/>
  <c r="A4894" i="2"/>
  <c r="A4893" i="2"/>
  <c r="A4892" i="2"/>
  <c r="A4891" i="2"/>
  <c r="A4890" i="2"/>
  <c r="A4889" i="2"/>
  <c r="A4888" i="2"/>
  <c r="A4887" i="2"/>
  <c r="A4886" i="2"/>
  <c r="A4885" i="2"/>
  <c r="A4884" i="2"/>
  <c r="A4883" i="2"/>
  <c r="A4882" i="2"/>
  <c r="A4881" i="2"/>
  <c r="A4880" i="2"/>
  <c r="A4879" i="2"/>
  <c r="A4878" i="2"/>
  <c r="A4877" i="2"/>
  <c r="A4876" i="2"/>
  <c r="A4875" i="2"/>
  <c r="A4874" i="2"/>
  <c r="A4873" i="2"/>
  <c r="A4872" i="2"/>
  <c r="A4871" i="2"/>
  <c r="A4870" i="2"/>
  <c r="A4869" i="2"/>
  <c r="A4868" i="2"/>
  <c r="A4867" i="2"/>
  <c r="A4866" i="2"/>
  <c r="A4865" i="2"/>
  <c r="A4864" i="2"/>
  <c r="A4863" i="2"/>
  <c r="A4862" i="2"/>
  <c r="A4861" i="2"/>
  <c r="A4860" i="2"/>
  <c r="A4859" i="2"/>
  <c r="A4858" i="2"/>
  <c r="A4857" i="2"/>
  <c r="A4856" i="2"/>
  <c r="A4855" i="2"/>
  <c r="A4854" i="2"/>
  <c r="A4853" i="2"/>
  <c r="A4852" i="2"/>
  <c r="A4851" i="2"/>
  <c r="A4850" i="2"/>
  <c r="A4849" i="2"/>
  <c r="A4848" i="2"/>
  <c r="A4847" i="2"/>
  <c r="A4846" i="2"/>
  <c r="A4845" i="2"/>
  <c r="A4844" i="2"/>
  <c r="A4843" i="2"/>
  <c r="A4842" i="2"/>
  <c r="A4841" i="2"/>
  <c r="A4840" i="2"/>
  <c r="A4839" i="2"/>
  <c r="A4838" i="2"/>
  <c r="A4837" i="2"/>
  <c r="A4836" i="2"/>
  <c r="A4835" i="2"/>
  <c r="A4834" i="2"/>
  <c r="A4833" i="2"/>
  <c r="A4832" i="2"/>
  <c r="A4831" i="2"/>
  <c r="A4830" i="2"/>
  <c r="A4829" i="2"/>
  <c r="A4828" i="2"/>
  <c r="A4827" i="2"/>
  <c r="A4826" i="2"/>
  <c r="A4825" i="2"/>
  <c r="A4824" i="2"/>
  <c r="A4823" i="2"/>
  <c r="A4822" i="2"/>
  <c r="A4821" i="2"/>
  <c r="A4820" i="2"/>
  <c r="A4819" i="2"/>
  <c r="A4818" i="2"/>
  <c r="A4817" i="2"/>
  <c r="A4816" i="2"/>
  <c r="A4815" i="2"/>
  <c r="A4814" i="2"/>
  <c r="A4813" i="2"/>
  <c r="A4812" i="2"/>
  <c r="A4811" i="2"/>
  <c r="A4810" i="2"/>
  <c r="A4809" i="2"/>
  <c r="A4808" i="2"/>
  <c r="A4807" i="2"/>
  <c r="A4806" i="2"/>
  <c r="A4805" i="2"/>
  <c r="A4804" i="2"/>
  <c r="A4803" i="2"/>
  <c r="A4802" i="2"/>
  <c r="A4801" i="2"/>
  <c r="A4800" i="2"/>
  <c r="A4799" i="2"/>
  <c r="A4798" i="2"/>
  <c r="A4797" i="2"/>
  <c r="A4796" i="2"/>
  <c r="A4795" i="2"/>
  <c r="A4794" i="2"/>
  <c r="A4793" i="2"/>
  <c r="A4792" i="2"/>
  <c r="A4791" i="2"/>
  <c r="A4790" i="2"/>
  <c r="A4789" i="2"/>
  <c r="A4788" i="2"/>
  <c r="A4787" i="2"/>
  <c r="A4786" i="2"/>
  <c r="A4785" i="2"/>
  <c r="A4784" i="2"/>
  <c r="A4783" i="2"/>
  <c r="A4782" i="2"/>
  <c r="A4781" i="2"/>
  <c r="A4780" i="2"/>
  <c r="A4779" i="2"/>
  <c r="A4778" i="2"/>
  <c r="A4777" i="2"/>
  <c r="A4776" i="2"/>
  <c r="A4775" i="2"/>
  <c r="A4774" i="2"/>
  <c r="A4773" i="2"/>
  <c r="A4772" i="2"/>
  <c r="A4771" i="2"/>
  <c r="A4770" i="2"/>
  <c r="A4769" i="2"/>
  <c r="A4768" i="2"/>
  <c r="A4767" i="2"/>
  <c r="A4766" i="2"/>
  <c r="A4765" i="2"/>
  <c r="A4764" i="2"/>
  <c r="A4763" i="2"/>
  <c r="A4762" i="2"/>
  <c r="A4761" i="2"/>
  <c r="A4760" i="2"/>
  <c r="A4759" i="2"/>
  <c r="A4758" i="2"/>
  <c r="A4757" i="2"/>
  <c r="A4756" i="2"/>
  <c r="A4755" i="2"/>
  <c r="A4754" i="2"/>
  <c r="A4753" i="2"/>
  <c r="A4752" i="2"/>
  <c r="A4751" i="2"/>
  <c r="A4750" i="2"/>
  <c r="A4749" i="2"/>
  <c r="A4748" i="2"/>
  <c r="A4747" i="2"/>
  <c r="A4746" i="2"/>
  <c r="A4745" i="2"/>
  <c r="A4744" i="2"/>
  <c r="A4743" i="2"/>
  <c r="A4742" i="2"/>
  <c r="A4741" i="2"/>
  <c r="A4740" i="2"/>
  <c r="A4739" i="2"/>
  <c r="A4738" i="2"/>
  <c r="A4737" i="2"/>
  <c r="A4736" i="2"/>
  <c r="A4735" i="2"/>
  <c r="A4734" i="2"/>
  <c r="A4733" i="2"/>
  <c r="A4732" i="2"/>
  <c r="A4731" i="2"/>
  <c r="A4730" i="2"/>
  <c r="A4729" i="2"/>
  <c r="A4728" i="2"/>
  <c r="A4727" i="2"/>
  <c r="A4726" i="2"/>
  <c r="A4725" i="2"/>
  <c r="A4724" i="2"/>
  <c r="A4723" i="2"/>
  <c r="A4722" i="2"/>
  <c r="A4721" i="2"/>
  <c r="A4720" i="2"/>
  <c r="A4719" i="2"/>
  <c r="A4718" i="2"/>
  <c r="A4717" i="2"/>
  <c r="A4716" i="2"/>
  <c r="A4715" i="2"/>
  <c r="A4714" i="2"/>
  <c r="A4713" i="2"/>
  <c r="A4712" i="2"/>
  <c r="A4711" i="2"/>
  <c r="A4710" i="2"/>
  <c r="A4709" i="2"/>
  <c r="A4708" i="2"/>
  <c r="A4707" i="2"/>
  <c r="A4706" i="2"/>
  <c r="A4705" i="2"/>
  <c r="A4704" i="2"/>
  <c r="A4703" i="2"/>
  <c r="A4702" i="2"/>
  <c r="A4701" i="2"/>
  <c r="A4700" i="2"/>
  <c r="A4699" i="2"/>
  <c r="A4698" i="2"/>
  <c r="A4697" i="2"/>
  <c r="A4696" i="2"/>
  <c r="A4695" i="2"/>
  <c r="A4694" i="2"/>
  <c r="A4693" i="2"/>
  <c r="A4692" i="2"/>
  <c r="A4691" i="2"/>
  <c r="A4690" i="2"/>
  <c r="A4689" i="2"/>
  <c r="A4688" i="2"/>
  <c r="A4687" i="2"/>
  <c r="A4686" i="2"/>
  <c r="A4685" i="2"/>
  <c r="A4684" i="2"/>
  <c r="A4683" i="2"/>
  <c r="A4682" i="2"/>
  <c r="A4681" i="2"/>
  <c r="A4680" i="2"/>
  <c r="A4679" i="2"/>
  <c r="A4678" i="2"/>
  <c r="A4677" i="2"/>
  <c r="A4676" i="2"/>
  <c r="A4675" i="2"/>
  <c r="A4674" i="2"/>
  <c r="A4673" i="2"/>
  <c r="A4672" i="2"/>
  <c r="A4671" i="2"/>
  <c r="A4670" i="2"/>
  <c r="A4669" i="2"/>
  <c r="A4668" i="2"/>
  <c r="A4667" i="2"/>
  <c r="A4666" i="2"/>
  <c r="A4665" i="2"/>
  <c r="A4664" i="2"/>
  <c r="A4663" i="2"/>
  <c r="A4662" i="2"/>
  <c r="A4661" i="2"/>
  <c r="A4660" i="2"/>
  <c r="A4659" i="2"/>
  <c r="A4658" i="2"/>
  <c r="A4657" i="2"/>
  <c r="A4656" i="2"/>
  <c r="A4655" i="2"/>
  <c r="A4654" i="2"/>
  <c r="A4653" i="2"/>
  <c r="A4652" i="2"/>
  <c r="A4651" i="2"/>
  <c r="A4650" i="2"/>
  <c r="A4649" i="2"/>
  <c r="A4648" i="2"/>
  <c r="A4647" i="2"/>
  <c r="A4646" i="2"/>
  <c r="A4645" i="2"/>
  <c r="A4644" i="2"/>
  <c r="A4643" i="2"/>
  <c r="A4642" i="2"/>
  <c r="A4641" i="2"/>
  <c r="A4640" i="2"/>
  <c r="A4639" i="2"/>
  <c r="A4638" i="2"/>
  <c r="A4637" i="2"/>
  <c r="A4636" i="2"/>
  <c r="A4635" i="2"/>
  <c r="A4634" i="2"/>
  <c r="A4633" i="2"/>
  <c r="A4632" i="2"/>
  <c r="A4631" i="2"/>
  <c r="A4630" i="2"/>
  <c r="A4629" i="2"/>
  <c r="A4628" i="2"/>
  <c r="A4627" i="2"/>
  <c r="A4626" i="2"/>
  <c r="A4625" i="2"/>
  <c r="A4624" i="2"/>
  <c r="A4623" i="2"/>
  <c r="A4622" i="2"/>
  <c r="A4621" i="2"/>
  <c r="A4620" i="2"/>
  <c r="A4619" i="2"/>
  <c r="A4618" i="2"/>
  <c r="A4617" i="2"/>
  <c r="A4616" i="2"/>
  <c r="A4615" i="2"/>
  <c r="A4614" i="2"/>
  <c r="A4613" i="2"/>
  <c r="A4612" i="2"/>
  <c r="A4611" i="2"/>
  <c r="A4610" i="2"/>
  <c r="A4609" i="2"/>
  <c r="A4608" i="2"/>
  <c r="A4607" i="2"/>
  <c r="A4606" i="2"/>
  <c r="A4605" i="2"/>
  <c r="A4604" i="2"/>
  <c r="A4603" i="2"/>
  <c r="A4602" i="2"/>
  <c r="A4601" i="2"/>
  <c r="A4600" i="2"/>
  <c r="A4599" i="2"/>
  <c r="A4598" i="2"/>
  <c r="A4597" i="2"/>
  <c r="A4596" i="2"/>
  <c r="A4595" i="2"/>
  <c r="A4594" i="2"/>
  <c r="A4593" i="2"/>
  <c r="A4592" i="2"/>
  <c r="A4591" i="2"/>
  <c r="A4590" i="2"/>
  <c r="A4589" i="2"/>
  <c r="A4588" i="2"/>
  <c r="A4587" i="2"/>
  <c r="A4586" i="2"/>
  <c r="A4585" i="2"/>
  <c r="A4584" i="2"/>
  <c r="A4583" i="2"/>
  <c r="A4582" i="2"/>
  <c r="A4581" i="2"/>
  <c r="A4580" i="2"/>
  <c r="A4579" i="2"/>
  <c r="A4578" i="2"/>
  <c r="A4577" i="2"/>
  <c r="A4576" i="2"/>
  <c r="A4575" i="2"/>
  <c r="A4574" i="2"/>
  <c r="A4573" i="2"/>
  <c r="A4572" i="2"/>
  <c r="A4571" i="2"/>
  <c r="A4570" i="2"/>
  <c r="A4569" i="2"/>
  <c r="A4568" i="2"/>
  <c r="A4567" i="2"/>
  <c r="A4566" i="2"/>
  <c r="A4565" i="2"/>
  <c r="A4564" i="2"/>
  <c r="A4563" i="2"/>
  <c r="A4562" i="2"/>
  <c r="A4561" i="2"/>
  <c r="A4560" i="2"/>
  <c r="A4559" i="2"/>
  <c r="A4558" i="2"/>
  <c r="A4557" i="2"/>
  <c r="A4556" i="2"/>
  <c r="A4555" i="2"/>
  <c r="A4554" i="2"/>
  <c r="A4553" i="2"/>
  <c r="A4552" i="2"/>
  <c r="A4551" i="2"/>
  <c r="A4550" i="2"/>
  <c r="A4549" i="2"/>
  <c r="A4548" i="2"/>
  <c r="A4547" i="2"/>
  <c r="A4546" i="2"/>
  <c r="A4545" i="2"/>
  <c r="A4544" i="2"/>
  <c r="A4543" i="2"/>
  <c r="A4542" i="2"/>
  <c r="A4541" i="2"/>
  <c r="A4540" i="2"/>
  <c r="A4539" i="2"/>
  <c r="A4538" i="2"/>
  <c r="A4537" i="2"/>
  <c r="A4536" i="2"/>
  <c r="A4535" i="2"/>
  <c r="A4534" i="2"/>
  <c r="A4533" i="2"/>
  <c r="A4532" i="2"/>
  <c r="A4531" i="2"/>
  <c r="A4530" i="2"/>
  <c r="A4529" i="2"/>
  <c r="A4528" i="2"/>
  <c r="A4527" i="2"/>
  <c r="A4526" i="2"/>
  <c r="A4525" i="2"/>
  <c r="A4524" i="2"/>
  <c r="A4523" i="2"/>
  <c r="A4522" i="2"/>
  <c r="A4521" i="2"/>
  <c r="A4520" i="2"/>
  <c r="A4519" i="2"/>
  <c r="A4518" i="2"/>
  <c r="A4517" i="2"/>
  <c r="A4516" i="2"/>
  <c r="A4515" i="2"/>
  <c r="A4514" i="2"/>
  <c r="A4513" i="2"/>
  <c r="A4512" i="2"/>
  <c r="A4511" i="2"/>
  <c r="A4510" i="2"/>
  <c r="A4509" i="2"/>
  <c r="A4508" i="2"/>
  <c r="A4507" i="2"/>
  <c r="A4506" i="2"/>
  <c r="A4505" i="2"/>
  <c r="A4504" i="2"/>
  <c r="A4503" i="2"/>
  <c r="A4502" i="2"/>
  <c r="A4501" i="2"/>
  <c r="A4500" i="2"/>
  <c r="A4499" i="2"/>
  <c r="A4498" i="2"/>
  <c r="A4497" i="2"/>
  <c r="A4496" i="2"/>
  <c r="A4495" i="2"/>
  <c r="A4494" i="2"/>
  <c r="A4493" i="2"/>
  <c r="A4492" i="2"/>
  <c r="A4491" i="2"/>
  <c r="A4490" i="2"/>
  <c r="A4489" i="2"/>
  <c r="A4488" i="2"/>
  <c r="A4487" i="2"/>
  <c r="A4486" i="2"/>
  <c r="A4485" i="2"/>
  <c r="A4484" i="2"/>
  <c r="A4483" i="2"/>
  <c r="A4482" i="2"/>
  <c r="A4481" i="2"/>
  <c r="A4480" i="2"/>
  <c r="A4479" i="2"/>
  <c r="A4478" i="2"/>
  <c r="A4477" i="2"/>
  <c r="A4476" i="2"/>
  <c r="A4475" i="2"/>
  <c r="A4474" i="2"/>
  <c r="A4473" i="2"/>
  <c r="A4472" i="2"/>
  <c r="A4471" i="2"/>
  <c r="A4470" i="2"/>
  <c r="A4469" i="2"/>
  <c r="A4468" i="2"/>
  <c r="A4467" i="2"/>
  <c r="A4466" i="2"/>
  <c r="A4465" i="2"/>
  <c r="A4464" i="2"/>
  <c r="A4463" i="2"/>
  <c r="A4462" i="2"/>
  <c r="A4461" i="2"/>
  <c r="A4460" i="2"/>
  <c r="A4459" i="2"/>
  <c r="A4458" i="2"/>
  <c r="A4457" i="2"/>
  <c r="A4456" i="2"/>
  <c r="A4455" i="2"/>
  <c r="A4454" i="2"/>
  <c r="A4453" i="2"/>
  <c r="A4452" i="2"/>
  <c r="A4451" i="2"/>
  <c r="A4450" i="2"/>
  <c r="A4449" i="2"/>
  <c r="A4448" i="2"/>
  <c r="A4447" i="2"/>
  <c r="A4446" i="2"/>
  <c r="A4445" i="2"/>
  <c r="A4444" i="2"/>
  <c r="A4443" i="2"/>
  <c r="A4442" i="2"/>
  <c r="A4441" i="2"/>
  <c r="A4440" i="2"/>
  <c r="A4439" i="2"/>
  <c r="A4438" i="2"/>
  <c r="A4437" i="2"/>
  <c r="A4436" i="2"/>
  <c r="A4435" i="2"/>
  <c r="A4434" i="2"/>
  <c r="A4433" i="2"/>
  <c r="A4432" i="2"/>
  <c r="A4431" i="2"/>
  <c r="A4430" i="2"/>
  <c r="A4429" i="2"/>
  <c r="A4428" i="2"/>
  <c r="A4427" i="2"/>
  <c r="A4426" i="2"/>
  <c r="A4425" i="2"/>
  <c r="A4424" i="2"/>
  <c r="A4423" i="2"/>
  <c r="A4422" i="2"/>
  <c r="A4421" i="2"/>
  <c r="A4420" i="2"/>
  <c r="A4419" i="2"/>
  <c r="A4418" i="2"/>
  <c r="A4417" i="2"/>
  <c r="A4416" i="2"/>
  <c r="A4415" i="2"/>
  <c r="A4414" i="2"/>
  <c r="A4413" i="2"/>
  <c r="A4412" i="2"/>
  <c r="A4411" i="2"/>
  <c r="A4410" i="2"/>
  <c r="A4409" i="2"/>
  <c r="A4408" i="2"/>
  <c r="A4407" i="2"/>
  <c r="A4406" i="2"/>
  <c r="A4405" i="2"/>
  <c r="A4404" i="2"/>
  <c r="A4403" i="2"/>
  <c r="A4402" i="2"/>
  <c r="A4401" i="2"/>
  <c r="A4400" i="2"/>
  <c r="A4399" i="2"/>
  <c r="A4398" i="2"/>
  <c r="A4397" i="2"/>
  <c r="A4396" i="2"/>
  <c r="A4395" i="2"/>
  <c r="A4394" i="2"/>
  <c r="A4393" i="2"/>
  <c r="A4392" i="2"/>
  <c r="A4391" i="2"/>
  <c r="A4390" i="2"/>
  <c r="A4389" i="2"/>
  <c r="A4388" i="2"/>
  <c r="A4387" i="2"/>
  <c r="A4386" i="2"/>
  <c r="A4385" i="2"/>
  <c r="A4384" i="2"/>
  <c r="A4383" i="2"/>
  <c r="A4382" i="2"/>
  <c r="A4381" i="2"/>
  <c r="A4380" i="2"/>
  <c r="A4379" i="2"/>
  <c r="A4378" i="2"/>
  <c r="A4377" i="2"/>
  <c r="A4376" i="2"/>
  <c r="A4375" i="2"/>
  <c r="A4374" i="2"/>
  <c r="A4373" i="2"/>
  <c r="A4372" i="2"/>
  <c r="A4371" i="2"/>
  <c r="A4370" i="2"/>
  <c r="A4369" i="2"/>
  <c r="A4368" i="2"/>
  <c r="A4367" i="2"/>
  <c r="A4366" i="2"/>
  <c r="A4365" i="2"/>
  <c r="A4364" i="2"/>
  <c r="A4363" i="2"/>
  <c r="A4362" i="2"/>
  <c r="A4361" i="2"/>
  <c r="A4360" i="2"/>
  <c r="A4359" i="2"/>
  <c r="A4358" i="2"/>
  <c r="A4357" i="2"/>
  <c r="A4356" i="2"/>
  <c r="A4355" i="2"/>
  <c r="A4354" i="2"/>
  <c r="A4353" i="2"/>
  <c r="A4352" i="2"/>
  <c r="A4351" i="2"/>
  <c r="A4350" i="2"/>
  <c r="A4349" i="2"/>
  <c r="A4348" i="2"/>
  <c r="A4347" i="2"/>
  <c r="A4346" i="2"/>
  <c r="A4345" i="2"/>
  <c r="A4344" i="2"/>
  <c r="A4343" i="2"/>
  <c r="A4342" i="2"/>
  <c r="A4341" i="2"/>
  <c r="A4340" i="2"/>
  <c r="A4339" i="2"/>
  <c r="A4338" i="2"/>
  <c r="A4337" i="2"/>
  <c r="A4336" i="2"/>
  <c r="A4335" i="2"/>
  <c r="A4334" i="2"/>
  <c r="A4333" i="2"/>
  <c r="A4332" i="2"/>
  <c r="A4331" i="2"/>
  <c r="A4330" i="2"/>
  <c r="A4329" i="2"/>
  <c r="A4328" i="2"/>
  <c r="A4327" i="2"/>
  <c r="A4326" i="2"/>
  <c r="A4325" i="2"/>
  <c r="A4324" i="2"/>
  <c r="A4323" i="2"/>
  <c r="A4322" i="2"/>
  <c r="A4321" i="2"/>
  <c r="A4320" i="2"/>
  <c r="A4319" i="2"/>
  <c r="A4318" i="2"/>
  <c r="A4317" i="2"/>
  <c r="A4316" i="2"/>
  <c r="A4315" i="2"/>
  <c r="A4314" i="2"/>
  <c r="A4313" i="2"/>
  <c r="A4312" i="2"/>
  <c r="A4311" i="2"/>
  <c r="A4310" i="2"/>
  <c r="A4309" i="2"/>
  <c r="A4308" i="2"/>
  <c r="A4307" i="2"/>
  <c r="A4306" i="2"/>
  <c r="A4305" i="2"/>
  <c r="A4304" i="2"/>
  <c r="A4303" i="2"/>
  <c r="A4302" i="2"/>
  <c r="A4301" i="2"/>
  <c r="A4300" i="2"/>
  <c r="A4299" i="2"/>
  <c r="A4298" i="2"/>
  <c r="A4297" i="2"/>
  <c r="A4296" i="2"/>
  <c r="A4295" i="2"/>
  <c r="A4294" i="2"/>
  <c r="A4293" i="2"/>
  <c r="A4292" i="2"/>
  <c r="A4291" i="2"/>
  <c r="A4290" i="2"/>
  <c r="A4289" i="2"/>
  <c r="A4288" i="2"/>
  <c r="A4287" i="2"/>
  <c r="A4286" i="2"/>
  <c r="A4285" i="2"/>
  <c r="A4284" i="2"/>
  <c r="A4283" i="2"/>
  <c r="A4282" i="2"/>
  <c r="A4281" i="2"/>
  <c r="A4280" i="2"/>
  <c r="A4279" i="2"/>
  <c r="A4278" i="2"/>
  <c r="A4277" i="2"/>
  <c r="A4276" i="2"/>
  <c r="A4275" i="2"/>
  <c r="A4274" i="2"/>
  <c r="A4273" i="2"/>
  <c r="A4272" i="2"/>
  <c r="A4271" i="2"/>
  <c r="A4270" i="2"/>
  <c r="A4269" i="2"/>
  <c r="A4268" i="2"/>
  <c r="A4267" i="2"/>
  <c r="A4266" i="2"/>
  <c r="A4265" i="2"/>
  <c r="A4264" i="2"/>
  <c r="A4263" i="2"/>
  <c r="A4262" i="2"/>
  <c r="A4261" i="2"/>
  <c r="A4260" i="2"/>
  <c r="A4259" i="2"/>
  <c r="A4258" i="2"/>
  <c r="A4257" i="2"/>
  <c r="A4256" i="2"/>
  <c r="A4255" i="2"/>
  <c r="A4254" i="2"/>
  <c r="A4253" i="2"/>
  <c r="A4252" i="2"/>
  <c r="A4251" i="2"/>
  <c r="A4250" i="2"/>
  <c r="A4249" i="2"/>
  <c r="A4248" i="2"/>
  <c r="A4247" i="2"/>
  <c r="A4246" i="2"/>
  <c r="A4245" i="2"/>
  <c r="A4244" i="2"/>
  <c r="A4243" i="2"/>
  <c r="A4242" i="2"/>
  <c r="A4241" i="2"/>
  <c r="A4240" i="2"/>
  <c r="A4239" i="2"/>
  <c r="A4238" i="2"/>
  <c r="A4237" i="2"/>
  <c r="A4236" i="2"/>
  <c r="A4235" i="2"/>
  <c r="A4234" i="2"/>
  <c r="A4233" i="2"/>
  <c r="A4232" i="2"/>
  <c r="A4231" i="2"/>
  <c r="A4230" i="2"/>
  <c r="A4229" i="2"/>
  <c r="A4228" i="2"/>
  <c r="A4227" i="2"/>
  <c r="A4226" i="2"/>
  <c r="A4225" i="2"/>
  <c r="A4224" i="2"/>
  <c r="A4223" i="2"/>
  <c r="A4222" i="2"/>
  <c r="A4221" i="2"/>
  <c r="A4220" i="2"/>
  <c r="A4219" i="2"/>
  <c r="A4218" i="2"/>
  <c r="A4217" i="2"/>
  <c r="A4216" i="2"/>
  <c r="A4215" i="2"/>
  <c r="A4214" i="2"/>
  <c r="A4213" i="2"/>
  <c r="A4212" i="2"/>
  <c r="A4211" i="2"/>
  <c r="A4210" i="2"/>
  <c r="A4209" i="2"/>
  <c r="A4208" i="2"/>
  <c r="A4207" i="2"/>
  <c r="A4206" i="2"/>
  <c r="A4205" i="2"/>
  <c r="A4204" i="2"/>
  <c r="A4203" i="2"/>
  <c r="A4202" i="2"/>
  <c r="A4201" i="2"/>
  <c r="A4200" i="2"/>
  <c r="A4199" i="2"/>
  <c r="A4198" i="2"/>
  <c r="A4197" i="2"/>
  <c r="A4196" i="2"/>
  <c r="A4195" i="2"/>
  <c r="A4194" i="2"/>
  <c r="A4193" i="2"/>
  <c r="A4192" i="2"/>
  <c r="A4191" i="2"/>
  <c r="A4190" i="2"/>
  <c r="A4189" i="2"/>
  <c r="A4188" i="2"/>
  <c r="A4187" i="2"/>
  <c r="A4186" i="2"/>
  <c r="A4185" i="2"/>
  <c r="A4184" i="2"/>
  <c r="A4183" i="2"/>
  <c r="A4182" i="2"/>
  <c r="A4181" i="2"/>
  <c r="A4180" i="2"/>
  <c r="A4179" i="2"/>
  <c r="A4178" i="2"/>
  <c r="A4177" i="2"/>
  <c r="A4176" i="2"/>
  <c r="A4175" i="2"/>
  <c r="A4174" i="2"/>
  <c r="A4173" i="2"/>
  <c r="A4172" i="2"/>
  <c r="A4171" i="2"/>
  <c r="A4170" i="2"/>
  <c r="A4169" i="2"/>
  <c r="A4168" i="2"/>
  <c r="A4167" i="2"/>
  <c r="A4166" i="2"/>
  <c r="A4165" i="2"/>
  <c r="A4164" i="2"/>
  <c r="A4163" i="2"/>
  <c r="A4162" i="2"/>
  <c r="A4161" i="2"/>
  <c r="A4160" i="2"/>
  <c r="A4159" i="2"/>
  <c r="A4158" i="2"/>
  <c r="A4157" i="2"/>
  <c r="A4156" i="2"/>
  <c r="A4155" i="2"/>
  <c r="A4154" i="2"/>
  <c r="A4153" i="2"/>
  <c r="A4152" i="2"/>
  <c r="A4151" i="2"/>
  <c r="A4150" i="2"/>
  <c r="A4149" i="2"/>
  <c r="A4148" i="2"/>
  <c r="A4147" i="2"/>
  <c r="A4146" i="2"/>
  <c r="A4145" i="2"/>
  <c r="A4144" i="2"/>
  <c r="A4143" i="2"/>
  <c r="A4142" i="2"/>
  <c r="A4141" i="2"/>
  <c r="A4140" i="2"/>
  <c r="A4139" i="2"/>
  <c r="A4138" i="2"/>
  <c r="A4137" i="2"/>
  <c r="A4136" i="2"/>
  <c r="A4135" i="2"/>
  <c r="A4134" i="2"/>
  <c r="A4133" i="2"/>
  <c r="A4132" i="2"/>
  <c r="A4131" i="2"/>
  <c r="A4130" i="2"/>
  <c r="A4129" i="2"/>
  <c r="A4128" i="2"/>
  <c r="A4127" i="2"/>
  <c r="A4126" i="2"/>
  <c r="A4125" i="2"/>
  <c r="A4124" i="2"/>
  <c r="A4123" i="2"/>
  <c r="A4122" i="2"/>
  <c r="A4121" i="2"/>
  <c r="A4120" i="2"/>
  <c r="A4119" i="2"/>
  <c r="A4118" i="2"/>
  <c r="A4117" i="2"/>
  <c r="A4116" i="2"/>
  <c r="A4115" i="2"/>
  <c r="A4114" i="2"/>
  <c r="A4113" i="2"/>
  <c r="A4112" i="2"/>
  <c r="A4111" i="2"/>
  <c r="A4110" i="2"/>
  <c r="A4109" i="2"/>
  <c r="A4108" i="2"/>
  <c r="A4107" i="2"/>
  <c r="A4106" i="2"/>
  <c r="A4105" i="2"/>
  <c r="A4104" i="2"/>
  <c r="A4103" i="2"/>
  <c r="A4102" i="2"/>
  <c r="A4101" i="2"/>
  <c r="A4100" i="2"/>
  <c r="A4099" i="2"/>
  <c r="A4098" i="2"/>
  <c r="A4097" i="2"/>
  <c r="A4096" i="2"/>
  <c r="A4095" i="2"/>
  <c r="A4094" i="2"/>
  <c r="A4093" i="2"/>
  <c r="A4092" i="2"/>
  <c r="A4091" i="2"/>
  <c r="A4090" i="2"/>
  <c r="A4089" i="2"/>
  <c r="A4088" i="2"/>
  <c r="A4087" i="2"/>
  <c r="A4086" i="2"/>
  <c r="A4085" i="2"/>
  <c r="A4084" i="2"/>
  <c r="A4083" i="2"/>
  <c r="A4082" i="2"/>
  <c r="A4081" i="2"/>
  <c r="A4080" i="2"/>
  <c r="A4079" i="2"/>
  <c r="A4078" i="2"/>
  <c r="A4077" i="2"/>
  <c r="A4076" i="2"/>
  <c r="A4075" i="2"/>
  <c r="A4074" i="2"/>
  <c r="A4073" i="2"/>
  <c r="A4072" i="2"/>
  <c r="A4071" i="2"/>
  <c r="A4070" i="2"/>
  <c r="A4069" i="2"/>
  <c r="A4068" i="2"/>
  <c r="A4067" i="2"/>
  <c r="A4066" i="2"/>
  <c r="A4065" i="2"/>
  <c r="A4064" i="2"/>
  <c r="A4063" i="2"/>
  <c r="A4062" i="2"/>
  <c r="A4061" i="2"/>
  <c r="A4060" i="2"/>
  <c r="A4059" i="2"/>
  <c r="A4058" i="2"/>
  <c r="A4057" i="2"/>
  <c r="A4056" i="2"/>
  <c r="A4055" i="2"/>
  <c r="A4054" i="2"/>
  <c r="A4053" i="2"/>
  <c r="A4052" i="2"/>
  <c r="A4051" i="2"/>
  <c r="A4050" i="2"/>
  <c r="A4049" i="2"/>
  <c r="A4048" i="2"/>
  <c r="A4047" i="2"/>
  <c r="A4046" i="2"/>
  <c r="A4045" i="2"/>
  <c r="A4044" i="2"/>
  <c r="A4043" i="2"/>
  <c r="A4042" i="2"/>
  <c r="A4041" i="2"/>
  <c r="A4040" i="2"/>
  <c r="A4039" i="2"/>
  <c r="A4038" i="2"/>
  <c r="A4037" i="2"/>
  <c r="A4036" i="2"/>
  <c r="A4035" i="2"/>
  <c r="A4034" i="2"/>
  <c r="A4033" i="2"/>
  <c r="A4032" i="2"/>
  <c r="A4031" i="2"/>
  <c r="A4030" i="2"/>
  <c r="A4029" i="2"/>
  <c r="A4028" i="2"/>
  <c r="A4027" i="2"/>
  <c r="A4026" i="2"/>
  <c r="A4025" i="2"/>
  <c r="A4024" i="2"/>
  <c r="A4023" i="2"/>
  <c r="A4022" i="2"/>
  <c r="A4021" i="2"/>
  <c r="A4020" i="2"/>
  <c r="A4019" i="2"/>
  <c r="A4018" i="2"/>
  <c r="A4017" i="2"/>
  <c r="A4016" i="2"/>
  <c r="A4015" i="2"/>
  <c r="A4014" i="2"/>
  <c r="A4013" i="2"/>
  <c r="A4012" i="2"/>
  <c r="A4011" i="2"/>
  <c r="A4010" i="2"/>
  <c r="A4009" i="2"/>
  <c r="A4008" i="2"/>
  <c r="A4007" i="2"/>
  <c r="A4006" i="2"/>
  <c r="A4005" i="2"/>
  <c r="A4004" i="2"/>
  <c r="A4003" i="2"/>
  <c r="A4002" i="2"/>
  <c r="A4001" i="2"/>
  <c r="A4000" i="2"/>
  <c r="A3999" i="2"/>
  <c r="A3998" i="2"/>
  <c r="A3997" i="2"/>
  <c r="A3996" i="2"/>
  <c r="A3995" i="2"/>
  <c r="A3994" i="2"/>
  <c r="A3993" i="2"/>
  <c r="A3992" i="2"/>
  <c r="A3991" i="2"/>
  <c r="A3990" i="2"/>
  <c r="A3989" i="2"/>
  <c r="A3988" i="2"/>
  <c r="A3987" i="2"/>
  <c r="A3986" i="2"/>
  <c r="A3985" i="2"/>
  <c r="A3984" i="2"/>
  <c r="A3983" i="2"/>
  <c r="A3982" i="2"/>
  <c r="A3981" i="2"/>
  <c r="A3980" i="2"/>
  <c r="A3979" i="2"/>
  <c r="A3978" i="2"/>
  <c r="A3977" i="2"/>
  <c r="A3976" i="2"/>
  <c r="A3975" i="2"/>
  <c r="A3974" i="2"/>
  <c r="A3973" i="2"/>
  <c r="A3972" i="2"/>
  <c r="A3971" i="2"/>
  <c r="A3970" i="2"/>
  <c r="A3969" i="2"/>
  <c r="A3968" i="2"/>
  <c r="A3967" i="2"/>
  <c r="A3966" i="2"/>
  <c r="A3965" i="2"/>
  <c r="A3964" i="2"/>
  <c r="A3963" i="2"/>
  <c r="A3962" i="2"/>
  <c r="A3961" i="2"/>
  <c r="A3960" i="2"/>
  <c r="A3959" i="2"/>
  <c r="A3958" i="2"/>
  <c r="A3957" i="2"/>
  <c r="A3956" i="2"/>
  <c r="A3955" i="2"/>
  <c r="A3954" i="2"/>
  <c r="A3953" i="2"/>
  <c r="A3952" i="2"/>
  <c r="A3951" i="2"/>
  <c r="A3950" i="2"/>
  <c r="A3949" i="2"/>
  <c r="A3948" i="2"/>
  <c r="A3947" i="2"/>
  <c r="A3946" i="2"/>
  <c r="A3945" i="2"/>
  <c r="A3944" i="2"/>
  <c r="A3943" i="2"/>
  <c r="A3942" i="2"/>
  <c r="A3941" i="2"/>
  <c r="A3940" i="2"/>
  <c r="A3939" i="2"/>
  <c r="A3938" i="2"/>
  <c r="A3937" i="2"/>
  <c r="A3936" i="2"/>
  <c r="A3935" i="2"/>
  <c r="A3934" i="2"/>
  <c r="A3933" i="2"/>
  <c r="A3932" i="2"/>
  <c r="A3931" i="2"/>
  <c r="A3930" i="2"/>
  <c r="A3929" i="2"/>
  <c r="A3928" i="2"/>
  <c r="A3927" i="2"/>
  <c r="A3926" i="2"/>
  <c r="A3925" i="2"/>
  <c r="A3924" i="2"/>
  <c r="A3923" i="2"/>
  <c r="A3922" i="2"/>
  <c r="A3921" i="2"/>
  <c r="A3920" i="2"/>
  <c r="A3919" i="2"/>
  <c r="A3918" i="2"/>
  <c r="A3917" i="2"/>
  <c r="A3916" i="2"/>
  <c r="A3915" i="2"/>
  <c r="A3914" i="2"/>
  <c r="A3913" i="2"/>
  <c r="A3912" i="2"/>
  <c r="A3911" i="2"/>
  <c r="A3910" i="2"/>
  <c r="A3909" i="2"/>
  <c r="A3908" i="2"/>
  <c r="A3907" i="2"/>
  <c r="A3906" i="2"/>
  <c r="A3905" i="2"/>
  <c r="A3904" i="2"/>
  <c r="A3903" i="2"/>
  <c r="A3902" i="2"/>
  <c r="A3901" i="2"/>
  <c r="A3900" i="2"/>
  <c r="A3899" i="2"/>
  <c r="A3898" i="2"/>
  <c r="A3897" i="2"/>
  <c r="A3896" i="2"/>
  <c r="A3895" i="2"/>
  <c r="A3894" i="2"/>
  <c r="A3893" i="2"/>
  <c r="A3892" i="2"/>
  <c r="A3891" i="2"/>
  <c r="A3890" i="2"/>
  <c r="A3889" i="2"/>
  <c r="A3888" i="2"/>
  <c r="A3887" i="2"/>
  <c r="A3886" i="2"/>
  <c r="A3885" i="2"/>
  <c r="A3884" i="2"/>
  <c r="A3883" i="2"/>
  <c r="A3882" i="2"/>
  <c r="A3881" i="2"/>
  <c r="A3880" i="2"/>
  <c r="A3879" i="2"/>
  <c r="A3878" i="2"/>
  <c r="A3877" i="2"/>
  <c r="A3876" i="2"/>
  <c r="A3875" i="2"/>
  <c r="A3874" i="2"/>
  <c r="A3873" i="2"/>
  <c r="A3872" i="2"/>
  <c r="A3871" i="2"/>
  <c r="A3870" i="2"/>
  <c r="A3869" i="2"/>
  <c r="A3868" i="2"/>
  <c r="A3867" i="2"/>
  <c r="A3866" i="2"/>
  <c r="A3865" i="2"/>
  <c r="A3864" i="2"/>
  <c r="A3863" i="2"/>
  <c r="A3862" i="2"/>
  <c r="A3861" i="2"/>
  <c r="A3860" i="2"/>
  <c r="A3859" i="2"/>
  <c r="A3858" i="2"/>
  <c r="A3857" i="2"/>
  <c r="A3856" i="2"/>
  <c r="A3855" i="2"/>
  <c r="A3854" i="2"/>
  <c r="A3853" i="2"/>
  <c r="A3852" i="2"/>
  <c r="A3851" i="2"/>
  <c r="A3850" i="2"/>
  <c r="A3849" i="2"/>
  <c r="A3848" i="2"/>
  <c r="A3847" i="2"/>
  <c r="A3846" i="2"/>
  <c r="A3845" i="2"/>
  <c r="A3844" i="2"/>
  <c r="A3843" i="2"/>
  <c r="A3842" i="2"/>
  <c r="A3841" i="2"/>
  <c r="A3840" i="2"/>
  <c r="A3839" i="2"/>
  <c r="A3838" i="2"/>
  <c r="A3837" i="2"/>
  <c r="A3836" i="2"/>
  <c r="A3835" i="2"/>
  <c r="A3834" i="2"/>
  <c r="A3833" i="2"/>
  <c r="A3832" i="2"/>
  <c r="A3831" i="2"/>
  <c r="A3830" i="2"/>
  <c r="A3829" i="2"/>
  <c r="A3828" i="2"/>
  <c r="A3827" i="2"/>
  <c r="A3826" i="2"/>
  <c r="A3825" i="2"/>
  <c r="A3824" i="2"/>
  <c r="A3823" i="2"/>
  <c r="A3822" i="2"/>
  <c r="A3821" i="2"/>
  <c r="A3820" i="2"/>
  <c r="A3819" i="2"/>
  <c r="A3818" i="2"/>
  <c r="A3817" i="2"/>
  <c r="A3816" i="2"/>
  <c r="A3815" i="2"/>
  <c r="A3814" i="2"/>
  <c r="A3813" i="2"/>
  <c r="A3812" i="2"/>
  <c r="A3811" i="2"/>
  <c r="A3810" i="2"/>
  <c r="A3809" i="2"/>
  <c r="A3808" i="2"/>
  <c r="A3807" i="2"/>
  <c r="A3806" i="2"/>
  <c r="A3805" i="2"/>
  <c r="A3804" i="2"/>
  <c r="A3803" i="2"/>
  <c r="A3802" i="2"/>
  <c r="A3801" i="2"/>
  <c r="A3800" i="2"/>
  <c r="A3799" i="2"/>
  <c r="A3798" i="2"/>
  <c r="A3797" i="2"/>
  <c r="A3796" i="2"/>
  <c r="A3795" i="2"/>
  <c r="A3794" i="2"/>
  <c r="A3793" i="2"/>
  <c r="A3792" i="2"/>
  <c r="A3791" i="2"/>
  <c r="A3790" i="2"/>
  <c r="A3789" i="2"/>
  <c r="A3788" i="2"/>
  <c r="A3787" i="2"/>
  <c r="A3786" i="2"/>
  <c r="A3785" i="2"/>
  <c r="A3784" i="2"/>
  <c r="A3783" i="2"/>
  <c r="A3782" i="2"/>
  <c r="A3781" i="2"/>
  <c r="A3780" i="2"/>
  <c r="A3779" i="2"/>
  <c r="A3778" i="2"/>
  <c r="A3777" i="2"/>
  <c r="A3776" i="2"/>
  <c r="A3775" i="2"/>
  <c r="A3774" i="2"/>
  <c r="A3773" i="2"/>
  <c r="A3772" i="2"/>
  <c r="A3771" i="2"/>
  <c r="A3770" i="2"/>
  <c r="A3769" i="2"/>
  <c r="A3768" i="2"/>
  <c r="A3767" i="2"/>
  <c r="A3766" i="2"/>
  <c r="A3765" i="2"/>
  <c r="A3764" i="2"/>
  <c r="A3763" i="2"/>
  <c r="A3762" i="2"/>
  <c r="A3761" i="2"/>
  <c r="A3760" i="2"/>
  <c r="A3759" i="2"/>
  <c r="A3758" i="2"/>
  <c r="A3757" i="2"/>
  <c r="A3756" i="2"/>
  <c r="A3755" i="2"/>
  <c r="A3754" i="2"/>
  <c r="A3753" i="2"/>
  <c r="A3752" i="2"/>
  <c r="A3751" i="2"/>
  <c r="A3750" i="2"/>
  <c r="A3749" i="2"/>
  <c r="A3748" i="2"/>
  <c r="A3747" i="2"/>
  <c r="A3746" i="2"/>
  <c r="A3745" i="2"/>
  <c r="A3744" i="2"/>
  <c r="A3743" i="2"/>
  <c r="A3742" i="2"/>
  <c r="A3741" i="2"/>
  <c r="A3740" i="2"/>
  <c r="A3739" i="2"/>
  <c r="A3738" i="2"/>
  <c r="A3737" i="2"/>
  <c r="A3736" i="2"/>
  <c r="A3735" i="2"/>
  <c r="A3734" i="2"/>
  <c r="A3733" i="2"/>
  <c r="A3732" i="2"/>
  <c r="A3731" i="2"/>
  <c r="A3730" i="2"/>
  <c r="A3729" i="2"/>
  <c r="A3728" i="2"/>
  <c r="A3727" i="2"/>
  <c r="A3726" i="2"/>
  <c r="A3725" i="2"/>
  <c r="A3724" i="2"/>
  <c r="A3723" i="2"/>
  <c r="A3722" i="2"/>
  <c r="A3721" i="2"/>
  <c r="A3720" i="2"/>
  <c r="A3719" i="2"/>
  <c r="A3718" i="2"/>
  <c r="A3717" i="2"/>
  <c r="A3716" i="2"/>
  <c r="A3715" i="2"/>
  <c r="A3714" i="2"/>
  <c r="A3713" i="2"/>
  <c r="A3712" i="2"/>
  <c r="A3711" i="2"/>
  <c r="A3710" i="2"/>
  <c r="A3709" i="2"/>
  <c r="A3708" i="2"/>
  <c r="A3707" i="2"/>
  <c r="A3706" i="2"/>
  <c r="A3705" i="2"/>
  <c r="A3704" i="2"/>
  <c r="A3703" i="2"/>
  <c r="A3702" i="2"/>
  <c r="A3701" i="2"/>
  <c r="A3700" i="2"/>
  <c r="A3699" i="2"/>
  <c r="A3698" i="2"/>
  <c r="A3697" i="2"/>
  <c r="A3696" i="2"/>
  <c r="A3695" i="2"/>
  <c r="A3694" i="2"/>
  <c r="A3693" i="2"/>
  <c r="A3692" i="2"/>
  <c r="A3691" i="2"/>
  <c r="A3690" i="2"/>
  <c r="A3689" i="2"/>
  <c r="A3688" i="2"/>
  <c r="A3687" i="2"/>
  <c r="A3686" i="2"/>
  <c r="A3685" i="2"/>
  <c r="A3684" i="2"/>
  <c r="A3683" i="2"/>
  <c r="A3682" i="2"/>
  <c r="A3681" i="2"/>
  <c r="A3680" i="2"/>
  <c r="A3679" i="2"/>
  <c r="A3678" i="2"/>
  <c r="A3677" i="2"/>
  <c r="A3676" i="2"/>
  <c r="A3675" i="2"/>
  <c r="A3674" i="2"/>
  <c r="A3673" i="2"/>
  <c r="A3672" i="2"/>
  <c r="A3671" i="2"/>
  <c r="A3670" i="2"/>
  <c r="A3669" i="2"/>
  <c r="A3668" i="2"/>
  <c r="A3667" i="2"/>
  <c r="A3666" i="2"/>
  <c r="A3665" i="2"/>
  <c r="A3664" i="2"/>
  <c r="A3663" i="2"/>
  <c r="A3662" i="2"/>
  <c r="A3661" i="2"/>
  <c r="A3660" i="2"/>
  <c r="A3659" i="2"/>
  <c r="A3658" i="2"/>
  <c r="A3657" i="2"/>
  <c r="A3656" i="2"/>
  <c r="A3655" i="2"/>
  <c r="A3654" i="2"/>
  <c r="A3653" i="2"/>
  <c r="A3652" i="2"/>
  <c r="A3651" i="2"/>
  <c r="A3650" i="2"/>
  <c r="A3649" i="2"/>
  <c r="A3648" i="2"/>
  <c r="A3647" i="2"/>
  <c r="A3646" i="2"/>
  <c r="A3645" i="2"/>
  <c r="A3644" i="2"/>
  <c r="A3643" i="2"/>
  <c r="A3642" i="2"/>
  <c r="A3641" i="2"/>
  <c r="A3640" i="2"/>
  <c r="A3639" i="2"/>
  <c r="A3638" i="2"/>
  <c r="A3637" i="2"/>
  <c r="A3636" i="2"/>
  <c r="A3635" i="2"/>
  <c r="A3634" i="2"/>
  <c r="A3633" i="2"/>
  <c r="A3632" i="2"/>
  <c r="A3631" i="2"/>
  <c r="A3630" i="2"/>
  <c r="A3629" i="2"/>
  <c r="A3628" i="2"/>
  <c r="A3627" i="2"/>
  <c r="A3626" i="2"/>
  <c r="A3625" i="2"/>
  <c r="A3624" i="2"/>
  <c r="A3623" i="2"/>
  <c r="A3622" i="2"/>
  <c r="A3621" i="2"/>
  <c r="A3620" i="2"/>
  <c r="A3619" i="2"/>
  <c r="A3618" i="2"/>
  <c r="A3617" i="2"/>
  <c r="A3616" i="2"/>
  <c r="A3615" i="2"/>
  <c r="A3614" i="2"/>
  <c r="A3613" i="2"/>
  <c r="A3612" i="2"/>
  <c r="A3611" i="2"/>
  <c r="A3610" i="2"/>
  <c r="A3609" i="2"/>
  <c r="A3608" i="2"/>
  <c r="A3607" i="2"/>
  <c r="A3606" i="2"/>
  <c r="A3605" i="2"/>
  <c r="A3604" i="2"/>
  <c r="A3603" i="2"/>
  <c r="A3602" i="2"/>
  <c r="A3601" i="2"/>
  <c r="A3600" i="2"/>
  <c r="A3599" i="2"/>
  <c r="A3598" i="2"/>
  <c r="A3597" i="2"/>
  <c r="A3596" i="2"/>
  <c r="A3595" i="2"/>
  <c r="A3594" i="2"/>
  <c r="A3593" i="2"/>
  <c r="A3592" i="2"/>
  <c r="A3591" i="2"/>
  <c r="A3590" i="2"/>
  <c r="A3589" i="2"/>
  <c r="A3588" i="2"/>
  <c r="A3587" i="2"/>
  <c r="A3586" i="2"/>
  <c r="A3585" i="2"/>
  <c r="A3584" i="2"/>
  <c r="A3583" i="2"/>
  <c r="A3582" i="2"/>
  <c r="A3581" i="2"/>
  <c r="A3580" i="2"/>
  <c r="A3579" i="2"/>
  <c r="A3578" i="2"/>
  <c r="A3577" i="2"/>
  <c r="A3576" i="2"/>
  <c r="A3575" i="2"/>
  <c r="A3574" i="2"/>
  <c r="A3573" i="2"/>
  <c r="A3572" i="2"/>
  <c r="A3571" i="2"/>
  <c r="A3570" i="2"/>
  <c r="A3569" i="2"/>
  <c r="A3568" i="2"/>
  <c r="A3567" i="2"/>
  <c r="A3566" i="2"/>
  <c r="A3565" i="2"/>
  <c r="A3564" i="2"/>
  <c r="A3563" i="2"/>
  <c r="A3562" i="2"/>
  <c r="A3561" i="2"/>
  <c r="A3560" i="2"/>
  <c r="A3559" i="2"/>
  <c r="A3558" i="2"/>
  <c r="A3557" i="2"/>
  <c r="A3556" i="2"/>
  <c r="A3555" i="2"/>
  <c r="A3554" i="2"/>
  <c r="A3553" i="2"/>
  <c r="A3552" i="2"/>
  <c r="A3551" i="2"/>
  <c r="A3550" i="2"/>
  <c r="A3549" i="2"/>
  <c r="A3548" i="2"/>
  <c r="A3547" i="2"/>
  <c r="A3546" i="2"/>
  <c r="A3545" i="2"/>
  <c r="A3544" i="2"/>
  <c r="A3543" i="2"/>
  <c r="A3542" i="2"/>
  <c r="A3541" i="2"/>
  <c r="A3540" i="2"/>
  <c r="A3539" i="2"/>
  <c r="A3538" i="2"/>
  <c r="A3537" i="2"/>
  <c r="A3536" i="2"/>
  <c r="A3535" i="2"/>
  <c r="A3534" i="2"/>
  <c r="A3533" i="2"/>
  <c r="A3532" i="2"/>
  <c r="A3531" i="2"/>
  <c r="A3530" i="2"/>
  <c r="A3529" i="2"/>
  <c r="A3528" i="2"/>
  <c r="A3527" i="2"/>
  <c r="A3526" i="2"/>
  <c r="A3525" i="2"/>
  <c r="A3524" i="2"/>
  <c r="A3523" i="2"/>
  <c r="A3522" i="2"/>
  <c r="A3521" i="2"/>
  <c r="A3520" i="2"/>
  <c r="A3519" i="2"/>
  <c r="A3518" i="2"/>
  <c r="A3517" i="2"/>
  <c r="A3516" i="2"/>
  <c r="A3515" i="2"/>
  <c r="A3514" i="2"/>
  <c r="A3513" i="2"/>
  <c r="A3512" i="2"/>
  <c r="A3511" i="2"/>
  <c r="A3510" i="2"/>
  <c r="A3509" i="2"/>
  <c r="A3508" i="2"/>
  <c r="A3507" i="2"/>
  <c r="A3506" i="2"/>
  <c r="A3505" i="2"/>
  <c r="A3504" i="2"/>
  <c r="A3503" i="2"/>
  <c r="A3502" i="2"/>
  <c r="A3501" i="2"/>
  <c r="A3500" i="2"/>
  <c r="A3499" i="2"/>
  <c r="A3498" i="2"/>
  <c r="A3497" i="2"/>
  <c r="A3496" i="2"/>
  <c r="A3495" i="2"/>
  <c r="A3494" i="2"/>
  <c r="A3493" i="2"/>
  <c r="A3492" i="2"/>
  <c r="A3491" i="2"/>
  <c r="A3490" i="2"/>
  <c r="A3489" i="2"/>
  <c r="A3488" i="2"/>
  <c r="A3487" i="2"/>
  <c r="A3486" i="2"/>
  <c r="A3485" i="2"/>
  <c r="A3484" i="2"/>
  <c r="A3483" i="2"/>
  <c r="A3482" i="2"/>
  <c r="A3481" i="2"/>
  <c r="A3480" i="2"/>
  <c r="A3479" i="2"/>
  <c r="A3478" i="2"/>
  <c r="A3477" i="2"/>
  <c r="A3476" i="2"/>
  <c r="A3475" i="2"/>
  <c r="A3474" i="2"/>
  <c r="A3473" i="2"/>
  <c r="A3472" i="2"/>
  <c r="A3471" i="2"/>
  <c r="A3470" i="2"/>
  <c r="A3469" i="2"/>
  <c r="A3468" i="2"/>
  <c r="A3467" i="2"/>
  <c r="A3466" i="2"/>
  <c r="A3465" i="2"/>
  <c r="A3464" i="2"/>
  <c r="A3463" i="2"/>
  <c r="A3462" i="2"/>
  <c r="A3461" i="2"/>
  <c r="A3460" i="2"/>
  <c r="A3459" i="2"/>
  <c r="A3458" i="2"/>
  <c r="A3457" i="2"/>
  <c r="A3456" i="2"/>
  <c r="A3455" i="2"/>
  <c r="A3454" i="2"/>
  <c r="A3453" i="2"/>
  <c r="A3452" i="2"/>
  <c r="A3451" i="2"/>
  <c r="A3450" i="2"/>
  <c r="A3449" i="2"/>
  <c r="A3448" i="2"/>
  <c r="A3447" i="2"/>
  <c r="A3446" i="2"/>
  <c r="A3445" i="2"/>
  <c r="A3444" i="2"/>
  <c r="A3443" i="2"/>
  <c r="A3442" i="2"/>
  <c r="A3441" i="2"/>
  <c r="A3440" i="2"/>
  <c r="A3439" i="2"/>
  <c r="A3438" i="2"/>
  <c r="A3437" i="2"/>
  <c r="A3436" i="2"/>
  <c r="A3435" i="2"/>
  <c r="A3434" i="2"/>
  <c r="A3433" i="2"/>
  <c r="A3432" i="2"/>
  <c r="A3431" i="2"/>
  <c r="A3430" i="2"/>
  <c r="A3429" i="2"/>
  <c r="A3428" i="2"/>
  <c r="A3427" i="2"/>
  <c r="A3426" i="2"/>
  <c r="A3425" i="2"/>
  <c r="A3424" i="2"/>
  <c r="A3423" i="2"/>
  <c r="A3422" i="2"/>
  <c r="A3421" i="2"/>
  <c r="A3420" i="2"/>
  <c r="A3419" i="2"/>
  <c r="A3418" i="2"/>
  <c r="A3417" i="2"/>
  <c r="A3416" i="2"/>
  <c r="A3415" i="2"/>
  <c r="A3414" i="2"/>
  <c r="A3413" i="2"/>
  <c r="A3412" i="2"/>
  <c r="A3411" i="2"/>
  <c r="A3410" i="2"/>
  <c r="A3409" i="2"/>
  <c r="A3408" i="2"/>
  <c r="A3407" i="2"/>
  <c r="A3406" i="2"/>
  <c r="A3405" i="2"/>
  <c r="A3404" i="2"/>
  <c r="A3403" i="2"/>
  <c r="A3402" i="2"/>
  <c r="A3401" i="2"/>
  <c r="A3400" i="2"/>
  <c r="A3399" i="2"/>
  <c r="A3398" i="2"/>
  <c r="A3397" i="2"/>
  <c r="A3396" i="2"/>
  <c r="A3395" i="2"/>
  <c r="A3394" i="2"/>
  <c r="A3393" i="2"/>
  <c r="A3392" i="2"/>
  <c r="A3391" i="2"/>
  <c r="A3390" i="2"/>
  <c r="A3389" i="2"/>
  <c r="A3388" i="2"/>
  <c r="A3387" i="2"/>
  <c r="A3386" i="2"/>
  <c r="A3385" i="2"/>
  <c r="A3384" i="2"/>
  <c r="A3383" i="2"/>
  <c r="A3382" i="2"/>
  <c r="A3381" i="2"/>
  <c r="A3380" i="2"/>
  <c r="A3379" i="2"/>
  <c r="A3378" i="2"/>
  <c r="A3377" i="2"/>
  <c r="A3376" i="2"/>
  <c r="A3375" i="2"/>
  <c r="A3374" i="2"/>
  <c r="A3373" i="2"/>
  <c r="A3372" i="2"/>
  <c r="A3371" i="2"/>
  <c r="A3370" i="2"/>
  <c r="A3369" i="2"/>
  <c r="A3368" i="2"/>
  <c r="A3367" i="2"/>
  <c r="A3366" i="2"/>
  <c r="A3365" i="2"/>
  <c r="A3364" i="2"/>
  <c r="A3363" i="2"/>
  <c r="A3362" i="2"/>
  <c r="A3361" i="2"/>
  <c r="A3360" i="2"/>
  <c r="A3359" i="2"/>
  <c r="A3358" i="2"/>
  <c r="A3357" i="2"/>
  <c r="A3356" i="2"/>
  <c r="A3355" i="2"/>
  <c r="A3354" i="2"/>
  <c r="A3353" i="2"/>
  <c r="A3352" i="2"/>
  <c r="A3351" i="2"/>
  <c r="A3350" i="2"/>
  <c r="A3349" i="2"/>
  <c r="A3348" i="2"/>
  <c r="A3347" i="2"/>
  <c r="A3346" i="2"/>
  <c r="A3345" i="2"/>
  <c r="A3344" i="2"/>
  <c r="A3343" i="2"/>
  <c r="A3342" i="2"/>
  <c r="A3341" i="2"/>
  <c r="A3340" i="2"/>
  <c r="A3339" i="2"/>
  <c r="A3338" i="2"/>
  <c r="A3337" i="2"/>
  <c r="A3336" i="2"/>
  <c r="A3335" i="2"/>
  <c r="A3334" i="2"/>
  <c r="A3333" i="2"/>
  <c r="A3332" i="2"/>
  <c r="A3331" i="2"/>
  <c r="A3330" i="2"/>
  <c r="A3329" i="2"/>
  <c r="A3328" i="2"/>
  <c r="A3327" i="2"/>
  <c r="A3326" i="2"/>
  <c r="A3325" i="2"/>
  <c r="A3324" i="2"/>
  <c r="A3323" i="2"/>
  <c r="A3322" i="2"/>
  <c r="A3321" i="2"/>
  <c r="A3320" i="2"/>
  <c r="A3319" i="2"/>
  <c r="A3318" i="2"/>
  <c r="A3317" i="2"/>
  <c r="A3316" i="2"/>
  <c r="A3315" i="2"/>
  <c r="A3314" i="2"/>
  <c r="A3313" i="2"/>
  <c r="A3312" i="2"/>
  <c r="A3311" i="2"/>
  <c r="A3310" i="2"/>
  <c r="A3309" i="2"/>
  <c r="A3308" i="2"/>
  <c r="A3307" i="2"/>
  <c r="A3306" i="2"/>
  <c r="A3305" i="2"/>
  <c r="A3304" i="2"/>
  <c r="A3303" i="2"/>
  <c r="A3302" i="2"/>
  <c r="A3301" i="2"/>
  <c r="A3300" i="2"/>
  <c r="A3299" i="2"/>
  <c r="A3298" i="2"/>
  <c r="A3297" i="2"/>
  <c r="A3296" i="2"/>
  <c r="A3295" i="2"/>
  <c r="A3294" i="2"/>
  <c r="A3293" i="2"/>
  <c r="A3292" i="2"/>
  <c r="A3291" i="2"/>
  <c r="A3290" i="2"/>
  <c r="A3289" i="2"/>
  <c r="A3288" i="2"/>
  <c r="A3287" i="2"/>
  <c r="A3286" i="2"/>
  <c r="A3285" i="2"/>
  <c r="A3284" i="2"/>
  <c r="A3283" i="2"/>
  <c r="A3282" i="2"/>
  <c r="A3281" i="2"/>
  <c r="A3280" i="2"/>
  <c r="A3279" i="2"/>
  <c r="A3278" i="2"/>
  <c r="A3277" i="2"/>
  <c r="A3276" i="2"/>
  <c r="A3275" i="2"/>
  <c r="A3274" i="2"/>
  <c r="A3273" i="2"/>
  <c r="A3272" i="2"/>
  <c r="A3271" i="2"/>
  <c r="A3270" i="2"/>
  <c r="A3269" i="2"/>
  <c r="A3268" i="2"/>
  <c r="A3267" i="2"/>
  <c r="A3266" i="2"/>
  <c r="A3265" i="2"/>
  <c r="A3264" i="2"/>
  <c r="A3263" i="2"/>
  <c r="A3262" i="2"/>
  <c r="A3261" i="2"/>
  <c r="A3260" i="2"/>
  <c r="A3259" i="2"/>
  <c r="A3258" i="2"/>
  <c r="A3257" i="2"/>
  <c r="A3256" i="2"/>
  <c r="A3255" i="2"/>
  <c r="A3254" i="2"/>
  <c r="A3253" i="2"/>
  <c r="A3252" i="2"/>
  <c r="A3251" i="2"/>
  <c r="A3250" i="2"/>
  <c r="A3249" i="2"/>
  <c r="A3248" i="2"/>
  <c r="A3247" i="2"/>
  <c r="A3246" i="2"/>
  <c r="A3245" i="2"/>
  <c r="A3244" i="2"/>
  <c r="A3243" i="2"/>
  <c r="A3242" i="2"/>
  <c r="A3241" i="2"/>
  <c r="A3240" i="2"/>
  <c r="A3239" i="2"/>
  <c r="A3238" i="2"/>
  <c r="A3237" i="2"/>
  <c r="A3236" i="2"/>
  <c r="A3235" i="2"/>
  <c r="A3234" i="2"/>
  <c r="A3233" i="2"/>
  <c r="A3232" i="2"/>
  <c r="A3231" i="2"/>
  <c r="A3230" i="2"/>
  <c r="A3229" i="2"/>
  <c r="A3228" i="2"/>
  <c r="A3227" i="2"/>
  <c r="A3226" i="2"/>
  <c r="A3225" i="2"/>
  <c r="A3224" i="2"/>
  <c r="A3223" i="2"/>
  <c r="A3222" i="2"/>
  <c r="A3221" i="2"/>
  <c r="A3220" i="2"/>
  <c r="A3219" i="2"/>
  <c r="A3218" i="2"/>
  <c r="A3217" i="2"/>
  <c r="A3216" i="2"/>
  <c r="A3215" i="2"/>
  <c r="A3214" i="2"/>
  <c r="A3213" i="2"/>
  <c r="A3212" i="2"/>
  <c r="A3211" i="2"/>
  <c r="A3210" i="2"/>
  <c r="A3209" i="2"/>
  <c r="A3208" i="2"/>
  <c r="A3207" i="2"/>
  <c r="A3206" i="2"/>
  <c r="A3205" i="2"/>
  <c r="A3204" i="2"/>
  <c r="A3203" i="2"/>
  <c r="A3202" i="2"/>
  <c r="A3201" i="2"/>
  <c r="A3200" i="2"/>
  <c r="A3199" i="2"/>
  <c r="A3198" i="2"/>
  <c r="A3197" i="2"/>
  <c r="A3196" i="2"/>
  <c r="A3195" i="2"/>
  <c r="A3194" i="2"/>
  <c r="A3193" i="2"/>
  <c r="A3192" i="2"/>
  <c r="A3191" i="2"/>
  <c r="A3190" i="2"/>
  <c r="A3189" i="2"/>
  <c r="A3188" i="2"/>
  <c r="A3187" i="2"/>
  <c r="A3186" i="2"/>
  <c r="A3185" i="2"/>
  <c r="A3184" i="2"/>
  <c r="A3183" i="2"/>
  <c r="A3182" i="2"/>
  <c r="A3181" i="2"/>
  <c r="A3180" i="2"/>
  <c r="A3179" i="2"/>
  <c r="A3178" i="2"/>
  <c r="A3177" i="2"/>
  <c r="A3176" i="2"/>
  <c r="A3175" i="2"/>
  <c r="A3174" i="2"/>
  <c r="A3173" i="2"/>
  <c r="A3172" i="2"/>
  <c r="A3171" i="2"/>
  <c r="A3170" i="2"/>
  <c r="A3169" i="2"/>
  <c r="A3168" i="2"/>
  <c r="A3167" i="2"/>
  <c r="A3166" i="2"/>
  <c r="A3165" i="2"/>
  <c r="A3164" i="2"/>
  <c r="A3163" i="2"/>
  <c r="A3162" i="2"/>
  <c r="A3161" i="2"/>
  <c r="A3160" i="2"/>
  <c r="A3159" i="2"/>
  <c r="A3158" i="2"/>
  <c r="A3157" i="2"/>
  <c r="A3156" i="2"/>
  <c r="A3155" i="2"/>
  <c r="A3154" i="2"/>
  <c r="A3153" i="2"/>
  <c r="A3152" i="2"/>
  <c r="A3151" i="2"/>
  <c r="A3150" i="2"/>
  <c r="A3149" i="2"/>
  <c r="A3148" i="2"/>
  <c r="A3147" i="2"/>
  <c r="A3146" i="2"/>
  <c r="A3145" i="2"/>
  <c r="A3144" i="2"/>
  <c r="A3143" i="2"/>
  <c r="A3142" i="2"/>
  <c r="A3141" i="2"/>
  <c r="A3140" i="2"/>
  <c r="A3139" i="2"/>
  <c r="A3138" i="2"/>
  <c r="A3137" i="2"/>
  <c r="A3136" i="2"/>
  <c r="A3135" i="2"/>
  <c r="A3134" i="2"/>
  <c r="A3133" i="2"/>
  <c r="A3132" i="2"/>
  <c r="A3131" i="2"/>
  <c r="A3130" i="2"/>
  <c r="A3129" i="2"/>
  <c r="A3128" i="2"/>
  <c r="A3127" i="2"/>
  <c r="A3126" i="2"/>
  <c r="A3125" i="2"/>
  <c r="A3124" i="2"/>
  <c r="A3123" i="2"/>
  <c r="A3122" i="2"/>
  <c r="A3121" i="2"/>
  <c r="A3120" i="2"/>
  <c r="A3119" i="2"/>
  <c r="A3118" i="2"/>
  <c r="A3117" i="2"/>
  <c r="A3116" i="2"/>
  <c r="A3115" i="2"/>
  <c r="A3114" i="2"/>
  <c r="A3113" i="2"/>
  <c r="A3112" i="2"/>
  <c r="A3111" i="2"/>
  <c r="A3110" i="2"/>
  <c r="A3109" i="2"/>
  <c r="A3108" i="2"/>
  <c r="A3107" i="2"/>
  <c r="A3106" i="2"/>
  <c r="A3105" i="2"/>
  <c r="A3104" i="2"/>
  <c r="A3103" i="2"/>
  <c r="A3102" i="2"/>
  <c r="A3101" i="2"/>
  <c r="A3100" i="2"/>
  <c r="A3099" i="2"/>
  <c r="A3098" i="2"/>
  <c r="A3097" i="2"/>
  <c r="A3096" i="2"/>
  <c r="A3095" i="2"/>
  <c r="A3094" i="2"/>
  <c r="A3093" i="2"/>
  <c r="A3092" i="2"/>
  <c r="A3091" i="2"/>
  <c r="A3090" i="2"/>
  <c r="A3089" i="2"/>
  <c r="A3088" i="2"/>
  <c r="A3087" i="2"/>
  <c r="A3086" i="2"/>
  <c r="A3085" i="2"/>
  <c r="A3084" i="2"/>
  <c r="A3083" i="2"/>
  <c r="A3082" i="2"/>
  <c r="A3081" i="2"/>
  <c r="A3080" i="2"/>
  <c r="A3079" i="2"/>
  <c r="A3078" i="2"/>
  <c r="A3077" i="2"/>
  <c r="A3076" i="2"/>
  <c r="A3075" i="2"/>
  <c r="A3074" i="2"/>
  <c r="A3073" i="2"/>
  <c r="A3072" i="2"/>
  <c r="A3071" i="2"/>
  <c r="A3070" i="2"/>
  <c r="A3069" i="2"/>
  <c r="A3068" i="2"/>
  <c r="A3067" i="2"/>
  <c r="A3066" i="2"/>
  <c r="A3065" i="2"/>
  <c r="A3064" i="2"/>
  <c r="A3063" i="2"/>
  <c r="A3062" i="2"/>
  <c r="A3061" i="2"/>
  <c r="A3060" i="2"/>
  <c r="A3059" i="2"/>
  <c r="A3058" i="2"/>
  <c r="A3057" i="2"/>
  <c r="A3056" i="2"/>
  <c r="A3055" i="2"/>
  <c r="A3054" i="2"/>
  <c r="A3053" i="2"/>
  <c r="A3052" i="2"/>
  <c r="A3051" i="2"/>
  <c r="A3050" i="2"/>
  <c r="A3049" i="2"/>
  <c r="A3048" i="2"/>
  <c r="A3047" i="2"/>
  <c r="A3046" i="2"/>
  <c r="A3045" i="2"/>
  <c r="A3044" i="2"/>
  <c r="A3043" i="2"/>
  <c r="A3042" i="2"/>
  <c r="A3041" i="2"/>
  <c r="A3040" i="2"/>
  <c r="A3039" i="2"/>
  <c r="A3038" i="2"/>
  <c r="A3037" i="2"/>
  <c r="A3036" i="2"/>
  <c r="A3035" i="2"/>
  <c r="A3034" i="2"/>
  <c r="A3033" i="2"/>
  <c r="A3032" i="2"/>
  <c r="A3031" i="2"/>
  <c r="A3030" i="2"/>
  <c r="A3029" i="2"/>
  <c r="A3028" i="2"/>
  <c r="A3027" i="2"/>
  <c r="A3026" i="2"/>
  <c r="A3025" i="2"/>
  <c r="A3024" i="2"/>
  <c r="A3023" i="2"/>
  <c r="A3022" i="2"/>
  <c r="A3021" i="2"/>
  <c r="A3020" i="2"/>
  <c r="A3019" i="2"/>
  <c r="A3018" i="2"/>
  <c r="A3017" i="2"/>
  <c r="A3016" i="2"/>
  <c r="A3015" i="2"/>
  <c r="A3014" i="2"/>
  <c r="A3013" i="2"/>
  <c r="A3012" i="2"/>
  <c r="A3011" i="2"/>
  <c r="A3010" i="2"/>
  <c r="A3009" i="2"/>
  <c r="A3008" i="2"/>
  <c r="A3007" i="2"/>
  <c r="A3006" i="2"/>
  <c r="A3005" i="2"/>
  <c r="A3004" i="2"/>
  <c r="A3003" i="2"/>
  <c r="A3002" i="2"/>
  <c r="A3001" i="2"/>
  <c r="A3000" i="2"/>
  <c r="A2999" i="2"/>
  <c r="A2998" i="2"/>
  <c r="A2997" i="2"/>
  <c r="A2996" i="2"/>
  <c r="A2995" i="2"/>
  <c r="A2994" i="2"/>
  <c r="A2993" i="2"/>
  <c r="A2992" i="2"/>
  <c r="A2991" i="2"/>
  <c r="A2990" i="2"/>
  <c r="A2989" i="2"/>
  <c r="A2988" i="2"/>
  <c r="A2987" i="2"/>
  <c r="A2986" i="2"/>
  <c r="A2985" i="2"/>
  <c r="A2984" i="2"/>
  <c r="A2983" i="2"/>
  <c r="A2982" i="2"/>
  <c r="A2981" i="2"/>
  <c r="A2980" i="2"/>
  <c r="A2979" i="2"/>
  <c r="A2978" i="2"/>
  <c r="A2977" i="2"/>
  <c r="A2976" i="2"/>
  <c r="A2975" i="2"/>
  <c r="A2974" i="2"/>
  <c r="A2973" i="2"/>
  <c r="A2972" i="2"/>
  <c r="A2971" i="2"/>
  <c r="A2970" i="2"/>
  <c r="A2969" i="2"/>
  <c r="A2968" i="2"/>
  <c r="A2967" i="2"/>
  <c r="A2966" i="2"/>
  <c r="A2965" i="2"/>
  <c r="A2964" i="2"/>
  <c r="A2963" i="2"/>
  <c r="A2962" i="2"/>
  <c r="A2961" i="2"/>
  <c r="A2960" i="2"/>
  <c r="A2959" i="2"/>
  <c r="A2958" i="2"/>
  <c r="A2957" i="2"/>
  <c r="A2956" i="2"/>
  <c r="A2955" i="2"/>
  <c r="A2954" i="2"/>
  <c r="A2953" i="2"/>
  <c r="A2952" i="2"/>
  <c r="A2951" i="2"/>
  <c r="A2950" i="2"/>
  <c r="A2949" i="2"/>
  <c r="A2948" i="2"/>
  <c r="A2947" i="2"/>
  <c r="A2946" i="2"/>
  <c r="A2945" i="2"/>
  <c r="A2944" i="2"/>
  <c r="A2943" i="2"/>
  <c r="A2942" i="2"/>
  <c r="A2941" i="2"/>
  <c r="A2940" i="2"/>
  <c r="A2939" i="2"/>
  <c r="A2938" i="2"/>
  <c r="A2937" i="2"/>
  <c r="A2936" i="2"/>
  <c r="A2935" i="2"/>
  <c r="A2934" i="2"/>
  <c r="A2933" i="2"/>
  <c r="A2932" i="2"/>
  <c r="A2931" i="2"/>
  <c r="A2930" i="2"/>
  <c r="A2929" i="2"/>
  <c r="A2928" i="2"/>
  <c r="A2927" i="2"/>
  <c r="A2926" i="2"/>
  <c r="A2925" i="2"/>
  <c r="A2924" i="2"/>
  <c r="A2923" i="2"/>
  <c r="A2922" i="2"/>
  <c r="A2921" i="2"/>
  <c r="A2920" i="2"/>
  <c r="A2919" i="2"/>
  <c r="A2918" i="2"/>
  <c r="A2917" i="2"/>
  <c r="A2916" i="2"/>
  <c r="A2915" i="2"/>
  <c r="A2914" i="2"/>
  <c r="A2913" i="2"/>
  <c r="A2912" i="2"/>
  <c r="A2911" i="2"/>
  <c r="A2910" i="2"/>
  <c r="A2909" i="2"/>
  <c r="A2908" i="2"/>
  <c r="A2907" i="2"/>
  <c r="A2906" i="2"/>
  <c r="A2905" i="2"/>
  <c r="A2904" i="2"/>
  <c r="A2903" i="2"/>
  <c r="A2902" i="2"/>
  <c r="A2901" i="2"/>
  <c r="A2900" i="2"/>
  <c r="A2899" i="2"/>
  <c r="A2898" i="2"/>
  <c r="A2897" i="2"/>
  <c r="A2896" i="2"/>
  <c r="A2895" i="2"/>
  <c r="A2894" i="2"/>
  <c r="A2893" i="2"/>
  <c r="A2892" i="2"/>
  <c r="A2891" i="2"/>
  <c r="A2890" i="2"/>
  <c r="A2889" i="2"/>
  <c r="A2888" i="2"/>
  <c r="A2887" i="2"/>
  <c r="A2886" i="2"/>
  <c r="A2885" i="2"/>
  <c r="A2884" i="2"/>
  <c r="A2883" i="2"/>
  <c r="A2882" i="2"/>
  <c r="A2881" i="2"/>
  <c r="A2880" i="2"/>
  <c r="A2879" i="2"/>
  <c r="A2878" i="2"/>
  <c r="A2877" i="2"/>
  <c r="A2876" i="2"/>
  <c r="A2875" i="2"/>
  <c r="A2874" i="2"/>
  <c r="A2873" i="2"/>
  <c r="A2872" i="2"/>
  <c r="A2871" i="2"/>
  <c r="A2870" i="2"/>
  <c r="A2869" i="2"/>
  <c r="A2868" i="2"/>
  <c r="A2867" i="2"/>
  <c r="A2866" i="2"/>
  <c r="A2865" i="2"/>
  <c r="A2864" i="2"/>
  <c r="A2863" i="2"/>
  <c r="A2862" i="2"/>
  <c r="A2861" i="2"/>
  <c r="A2860" i="2"/>
  <c r="A2859" i="2"/>
  <c r="A2858" i="2"/>
  <c r="A2857" i="2"/>
  <c r="A2856" i="2"/>
  <c r="A2855" i="2"/>
  <c r="A2854" i="2"/>
  <c r="A2853" i="2"/>
  <c r="A2852" i="2"/>
  <c r="A2851" i="2"/>
  <c r="A2850" i="2"/>
  <c r="A2849" i="2"/>
  <c r="A2848" i="2"/>
  <c r="A2847" i="2"/>
  <c r="A2846" i="2"/>
  <c r="A2845" i="2"/>
  <c r="A2844" i="2"/>
  <c r="A2843" i="2"/>
  <c r="A2842" i="2"/>
  <c r="A2841" i="2"/>
  <c r="A2840" i="2"/>
  <c r="A2839" i="2"/>
  <c r="A2838" i="2"/>
  <c r="A2837" i="2"/>
  <c r="A2836" i="2"/>
  <c r="A2835" i="2"/>
  <c r="A2834" i="2"/>
  <c r="A2833" i="2"/>
  <c r="A2832" i="2"/>
  <c r="A2831" i="2"/>
  <c r="A2830" i="2"/>
  <c r="A2829" i="2"/>
  <c r="A2828" i="2"/>
  <c r="A2827" i="2"/>
  <c r="A2826" i="2"/>
  <c r="A2825" i="2"/>
  <c r="A2824" i="2"/>
  <c r="A2823" i="2"/>
  <c r="A2822" i="2"/>
  <c r="A2821" i="2"/>
  <c r="A2820" i="2"/>
  <c r="A2819" i="2"/>
  <c r="A2818" i="2"/>
  <c r="A2817" i="2"/>
  <c r="A2816" i="2"/>
  <c r="A2815" i="2"/>
  <c r="A2814" i="2"/>
  <c r="A2813" i="2"/>
  <c r="A2812" i="2"/>
  <c r="F2811" i="2"/>
  <c r="H6" i="2" s="1"/>
  <c r="E2811" i="2"/>
  <c r="A2811" i="2"/>
  <c r="A2810" i="2"/>
  <c r="A2809" i="2"/>
  <c r="A2808" i="2"/>
  <c r="A2807" i="2"/>
  <c r="A2806" i="2"/>
  <c r="A2805" i="2"/>
  <c r="A2804" i="2"/>
  <c r="A2803" i="2"/>
  <c r="A2802" i="2"/>
  <c r="A2801" i="2"/>
  <c r="A2800" i="2"/>
  <c r="A2799" i="2"/>
  <c r="A2798" i="2"/>
  <c r="A2797" i="2"/>
  <c r="A2796" i="2"/>
  <c r="A2795" i="2"/>
  <c r="A2794" i="2"/>
  <c r="A2793" i="2"/>
  <c r="A2792" i="2"/>
  <c r="A2791" i="2"/>
  <c r="A2790" i="2"/>
  <c r="A2789" i="2"/>
  <c r="A2788" i="2"/>
  <c r="A2787" i="2"/>
  <c r="A2786" i="2"/>
  <c r="A2785" i="2"/>
  <c r="A2784" i="2"/>
  <c r="A2783" i="2"/>
  <c r="A2782" i="2"/>
  <c r="A2781" i="2"/>
  <c r="A2780" i="2"/>
  <c r="A2779" i="2"/>
  <c r="A2778" i="2"/>
  <c r="A2777" i="2"/>
  <c r="A2776" i="2"/>
  <c r="A2775" i="2"/>
  <c r="A2774" i="2"/>
  <c r="A2773" i="2"/>
  <c r="A2772" i="2"/>
  <c r="A2771" i="2"/>
  <c r="A2770" i="2"/>
  <c r="A2769" i="2"/>
  <c r="A2768" i="2"/>
  <c r="A2767" i="2"/>
  <c r="A2766" i="2"/>
  <c r="A2765" i="2"/>
  <c r="A2764" i="2"/>
  <c r="A2763" i="2"/>
  <c r="A2762" i="2"/>
  <c r="A2761" i="2"/>
  <c r="A2760" i="2"/>
  <c r="A2759" i="2"/>
  <c r="A2758" i="2"/>
  <c r="A2757" i="2"/>
  <c r="A2756" i="2"/>
  <c r="A2755" i="2"/>
  <c r="A2754" i="2"/>
  <c r="A2753" i="2"/>
  <c r="A2752" i="2"/>
  <c r="A2751" i="2"/>
  <c r="A2750" i="2"/>
  <c r="A2749" i="2"/>
  <c r="A2748" i="2"/>
  <c r="A2747" i="2"/>
  <c r="A2746" i="2"/>
  <c r="A2745" i="2"/>
  <c r="A2744" i="2"/>
  <c r="A2743" i="2"/>
  <c r="A2742" i="2"/>
  <c r="A2741" i="2"/>
  <c r="A2740" i="2"/>
  <c r="A2739" i="2"/>
  <c r="A2738" i="2"/>
  <c r="A2737" i="2"/>
  <c r="A2736" i="2"/>
  <c r="A2735" i="2"/>
  <c r="A2734" i="2"/>
  <c r="A2733" i="2"/>
  <c r="A2732" i="2"/>
  <c r="A2731" i="2"/>
  <c r="A2730" i="2"/>
  <c r="A2729" i="2"/>
  <c r="A2728" i="2"/>
  <c r="A2727" i="2"/>
  <c r="A2726" i="2"/>
  <c r="A2725" i="2"/>
  <c r="A2724" i="2"/>
  <c r="A2723" i="2"/>
  <c r="A2722" i="2"/>
  <c r="A2721" i="2"/>
  <c r="A2720" i="2"/>
  <c r="A2719" i="2"/>
  <c r="A2718" i="2"/>
  <c r="A2717" i="2"/>
  <c r="A2716" i="2"/>
  <c r="A2715" i="2"/>
  <c r="A2714" i="2"/>
  <c r="A2713" i="2"/>
  <c r="A2712" i="2"/>
  <c r="A2711" i="2"/>
  <c r="A2710" i="2"/>
  <c r="A2709" i="2"/>
  <c r="A2708" i="2"/>
  <c r="A2707" i="2"/>
  <c r="A2706" i="2"/>
  <c r="A2705" i="2"/>
  <c r="A2704" i="2"/>
  <c r="A2703" i="2"/>
  <c r="A2702" i="2"/>
  <c r="A2701" i="2"/>
  <c r="A2700" i="2"/>
  <c r="A2699" i="2"/>
  <c r="A2698" i="2"/>
  <c r="A2697" i="2"/>
  <c r="A2696" i="2"/>
  <c r="A2695" i="2"/>
  <c r="A2694" i="2"/>
  <c r="A2693" i="2"/>
  <c r="A2692" i="2"/>
  <c r="A2691" i="2"/>
  <c r="A2690" i="2"/>
  <c r="A2689" i="2"/>
  <c r="A2688" i="2"/>
  <c r="A2687" i="2"/>
  <c r="A2686" i="2"/>
  <c r="A2685" i="2"/>
  <c r="A2684" i="2"/>
  <c r="A2683" i="2"/>
  <c r="A2682" i="2"/>
  <c r="A2681" i="2"/>
  <c r="A2680" i="2"/>
  <c r="A2679" i="2"/>
  <c r="A2678" i="2"/>
  <c r="A2677" i="2"/>
  <c r="A2676" i="2"/>
  <c r="A2675" i="2"/>
  <c r="A2674" i="2"/>
  <c r="A2673" i="2"/>
  <c r="A2672" i="2"/>
  <c r="A2671" i="2"/>
  <c r="A2670" i="2"/>
  <c r="A2669" i="2"/>
  <c r="A2668" i="2"/>
  <c r="A2667" i="2"/>
  <c r="A2666" i="2"/>
  <c r="A2665" i="2"/>
  <c r="A2664" i="2"/>
  <c r="A2663" i="2"/>
  <c r="A2662" i="2"/>
  <c r="A2661" i="2"/>
  <c r="A2660" i="2"/>
  <c r="A2659" i="2"/>
  <c r="A2658" i="2"/>
  <c r="A2657" i="2"/>
  <c r="A2656" i="2"/>
  <c r="A2655" i="2"/>
  <c r="A2654" i="2"/>
  <c r="A2653" i="2"/>
  <c r="A2652" i="2"/>
  <c r="A2651" i="2"/>
  <c r="A2650" i="2"/>
  <c r="A2649" i="2"/>
  <c r="A2648" i="2"/>
  <c r="A2647" i="2"/>
  <c r="A2646" i="2"/>
  <c r="A2645" i="2"/>
  <c r="A2644" i="2"/>
  <c r="A2643" i="2"/>
  <c r="A2642" i="2"/>
  <c r="A2641" i="2"/>
  <c r="A2640" i="2"/>
  <c r="A2639" i="2"/>
  <c r="A2638" i="2"/>
  <c r="A2637" i="2"/>
  <c r="A2636" i="2"/>
  <c r="A2635" i="2"/>
  <c r="A2634" i="2"/>
  <c r="A2633" i="2"/>
  <c r="A2632" i="2"/>
  <c r="A2631" i="2"/>
  <c r="A2630" i="2"/>
  <c r="A2629" i="2"/>
  <c r="A2628" i="2"/>
  <c r="A2627" i="2"/>
  <c r="A2626" i="2"/>
  <c r="A2625" i="2"/>
  <c r="A2624" i="2"/>
  <c r="A2623" i="2"/>
  <c r="A2622" i="2"/>
  <c r="A2621" i="2"/>
  <c r="A2620" i="2"/>
  <c r="A2619" i="2"/>
  <c r="A2618" i="2"/>
  <c r="A2617" i="2"/>
  <c r="A2616" i="2"/>
  <c r="A2615" i="2"/>
  <c r="A2614" i="2"/>
  <c r="A2613" i="2"/>
  <c r="A2612" i="2"/>
  <c r="A2611" i="2"/>
  <c r="A2610" i="2"/>
  <c r="A2609" i="2"/>
  <c r="A2608" i="2"/>
  <c r="A2607" i="2"/>
  <c r="A2606" i="2"/>
  <c r="A2605" i="2"/>
  <c r="A2604" i="2"/>
  <c r="A2603" i="2"/>
  <c r="A2602" i="2"/>
  <c r="A2601" i="2"/>
  <c r="A2600" i="2"/>
  <c r="A2599" i="2"/>
  <c r="A2598" i="2"/>
  <c r="A2597" i="2"/>
  <c r="A2596" i="2"/>
  <c r="A2595" i="2"/>
  <c r="A2594" i="2"/>
  <c r="A2593" i="2"/>
  <c r="A2592" i="2"/>
  <c r="A2591" i="2"/>
  <c r="A2590" i="2"/>
  <c r="A2589" i="2"/>
  <c r="A2588" i="2"/>
  <c r="A2587" i="2"/>
  <c r="A2586" i="2"/>
  <c r="A2585" i="2"/>
  <c r="A2584" i="2"/>
  <c r="A2583" i="2"/>
  <c r="A2582" i="2"/>
  <c r="A2581" i="2"/>
  <c r="A2580" i="2"/>
  <c r="A2579" i="2"/>
  <c r="A2578" i="2"/>
  <c r="A2577" i="2"/>
  <c r="A2576" i="2"/>
  <c r="A2575" i="2"/>
  <c r="A2574" i="2"/>
  <c r="A2573" i="2"/>
  <c r="A2572" i="2"/>
  <c r="A2571" i="2"/>
  <c r="A2570" i="2"/>
  <c r="A2569" i="2"/>
  <c r="A2568" i="2"/>
  <c r="A2567" i="2"/>
  <c r="A2566" i="2"/>
  <c r="A2565" i="2"/>
  <c r="A2564" i="2"/>
  <c r="A2563" i="2"/>
  <c r="A2562" i="2"/>
  <c r="A2561" i="2"/>
  <c r="A2560" i="2"/>
  <c r="A2559" i="2"/>
  <c r="A2558" i="2"/>
  <c r="A2557" i="2"/>
  <c r="A2556" i="2"/>
  <c r="A2555" i="2"/>
  <c r="A2554" i="2"/>
  <c r="A2553" i="2"/>
  <c r="A2552" i="2"/>
  <c r="A2551" i="2"/>
  <c r="A2550" i="2"/>
  <c r="A2549" i="2"/>
  <c r="A2548" i="2"/>
  <c r="A2547" i="2"/>
  <c r="A2546" i="2"/>
  <c r="A2545" i="2"/>
  <c r="A2544" i="2"/>
  <c r="A2543" i="2"/>
  <c r="A2542" i="2"/>
  <c r="A2541" i="2"/>
  <c r="A2540" i="2"/>
  <c r="A2539" i="2"/>
  <c r="A2538" i="2"/>
  <c r="A2537" i="2"/>
  <c r="A2536" i="2"/>
  <c r="A2535" i="2"/>
  <c r="A2534" i="2"/>
  <c r="A2533" i="2"/>
  <c r="A2532" i="2"/>
  <c r="A2531" i="2"/>
  <c r="A2530" i="2"/>
  <c r="A2529" i="2"/>
  <c r="A2528" i="2"/>
  <c r="A2527" i="2"/>
  <c r="A2526" i="2"/>
  <c r="A2525" i="2"/>
  <c r="A2524" i="2"/>
  <c r="A2523" i="2"/>
  <c r="A2522" i="2"/>
  <c r="A2521" i="2"/>
  <c r="A2520" i="2"/>
  <c r="A2519" i="2"/>
  <c r="A2518" i="2"/>
  <c r="A2517" i="2"/>
  <c r="A2516" i="2"/>
  <c r="A2515" i="2"/>
  <c r="A2514" i="2"/>
  <c r="A2513" i="2"/>
  <c r="A2512" i="2"/>
  <c r="A2511" i="2"/>
  <c r="A2510" i="2"/>
  <c r="A2509" i="2"/>
  <c r="A2508" i="2"/>
  <c r="A2507" i="2"/>
  <c r="A2506" i="2"/>
  <c r="A2505" i="2"/>
  <c r="A2504" i="2"/>
  <c r="A2503" i="2"/>
  <c r="A2502" i="2"/>
  <c r="A2501" i="2"/>
  <c r="A2500" i="2"/>
  <c r="A2499" i="2"/>
  <c r="A2498" i="2"/>
  <c r="A2497" i="2"/>
  <c r="A2496" i="2"/>
  <c r="A2495" i="2"/>
  <c r="A2494" i="2"/>
  <c r="A2493" i="2"/>
  <c r="A2492" i="2"/>
  <c r="A2491" i="2"/>
  <c r="A2490" i="2"/>
  <c r="A2489" i="2"/>
  <c r="A2488" i="2"/>
  <c r="A2487" i="2"/>
  <c r="A2486" i="2"/>
  <c r="A2485" i="2"/>
  <c r="A2484" i="2"/>
  <c r="A2483" i="2"/>
  <c r="A2482" i="2"/>
  <c r="A2481" i="2"/>
  <c r="A2480" i="2"/>
  <c r="A2479" i="2"/>
  <c r="A2478" i="2"/>
  <c r="A2477" i="2"/>
  <c r="A2476" i="2"/>
  <c r="A2475" i="2"/>
  <c r="A2474" i="2"/>
  <c r="A2473" i="2"/>
  <c r="A2472" i="2"/>
  <c r="A2471" i="2"/>
  <c r="A2470" i="2"/>
  <c r="A2469" i="2"/>
  <c r="A2468" i="2"/>
  <c r="A2467" i="2"/>
  <c r="A2466" i="2"/>
  <c r="A2465" i="2"/>
  <c r="A2464" i="2"/>
  <c r="A2463" i="2"/>
  <c r="A2462" i="2"/>
  <c r="A2461" i="2"/>
  <c r="A2460" i="2"/>
  <c r="A2459" i="2"/>
  <c r="A2458" i="2"/>
  <c r="A2457" i="2"/>
  <c r="A2456" i="2"/>
  <c r="A2455" i="2"/>
  <c r="A2454" i="2"/>
  <c r="A2453" i="2"/>
  <c r="A2452" i="2"/>
  <c r="A2451" i="2"/>
  <c r="A2450" i="2"/>
  <c r="A2449" i="2"/>
  <c r="A2448" i="2"/>
  <c r="A2447" i="2"/>
  <c r="A2446" i="2"/>
  <c r="A2445" i="2"/>
  <c r="A2444" i="2"/>
  <c r="A2443" i="2"/>
  <c r="A2442" i="2"/>
  <c r="A2441" i="2"/>
  <c r="A2440" i="2"/>
  <c r="A2439" i="2"/>
  <c r="A2438" i="2"/>
  <c r="A2437" i="2"/>
  <c r="A2436" i="2"/>
  <c r="A2435" i="2"/>
  <c r="A2434" i="2"/>
  <c r="A2433" i="2"/>
  <c r="A2432" i="2"/>
  <c r="A2431" i="2"/>
  <c r="A2430" i="2"/>
  <c r="A2429" i="2"/>
  <c r="A2428" i="2"/>
  <c r="A2427" i="2"/>
  <c r="A2426" i="2"/>
  <c r="A2425" i="2"/>
  <c r="A2424" i="2"/>
  <c r="A2423" i="2"/>
  <c r="A2422" i="2"/>
  <c r="A2421" i="2"/>
  <c r="A2420" i="2"/>
  <c r="A2419" i="2"/>
  <c r="A2418" i="2"/>
  <c r="A2417" i="2"/>
  <c r="A2416" i="2"/>
  <c r="A2415" i="2"/>
  <c r="A2414" i="2"/>
  <c r="A2413" i="2"/>
  <c r="A2412" i="2"/>
  <c r="A2411" i="2"/>
  <c r="A2410" i="2"/>
  <c r="A2409" i="2"/>
  <c r="A2408" i="2"/>
  <c r="A2407" i="2"/>
  <c r="A2406" i="2"/>
  <c r="A2405" i="2"/>
  <c r="A2404" i="2"/>
  <c r="A2403" i="2"/>
  <c r="A2402" i="2"/>
  <c r="A2401" i="2"/>
  <c r="A2400" i="2"/>
  <c r="A2399" i="2"/>
  <c r="A2398" i="2"/>
  <c r="A2397" i="2"/>
  <c r="A2396" i="2"/>
  <c r="A2395" i="2"/>
  <c r="A2394" i="2"/>
  <c r="A2393" i="2"/>
  <c r="A2392" i="2"/>
  <c r="A2391" i="2"/>
  <c r="A2390" i="2"/>
  <c r="A2389" i="2"/>
  <c r="A2388" i="2"/>
  <c r="A2387" i="2"/>
  <c r="A2386" i="2"/>
  <c r="A2385" i="2"/>
  <c r="A2384" i="2"/>
  <c r="A2383" i="2"/>
  <c r="A2382" i="2"/>
  <c r="A2381" i="2"/>
  <c r="A2380" i="2"/>
  <c r="A2379" i="2"/>
  <c r="A2378" i="2"/>
  <c r="A2377" i="2"/>
  <c r="A2376" i="2"/>
  <c r="A2375" i="2"/>
  <c r="A2374" i="2"/>
  <c r="A2373" i="2"/>
  <c r="A2372" i="2"/>
  <c r="A2371" i="2"/>
  <c r="A2370" i="2"/>
  <c r="A2369" i="2"/>
  <c r="A2368" i="2"/>
  <c r="A2367" i="2"/>
  <c r="A2366" i="2"/>
  <c r="A2365" i="2"/>
  <c r="A2364" i="2"/>
  <c r="A2363" i="2"/>
  <c r="A2362" i="2"/>
  <c r="A2361" i="2"/>
  <c r="A2360" i="2"/>
  <c r="A2359" i="2"/>
  <c r="A2358" i="2"/>
  <c r="A2357" i="2"/>
  <c r="A2356" i="2"/>
  <c r="A2355" i="2"/>
  <c r="A2354" i="2"/>
  <c r="A2353" i="2"/>
  <c r="A2352" i="2"/>
  <c r="A2351" i="2"/>
  <c r="A2350" i="2"/>
  <c r="A2349" i="2"/>
  <c r="A2348" i="2"/>
  <c r="A2347" i="2"/>
  <c r="A2346" i="2"/>
  <c r="A2345" i="2"/>
  <c r="A2344" i="2"/>
  <c r="A2343" i="2"/>
  <c r="A2342" i="2"/>
  <c r="A2341" i="2"/>
  <c r="A2340" i="2"/>
  <c r="A2339" i="2"/>
  <c r="A2338" i="2"/>
  <c r="A2337" i="2"/>
  <c r="A2336" i="2"/>
  <c r="A2335" i="2"/>
  <c r="A2334" i="2"/>
  <c r="A2333" i="2"/>
  <c r="A2332" i="2"/>
  <c r="A2331" i="2"/>
  <c r="A2330" i="2"/>
  <c r="A2329" i="2"/>
  <c r="A2328" i="2"/>
  <c r="A2327" i="2"/>
  <c r="A2326" i="2"/>
  <c r="A2325" i="2"/>
  <c r="A2324" i="2"/>
  <c r="A2323" i="2"/>
  <c r="A2322" i="2"/>
  <c r="A2321" i="2"/>
  <c r="A2320" i="2"/>
  <c r="A2319" i="2"/>
  <c r="A2318" i="2"/>
  <c r="A2317" i="2"/>
  <c r="A2316" i="2"/>
  <c r="A2315" i="2"/>
  <c r="A2314" i="2"/>
  <c r="A2313" i="2"/>
  <c r="A2312" i="2"/>
  <c r="A2311" i="2"/>
  <c r="A2310" i="2"/>
  <c r="A2309" i="2"/>
  <c r="A2308" i="2"/>
  <c r="A2307" i="2"/>
  <c r="A2306" i="2"/>
  <c r="A2305" i="2"/>
  <c r="A2304" i="2"/>
  <c r="A2303" i="2"/>
  <c r="A2302" i="2"/>
  <c r="A2301" i="2"/>
  <c r="A2300" i="2"/>
  <c r="A2299" i="2"/>
  <c r="A2298" i="2"/>
  <c r="A2297" i="2"/>
  <c r="A2296" i="2"/>
  <c r="A2295" i="2"/>
  <c r="A2294" i="2"/>
  <c r="A2293" i="2"/>
  <c r="A2292" i="2"/>
  <c r="A2291" i="2"/>
  <c r="A2290" i="2"/>
  <c r="A2289" i="2"/>
  <c r="A2288" i="2"/>
  <c r="A2287" i="2"/>
  <c r="A2286" i="2"/>
  <c r="A2285" i="2"/>
  <c r="A2284" i="2"/>
  <c r="A2283" i="2"/>
  <c r="A2282" i="2"/>
  <c r="A2281" i="2"/>
  <c r="A2280" i="2"/>
  <c r="A2279" i="2"/>
  <c r="A2278" i="2"/>
  <c r="A2277" i="2"/>
  <c r="A2276" i="2"/>
  <c r="A2275" i="2"/>
  <c r="A2274" i="2"/>
  <c r="A2273" i="2"/>
  <c r="A2272" i="2"/>
  <c r="A2271" i="2"/>
  <c r="A2270" i="2"/>
  <c r="A2269" i="2"/>
  <c r="A2268" i="2"/>
  <c r="A2267" i="2"/>
  <c r="A2266" i="2"/>
  <c r="A2265" i="2"/>
  <c r="A2264" i="2"/>
  <c r="A2263" i="2"/>
  <c r="A2262" i="2"/>
  <c r="A2261" i="2"/>
  <c r="A2260" i="2"/>
  <c r="A2259" i="2"/>
  <c r="A2258" i="2"/>
  <c r="A2257" i="2"/>
  <c r="A2256" i="2"/>
  <c r="A2255" i="2"/>
  <c r="A2254" i="2"/>
  <c r="A2253" i="2"/>
  <c r="A2252" i="2"/>
  <c r="A2251" i="2"/>
  <c r="A2250" i="2"/>
  <c r="A2249" i="2"/>
  <c r="A2248" i="2"/>
  <c r="A2247" i="2"/>
  <c r="A2246" i="2"/>
  <c r="A2245" i="2"/>
  <c r="A2244" i="2"/>
  <c r="A2243" i="2"/>
  <c r="A2242" i="2"/>
  <c r="A2241" i="2"/>
  <c r="A2240" i="2"/>
  <c r="A2239" i="2"/>
  <c r="A2238" i="2"/>
  <c r="A2237" i="2"/>
  <c r="A2236" i="2"/>
  <c r="A2235" i="2"/>
  <c r="A2234" i="2"/>
  <c r="A2233" i="2"/>
  <c r="A2232" i="2"/>
  <c r="A2231" i="2"/>
  <c r="A2230" i="2"/>
  <c r="A2229" i="2"/>
  <c r="A2228" i="2"/>
  <c r="A2227" i="2"/>
  <c r="A2226" i="2"/>
  <c r="A2225" i="2"/>
  <c r="A2224" i="2"/>
  <c r="A2223" i="2"/>
  <c r="A2222" i="2"/>
  <c r="A2221" i="2"/>
  <c r="A2220" i="2"/>
  <c r="A2219" i="2"/>
  <c r="A2218" i="2"/>
  <c r="A2217" i="2"/>
  <c r="A2216" i="2"/>
  <c r="A2215" i="2"/>
  <c r="A2214" i="2"/>
  <c r="A2213" i="2"/>
  <c r="A2212" i="2"/>
  <c r="A2211" i="2"/>
  <c r="A2210" i="2"/>
  <c r="A2209" i="2"/>
  <c r="A2208" i="2"/>
  <c r="A2207" i="2"/>
  <c r="A2206" i="2"/>
  <c r="A2205" i="2"/>
  <c r="A2204" i="2"/>
  <c r="A2203" i="2"/>
  <c r="A2202" i="2"/>
  <c r="A2201" i="2"/>
  <c r="A2200" i="2"/>
  <c r="A2199" i="2"/>
  <c r="A2198" i="2"/>
  <c r="A2197" i="2"/>
  <c r="A2196" i="2"/>
  <c r="A2195" i="2"/>
  <c r="A2194" i="2"/>
  <c r="A2193" i="2"/>
  <c r="A2192" i="2"/>
  <c r="A2191" i="2"/>
  <c r="A2190" i="2"/>
  <c r="A2189" i="2"/>
  <c r="A2188" i="2"/>
  <c r="A2187" i="2"/>
  <c r="A2186" i="2"/>
  <c r="A2185" i="2"/>
  <c r="A2184" i="2"/>
  <c r="A2183" i="2"/>
  <c r="A2182" i="2"/>
  <c r="A2181" i="2"/>
  <c r="A2180" i="2"/>
  <c r="A2179" i="2"/>
  <c r="A2178" i="2"/>
  <c r="A2177" i="2"/>
  <c r="A2176" i="2"/>
  <c r="A2175" i="2"/>
  <c r="A2174" i="2"/>
  <c r="A2173" i="2"/>
  <c r="A2172" i="2"/>
  <c r="A2171" i="2"/>
  <c r="A2170" i="2"/>
  <c r="A2169" i="2"/>
  <c r="A2168" i="2"/>
  <c r="A2167" i="2"/>
  <c r="A2166" i="2"/>
  <c r="A2165" i="2"/>
  <c r="A2164" i="2"/>
  <c r="A2163" i="2"/>
  <c r="A2162" i="2"/>
  <c r="A2161" i="2"/>
  <c r="A2160" i="2"/>
  <c r="A2159" i="2"/>
  <c r="A2158" i="2"/>
  <c r="A2157" i="2"/>
  <c r="A2156" i="2"/>
  <c r="A2155" i="2"/>
  <c r="A2154" i="2"/>
  <c r="A2153" i="2"/>
  <c r="A2152" i="2"/>
  <c r="A2151" i="2"/>
  <c r="A2150" i="2"/>
  <c r="A2149" i="2"/>
  <c r="A2148" i="2"/>
  <c r="A2147" i="2"/>
  <c r="A2146" i="2"/>
  <c r="A2145" i="2"/>
  <c r="A2144" i="2"/>
  <c r="A2143" i="2"/>
  <c r="A2142" i="2"/>
  <c r="A2141" i="2"/>
  <c r="A2140" i="2"/>
  <c r="A2139" i="2"/>
  <c r="A2138" i="2"/>
  <c r="A2137" i="2"/>
  <c r="A2136" i="2"/>
  <c r="A2135" i="2"/>
  <c r="A2134" i="2"/>
  <c r="A2133" i="2"/>
  <c r="A2132" i="2"/>
  <c r="A2131" i="2"/>
  <c r="A2130" i="2"/>
  <c r="A2129" i="2"/>
  <c r="A2128" i="2"/>
  <c r="A2127" i="2"/>
  <c r="A2126" i="2"/>
  <c r="A2125" i="2"/>
  <c r="A2124" i="2"/>
  <c r="A2123" i="2"/>
  <c r="A2122" i="2"/>
  <c r="F2121" i="2"/>
  <c r="H5" i="2" s="1"/>
  <c r="E2121" i="2"/>
  <c r="A2121" i="2"/>
  <c r="A2120" i="2"/>
  <c r="A2119" i="2"/>
  <c r="A2118" i="2"/>
  <c r="A2117" i="2"/>
  <c r="F2115" i="2"/>
  <c r="E2115" i="2"/>
  <c r="A2113" i="2"/>
  <c r="A2112" i="2"/>
  <c r="A2111" i="2"/>
  <c r="A2110" i="2"/>
  <c r="A2109" i="2"/>
  <c r="A2108" i="2"/>
  <c r="A2107" i="2"/>
  <c r="A2106" i="2"/>
  <c r="A2105" i="2"/>
  <c r="A2104" i="2"/>
  <c r="A2103" i="2"/>
  <c r="A2102" i="2"/>
  <c r="A2101" i="2"/>
  <c r="A2100" i="2"/>
  <c r="A2099" i="2"/>
  <c r="A2098" i="2"/>
  <c r="A2097" i="2"/>
  <c r="A2096" i="2"/>
  <c r="A2095" i="2"/>
  <c r="A2094" i="2"/>
  <c r="A2093" i="2"/>
  <c r="A2092" i="2"/>
  <c r="A2091" i="2"/>
  <c r="A2090" i="2"/>
  <c r="A2089" i="2"/>
  <c r="A2088" i="2"/>
  <c r="A2087" i="2"/>
  <c r="A2086" i="2"/>
  <c r="A2085" i="2"/>
  <c r="A2084" i="2"/>
  <c r="A2083" i="2"/>
  <c r="A2082" i="2"/>
  <c r="A2081" i="2"/>
  <c r="A2080" i="2"/>
  <c r="A2079" i="2"/>
  <c r="A2078" i="2"/>
  <c r="A2077" i="2"/>
  <c r="A2076" i="2"/>
  <c r="A2075" i="2"/>
  <c r="A2074" i="2"/>
  <c r="A2073" i="2"/>
  <c r="A2072" i="2"/>
  <c r="A2071" i="2"/>
  <c r="A2070" i="2"/>
  <c r="A2069" i="2"/>
  <c r="A2068" i="2"/>
  <c r="A2067" i="2"/>
  <c r="A2066" i="2"/>
  <c r="A2065" i="2"/>
  <c r="A2064" i="2"/>
  <c r="A2063" i="2"/>
  <c r="A2062" i="2"/>
  <c r="A2061" i="2"/>
  <c r="A2060" i="2"/>
  <c r="A2059" i="2"/>
  <c r="A2058" i="2"/>
  <c r="A2057" i="2"/>
  <c r="A2056" i="2"/>
  <c r="A2055" i="2"/>
  <c r="A2054" i="2"/>
  <c r="A2053" i="2"/>
  <c r="A2052" i="2"/>
  <c r="A2051" i="2"/>
  <c r="A2050" i="2"/>
  <c r="A2049" i="2"/>
  <c r="A2048" i="2"/>
  <c r="A2047" i="2"/>
  <c r="A2046" i="2"/>
  <c r="A2045" i="2"/>
  <c r="A2044" i="2"/>
  <c r="A2043" i="2"/>
  <c r="A2042" i="2"/>
  <c r="A2041" i="2"/>
  <c r="A2040" i="2"/>
  <c r="A2039" i="2"/>
  <c r="A2038" i="2"/>
  <c r="A2037" i="2"/>
  <c r="A2036" i="2"/>
  <c r="A2035" i="2"/>
  <c r="A2034" i="2"/>
  <c r="A2033" i="2"/>
  <c r="A2032" i="2"/>
  <c r="A2031" i="2"/>
  <c r="A2030" i="2"/>
  <c r="A2029" i="2"/>
  <c r="A2028" i="2"/>
  <c r="A2027" i="2"/>
  <c r="A2026" i="2"/>
  <c r="A2025" i="2"/>
  <c r="A2024" i="2"/>
  <c r="A2023" i="2"/>
  <c r="A2022" i="2"/>
  <c r="A2021" i="2"/>
  <c r="A2020" i="2"/>
  <c r="A2019" i="2"/>
  <c r="A2018" i="2"/>
  <c r="A2017" i="2"/>
  <c r="A2016" i="2"/>
  <c r="A2015" i="2"/>
  <c r="A2014" i="2"/>
  <c r="A2013" i="2"/>
  <c r="A2012" i="2"/>
  <c r="A2011" i="2"/>
  <c r="A2010" i="2"/>
  <c r="A2009" i="2"/>
  <c r="A2008" i="2"/>
  <c r="A2007" i="2"/>
  <c r="A2006" i="2"/>
  <c r="A2005" i="2"/>
  <c r="A2004" i="2"/>
  <c r="A2003" i="2"/>
  <c r="A2002" i="2"/>
  <c r="A2001" i="2"/>
  <c r="A2000" i="2"/>
  <c r="A1999" i="2"/>
  <c r="A1998" i="2"/>
  <c r="A1997" i="2"/>
  <c r="A1996" i="2"/>
  <c r="A1995" i="2"/>
  <c r="A1994" i="2"/>
  <c r="A1993" i="2"/>
  <c r="A1992" i="2"/>
  <c r="A1991" i="2"/>
  <c r="A1990" i="2"/>
  <c r="A1989" i="2"/>
  <c r="A1988" i="2"/>
  <c r="A1987" i="2"/>
  <c r="A1986" i="2"/>
  <c r="A1985" i="2"/>
  <c r="A1984" i="2"/>
  <c r="A1983" i="2"/>
  <c r="A1982" i="2"/>
  <c r="A1981" i="2"/>
  <c r="A1980" i="2"/>
  <c r="A1979" i="2"/>
  <c r="A1978" i="2"/>
  <c r="A1977" i="2"/>
  <c r="A1976" i="2"/>
  <c r="A1975" i="2"/>
  <c r="A1974" i="2"/>
  <c r="A1973" i="2"/>
  <c r="A1972" i="2"/>
  <c r="A1971" i="2"/>
  <c r="A1970" i="2"/>
  <c r="A1969" i="2"/>
  <c r="A1968" i="2"/>
  <c r="A1967" i="2"/>
  <c r="A1966" i="2"/>
  <c r="A1965" i="2"/>
  <c r="A1964" i="2"/>
  <c r="A1963" i="2"/>
  <c r="A1962" i="2"/>
  <c r="A1961" i="2"/>
  <c r="A1960" i="2"/>
  <c r="A1959" i="2"/>
  <c r="A1958" i="2"/>
  <c r="A1957" i="2"/>
  <c r="A1956" i="2"/>
  <c r="A1955" i="2"/>
  <c r="A1954" i="2"/>
  <c r="A1953" i="2"/>
  <c r="A1952" i="2"/>
  <c r="A1951" i="2"/>
  <c r="A1950" i="2"/>
  <c r="A1949" i="2"/>
  <c r="A1948" i="2"/>
  <c r="A1947" i="2"/>
  <c r="A1946" i="2"/>
  <c r="A1945" i="2"/>
  <c r="A1944" i="2"/>
  <c r="A1943" i="2"/>
  <c r="A1942" i="2"/>
  <c r="A1941" i="2"/>
  <c r="A1940" i="2"/>
  <c r="A1939" i="2"/>
  <c r="A1938" i="2"/>
  <c r="A1937" i="2"/>
  <c r="A1936" i="2"/>
  <c r="A1935" i="2"/>
  <c r="A1934" i="2"/>
  <c r="A1933" i="2"/>
  <c r="A1932" i="2"/>
  <c r="A1931" i="2"/>
  <c r="A1930" i="2"/>
  <c r="A1929" i="2"/>
  <c r="A1928" i="2"/>
  <c r="A1927" i="2"/>
  <c r="A1926" i="2"/>
  <c r="A1925" i="2"/>
  <c r="A1924" i="2"/>
  <c r="A1923" i="2"/>
  <c r="A1922" i="2"/>
  <c r="A1921" i="2"/>
  <c r="A1920" i="2"/>
  <c r="A1919" i="2"/>
  <c r="A1918" i="2"/>
  <c r="A1917" i="2"/>
  <c r="A1916" i="2"/>
  <c r="A1915" i="2"/>
  <c r="A1914" i="2"/>
  <c r="A1913" i="2"/>
  <c r="A1912" i="2"/>
  <c r="A1911" i="2"/>
  <c r="A1910" i="2"/>
  <c r="A1909" i="2"/>
  <c r="A1908" i="2"/>
  <c r="A1907" i="2"/>
  <c r="A1906" i="2"/>
  <c r="A1905" i="2"/>
  <c r="A1904" i="2"/>
  <c r="A1903" i="2"/>
  <c r="A1902" i="2"/>
  <c r="A1901" i="2"/>
  <c r="A1900" i="2"/>
  <c r="A1899" i="2"/>
  <c r="A1898" i="2"/>
  <c r="A1897" i="2"/>
  <c r="A1896" i="2"/>
  <c r="A1895" i="2"/>
  <c r="A1894" i="2"/>
  <c r="A1893" i="2"/>
  <c r="A1892" i="2"/>
  <c r="A1891" i="2"/>
  <c r="A1890" i="2"/>
  <c r="A1889" i="2"/>
  <c r="A1888" i="2"/>
  <c r="A1887" i="2"/>
  <c r="A1886" i="2"/>
  <c r="A1885" i="2"/>
  <c r="A1884" i="2"/>
  <c r="A1883" i="2"/>
  <c r="A1882" i="2"/>
  <c r="A1881" i="2"/>
  <c r="A1880" i="2"/>
  <c r="A1879" i="2"/>
  <c r="A1878" i="2"/>
  <c r="A1877" i="2"/>
  <c r="A1876" i="2"/>
  <c r="A1875" i="2"/>
  <c r="A1874" i="2"/>
  <c r="A1873" i="2"/>
  <c r="A1872" i="2"/>
  <c r="A1871" i="2"/>
  <c r="A1870" i="2"/>
  <c r="A1869" i="2"/>
  <c r="A1868" i="2"/>
  <c r="A1867" i="2"/>
  <c r="A1866" i="2"/>
  <c r="A1865" i="2"/>
  <c r="A1864" i="2"/>
  <c r="A1863" i="2"/>
  <c r="A1862" i="2"/>
  <c r="A1861" i="2"/>
  <c r="A1860" i="2"/>
  <c r="A1859" i="2"/>
  <c r="A1858" i="2"/>
  <c r="A1857" i="2"/>
  <c r="A1856" i="2"/>
  <c r="A1855" i="2"/>
  <c r="A1854" i="2"/>
  <c r="A1853" i="2"/>
  <c r="A1852" i="2"/>
  <c r="A1851" i="2"/>
  <c r="A1850" i="2"/>
  <c r="A1849" i="2"/>
  <c r="A1848" i="2"/>
  <c r="A1847" i="2"/>
  <c r="A1846" i="2"/>
  <c r="A1845" i="2"/>
  <c r="A1844" i="2"/>
  <c r="A1843" i="2"/>
  <c r="A1842" i="2"/>
  <c r="A1841" i="2"/>
  <c r="A1840" i="2"/>
  <c r="A1839" i="2"/>
  <c r="A1838" i="2"/>
  <c r="A1837" i="2"/>
  <c r="A1836" i="2"/>
  <c r="A1835" i="2"/>
  <c r="A1834" i="2"/>
  <c r="A1833" i="2"/>
  <c r="A1832" i="2"/>
  <c r="A1831" i="2"/>
  <c r="A1830" i="2"/>
  <c r="A1829" i="2"/>
  <c r="A1828" i="2"/>
  <c r="A1827" i="2"/>
  <c r="A1826" i="2"/>
  <c r="A1825" i="2"/>
  <c r="A1824" i="2"/>
  <c r="A1823" i="2"/>
  <c r="A1822" i="2"/>
  <c r="A1821" i="2"/>
  <c r="A1820" i="2"/>
  <c r="A1819" i="2"/>
  <c r="A1818" i="2"/>
  <c r="A1817" i="2"/>
  <c r="A1816" i="2"/>
  <c r="A1815" i="2"/>
  <c r="A1814" i="2"/>
  <c r="A1813" i="2"/>
  <c r="A1812" i="2"/>
  <c r="A1811" i="2"/>
  <c r="A1810" i="2"/>
  <c r="A1809" i="2"/>
  <c r="A1808" i="2"/>
  <c r="A1807" i="2"/>
  <c r="A1806" i="2"/>
  <c r="A1805" i="2"/>
  <c r="A1804" i="2"/>
  <c r="A1803" i="2"/>
  <c r="A1802" i="2"/>
  <c r="A1801" i="2"/>
  <c r="A1800" i="2"/>
  <c r="A1799" i="2"/>
  <c r="A1798" i="2"/>
  <c r="A1797" i="2"/>
  <c r="A1796" i="2"/>
  <c r="A1795" i="2"/>
  <c r="A1794" i="2"/>
  <c r="A1793" i="2"/>
  <c r="A1792" i="2"/>
  <c r="A1791" i="2"/>
  <c r="A1790" i="2"/>
  <c r="A1789" i="2"/>
  <c r="A1788" i="2"/>
  <c r="A1787" i="2"/>
  <c r="A1786" i="2"/>
  <c r="A1785" i="2"/>
  <c r="A1784" i="2"/>
  <c r="A1783" i="2"/>
  <c r="A1782" i="2"/>
  <c r="A1781" i="2"/>
  <c r="A1780" i="2"/>
  <c r="A1779" i="2"/>
  <c r="A1778" i="2"/>
  <c r="A1777" i="2"/>
  <c r="A1776" i="2"/>
  <c r="A1775" i="2"/>
  <c r="A1774" i="2"/>
  <c r="A1773" i="2"/>
  <c r="A1772" i="2"/>
  <c r="A1771" i="2"/>
  <c r="A1770" i="2"/>
  <c r="A1769" i="2"/>
  <c r="A1768" i="2"/>
  <c r="A1767" i="2"/>
  <c r="A1766" i="2"/>
  <c r="A1765" i="2"/>
  <c r="A1764" i="2"/>
  <c r="A1763" i="2"/>
  <c r="A1762" i="2"/>
  <c r="A1761" i="2"/>
  <c r="A1760" i="2"/>
  <c r="A1759" i="2"/>
  <c r="A1758" i="2"/>
  <c r="A1757" i="2"/>
  <c r="A1756" i="2"/>
  <c r="A1755" i="2"/>
  <c r="A1754" i="2"/>
  <c r="A1753" i="2"/>
  <c r="A1752" i="2"/>
  <c r="A1751" i="2"/>
  <c r="A1750" i="2"/>
  <c r="A1749" i="2"/>
  <c r="A1748" i="2"/>
  <c r="A1747" i="2"/>
  <c r="A1746" i="2"/>
  <c r="A1745" i="2"/>
  <c r="A1744" i="2"/>
  <c r="A1743" i="2"/>
  <c r="A1742" i="2"/>
  <c r="A1741" i="2"/>
  <c r="A1740" i="2"/>
  <c r="A1739" i="2"/>
  <c r="A1738" i="2"/>
  <c r="A1737" i="2"/>
  <c r="A1736" i="2"/>
  <c r="F1734" i="2"/>
  <c r="F1735" i="2" s="1"/>
  <c r="E1734" i="2"/>
  <c r="E1735" i="2" s="1"/>
  <c r="D1734" i="2"/>
  <c r="D1735" i="2" s="1"/>
  <c r="A1733" i="2"/>
  <c r="A1732" i="2"/>
  <c r="A1731" i="2"/>
  <c r="A1730" i="2"/>
  <c r="A1729" i="2"/>
  <c r="A1728" i="2"/>
  <c r="A1727" i="2"/>
  <c r="A1726" i="2"/>
  <c r="A1725" i="2"/>
  <c r="F1723" i="2"/>
  <c r="F1724" i="2" s="1"/>
  <c r="E1723" i="2"/>
  <c r="E1724" i="2" s="1"/>
  <c r="D1723" i="2"/>
  <c r="D1724" i="2" s="1"/>
  <c r="A1722" i="2"/>
  <c r="A1721" i="2"/>
  <c r="A1720" i="2"/>
  <c r="A1719" i="2"/>
  <c r="F1717" i="2"/>
  <c r="F1718" i="2" s="1"/>
  <c r="E1717" i="2"/>
  <c r="E1718" i="2" s="1"/>
  <c r="D1717" i="2"/>
  <c r="D1718" i="2" s="1"/>
  <c r="A1716" i="2"/>
  <c r="A1715" i="2"/>
  <c r="A1714" i="2"/>
  <c r="A1713" i="2"/>
  <c r="A1712" i="2"/>
  <c r="A1711" i="2"/>
  <c r="A1710" i="2"/>
  <c r="A1709" i="2"/>
  <c r="A1708" i="2"/>
  <c r="A1707" i="2"/>
  <c r="A1706" i="2"/>
  <c r="A1705" i="2"/>
  <c r="A1704" i="2"/>
  <c r="A1703" i="2"/>
  <c r="A1702" i="2"/>
  <c r="A1701" i="2"/>
  <c r="A1700" i="2"/>
  <c r="A1699" i="2"/>
  <c r="A1698" i="2"/>
  <c r="A1697" i="2"/>
  <c r="A1696" i="2"/>
  <c r="A1695" i="2"/>
  <c r="A1694" i="2"/>
  <c r="A1693" i="2"/>
  <c r="A1692" i="2"/>
  <c r="A1691" i="2"/>
  <c r="A1690" i="2"/>
  <c r="A1689" i="2"/>
  <c r="A1688" i="2"/>
  <c r="A1687" i="2"/>
  <c r="A1686" i="2"/>
  <c r="A1685" i="2"/>
  <c r="A1684" i="2"/>
  <c r="A1683" i="2"/>
  <c r="A1682" i="2"/>
  <c r="A1681" i="2"/>
  <c r="A1680" i="2"/>
  <c r="A1679" i="2"/>
  <c r="A1678" i="2"/>
  <c r="A1677" i="2"/>
  <c r="A1676" i="2"/>
  <c r="A1675" i="2"/>
  <c r="A1674" i="2"/>
  <c r="A1673" i="2"/>
  <c r="A1672" i="2"/>
  <c r="A1671" i="2"/>
  <c r="A1670" i="2"/>
  <c r="A1669" i="2"/>
  <c r="A1668" i="2"/>
  <c r="A1667" i="2"/>
  <c r="A1666" i="2"/>
  <c r="A1665" i="2"/>
  <c r="A1664" i="2"/>
  <c r="A1663" i="2"/>
  <c r="A1662" i="2"/>
  <c r="A1661" i="2"/>
  <c r="A1660" i="2"/>
  <c r="A1659" i="2"/>
  <c r="A1658" i="2"/>
  <c r="A1657" i="2"/>
  <c r="A1656" i="2"/>
  <c r="A1655" i="2"/>
  <c r="A1654" i="2"/>
  <c r="A1653" i="2"/>
  <c r="A1652" i="2"/>
  <c r="A1651" i="2"/>
  <c r="A1650" i="2"/>
  <c r="A1649" i="2"/>
  <c r="A1648" i="2"/>
  <c r="A1647" i="2"/>
  <c r="A1646" i="2"/>
  <c r="A1645" i="2"/>
  <c r="A1644" i="2"/>
  <c r="A1643" i="2"/>
  <c r="A1642" i="2"/>
  <c r="A1641" i="2"/>
  <c r="A1640" i="2"/>
  <c r="A1639" i="2"/>
  <c r="A1638" i="2"/>
  <c r="A1637" i="2"/>
  <c r="A1636" i="2"/>
  <c r="A1635" i="2"/>
  <c r="A1634" i="2"/>
  <c r="A1633" i="2"/>
  <c r="A1632" i="2"/>
  <c r="A1631" i="2"/>
  <c r="A1630" i="2"/>
  <c r="A1629" i="2"/>
  <c r="A1628" i="2"/>
  <c r="A1627" i="2"/>
  <c r="A1626" i="2"/>
  <c r="A1625" i="2"/>
  <c r="A1624" i="2"/>
  <c r="A1623" i="2"/>
  <c r="A1622" i="2"/>
  <c r="A1621" i="2"/>
  <c r="A1620" i="2"/>
  <c r="A1619" i="2"/>
  <c r="A1618" i="2"/>
  <c r="A1617" i="2"/>
  <c r="A1616" i="2"/>
  <c r="A1615" i="2"/>
  <c r="A1614" i="2"/>
  <c r="A1613" i="2"/>
  <c r="A1612" i="2"/>
  <c r="A1611" i="2"/>
  <c r="A1610" i="2"/>
  <c r="A1609" i="2"/>
  <c r="A1608" i="2"/>
  <c r="A1607" i="2"/>
  <c r="A1606" i="2"/>
  <c r="A1605" i="2"/>
  <c r="A1604" i="2"/>
  <c r="A1603" i="2"/>
  <c r="A1602" i="2"/>
  <c r="A1601" i="2"/>
  <c r="A1600" i="2"/>
  <c r="A1599" i="2"/>
  <c r="A1598" i="2"/>
  <c r="A1597" i="2"/>
  <c r="A1596" i="2"/>
  <c r="A1595" i="2"/>
  <c r="A1594" i="2"/>
  <c r="A1593" i="2"/>
  <c r="A1592" i="2"/>
  <c r="A1591" i="2"/>
  <c r="A1590" i="2"/>
  <c r="A1589" i="2"/>
  <c r="A1588" i="2"/>
  <c r="A1587" i="2"/>
  <c r="A1586" i="2"/>
  <c r="A1585" i="2"/>
  <c r="A1584" i="2"/>
  <c r="A1583" i="2"/>
  <c r="A1582" i="2"/>
  <c r="A1581" i="2"/>
  <c r="A1580" i="2"/>
  <c r="A1579" i="2"/>
  <c r="A1578" i="2"/>
  <c r="A1577" i="2"/>
  <c r="A1576" i="2"/>
  <c r="A1575" i="2"/>
  <c r="A1574" i="2"/>
  <c r="A1573" i="2"/>
  <c r="A1572" i="2"/>
  <c r="A1571" i="2"/>
  <c r="A1570" i="2"/>
  <c r="A1569" i="2"/>
  <c r="A1568" i="2"/>
  <c r="A1567" i="2"/>
  <c r="A1566" i="2"/>
  <c r="A1565" i="2"/>
  <c r="A1564" i="2"/>
  <c r="A1563" i="2"/>
  <c r="A1562" i="2"/>
  <c r="A1561" i="2"/>
  <c r="A1560" i="2"/>
  <c r="A1559" i="2"/>
  <c r="A1558" i="2"/>
  <c r="A1557" i="2"/>
  <c r="A1556" i="2"/>
  <c r="A1555" i="2"/>
  <c r="A1554" i="2"/>
  <c r="A1553" i="2"/>
  <c r="A1552" i="2"/>
  <c r="A1551" i="2"/>
  <c r="A1550" i="2"/>
  <c r="A1549" i="2"/>
  <c r="A1548" i="2"/>
  <c r="A1547" i="2"/>
  <c r="A1546" i="2"/>
  <c r="A1545" i="2"/>
  <c r="A1544" i="2"/>
  <c r="A1543" i="2"/>
  <c r="A1542" i="2"/>
  <c r="A1541" i="2"/>
  <c r="A1540" i="2"/>
  <c r="A1539" i="2"/>
  <c r="A1538" i="2"/>
  <c r="A1537" i="2"/>
  <c r="A1536" i="2"/>
  <c r="A1535" i="2"/>
  <c r="A1534" i="2"/>
  <c r="A1533" i="2"/>
  <c r="A1532" i="2"/>
  <c r="A1531" i="2"/>
  <c r="A1530" i="2"/>
  <c r="A1529" i="2"/>
  <c r="A1528" i="2"/>
  <c r="A1527" i="2"/>
  <c r="A1526" i="2"/>
  <c r="A1525" i="2"/>
  <c r="A1524" i="2"/>
  <c r="A1523" i="2"/>
  <c r="A1522" i="2"/>
  <c r="A1521" i="2"/>
  <c r="A1520" i="2"/>
  <c r="A1519" i="2"/>
  <c r="A1518" i="2"/>
  <c r="A1517" i="2"/>
  <c r="A1516" i="2"/>
  <c r="A1515" i="2"/>
  <c r="A1514" i="2"/>
  <c r="A1513" i="2"/>
  <c r="A1512" i="2"/>
  <c r="A1511" i="2"/>
  <c r="A1510" i="2"/>
  <c r="A1509" i="2"/>
  <c r="A1508" i="2"/>
  <c r="A1507" i="2"/>
  <c r="A1506" i="2"/>
  <c r="A1505" i="2"/>
  <c r="A1504" i="2"/>
  <c r="A1503" i="2"/>
  <c r="A1502" i="2"/>
  <c r="A1501" i="2"/>
  <c r="A1500" i="2"/>
  <c r="A1499" i="2"/>
  <c r="A1498" i="2"/>
  <c r="A1497" i="2"/>
  <c r="A1496" i="2"/>
  <c r="A1495" i="2"/>
  <c r="A1494" i="2"/>
  <c r="A1493" i="2"/>
  <c r="A1492" i="2"/>
  <c r="A1491" i="2"/>
  <c r="A1490" i="2"/>
  <c r="A1489" i="2"/>
  <c r="A1488" i="2"/>
  <c r="A1487" i="2"/>
  <c r="A1486" i="2"/>
  <c r="A1485" i="2"/>
  <c r="A1484" i="2"/>
  <c r="A1483" i="2"/>
  <c r="A1482" i="2"/>
  <c r="A1481" i="2"/>
  <c r="A1480" i="2"/>
  <c r="A1479" i="2"/>
  <c r="A1478" i="2"/>
  <c r="A1477" i="2"/>
  <c r="A1476" i="2"/>
  <c r="A1475" i="2"/>
  <c r="A1474" i="2"/>
  <c r="A1473" i="2"/>
  <c r="A1472" i="2"/>
  <c r="A1471" i="2"/>
  <c r="A1470" i="2"/>
  <c r="A1469" i="2"/>
  <c r="A1468" i="2"/>
  <c r="A1467" i="2"/>
  <c r="A1466" i="2"/>
  <c r="A1465" i="2"/>
  <c r="A1464" i="2"/>
  <c r="A1463" i="2"/>
  <c r="A1462" i="2"/>
  <c r="A1461" i="2"/>
  <c r="A1460" i="2"/>
  <c r="A1459" i="2"/>
  <c r="A1458" i="2"/>
  <c r="A1457" i="2"/>
  <c r="A1456" i="2"/>
  <c r="A1455" i="2"/>
  <c r="A1454" i="2"/>
  <c r="A1453" i="2"/>
  <c r="A1452" i="2"/>
  <c r="A1451" i="2"/>
  <c r="A1450" i="2"/>
  <c r="A1449" i="2"/>
  <c r="A1448" i="2"/>
  <c r="A1447" i="2"/>
  <c r="A1446" i="2"/>
  <c r="A1445" i="2"/>
  <c r="A1444" i="2"/>
  <c r="A1443" i="2"/>
  <c r="A1442" i="2"/>
  <c r="A1441" i="2"/>
  <c r="A1440" i="2"/>
  <c r="A1439" i="2"/>
  <c r="A1438" i="2"/>
  <c r="A1437" i="2"/>
  <c r="A1436" i="2"/>
  <c r="A1435" i="2"/>
  <c r="A1434" i="2"/>
  <c r="A1433" i="2"/>
  <c r="A1432" i="2"/>
  <c r="A1431" i="2"/>
  <c r="A1430" i="2"/>
  <c r="A1429" i="2"/>
  <c r="A1428" i="2"/>
  <c r="A1427" i="2"/>
  <c r="A1426" i="2"/>
  <c r="A1425" i="2"/>
  <c r="A1424" i="2"/>
  <c r="A1423" i="2"/>
  <c r="A1422" i="2"/>
  <c r="A1421" i="2"/>
  <c r="A1420" i="2"/>
  <c r="A1419" i="2"/>
  <c r="A1418" i="2"/>
  <c r="A1417" i="2"/>
  <c r="A1416" i="2"/>
  <c r="A1415" i="2"/>
  <c r="A1414" i="2"/>
  <c r="A1413" i="2"/>
  <c r="A1412" i="2"/>
  <c r="A1411" i="2"/>
  <c r="A1410" i="2"/>
  <c r="A1409" i="2"/>
  <c r="A1408" i="2"/>
  <c r="A1407" i="2"/>
  <c r="A1406" i="2"/>
  <c r="A1405" i="2"/>
  <c r="A1404" i="2"/>
  <c r="A1403" i="2"/>
  <c r="A1402" i="2"/>
  <c r="A1401" i="2"/>
  <c r="A1400" i="2"/>
  <c r="A1399" i="2"/>
  <c r="A1398" i="2"/>
  <c r="A1397" i="2"/>
  <c r="A1396" i="2"/>
  <c r="A1395" i="2"/>
  <c r="A1394" i="2"/>
  <c r="A1393" i="2"/>
  <c r="A1392" i="2"/>
  <c r="A1391" i="2"/>
  <c r="A1390" i="2"/>
  <c r="A1389" i="2"/>
  <c r="A1388" i="2"/>
  <c r="A1387" i="2"/>
  <c r="A1386" i="2"/>
  <c r="A1385" i="2"/>
  <c r="A1384" i="2"/>
  <c r="A1383" i="2"/>
  <c r="A1382" i="2"/>
  <c r="A1381" i="2"/>
  <c r="A1380" i="2"/>
  <c r="A1379" i="2"/>
  <c r="A1378" i="2"/>
  <c r="A1377" i="2"/>
  <c r="A1376" i="2"/>
  <c r="A1375" i="2"/>
  <c r="A1374" i="2"/>
  <c r="A1373" i="2"/>
  <c r="A1372" i="2"/>
  <c r="A1371" i="2"/>
  <c r="A1370" i="2"/>
  <c r="A1369" i="2"/>
  <c r="A1368" i="2"/>
  <c r="A1367" i="2"/>
  <c r="A1366" i="2"/>
  <c r="A1365" i="2"/>
  <c r="A1364" i="2"/>
  <c r="A1363" i="2"/>
  <c r="A1362" i="2"/>
  <c r="A1361" i="2"/>
  <c r="A1360" i="2"/>
  <c r="A1359" i="2"/>
  <c r="A1358" i="2"/>
  <c r="A1357" i="2"/>
  <c r="A1356" i="2"/>
  <c r="A1355" i="2"/>
  <c r="A1354" i="2"/>
  <c r="A1353" i="2"/>
  <c r="A1352" i="2"/>
  <c r="A1351" i="2"/>
  <c r="A1350" i="2"/>
  <c r="A1349" i="2"/>
  <c r="A1348" i="2"/>
  <c r="A1347" i="2"/>
  <c r="A1346" i="2"/>
  <c r="A1345" i="2"/>
  <c r="A1344" i="2"/>
  <c r="A1343" i="2"/>
  <c r="A1342" i="2"/>
  <c r="A1341" i="2"/>
  <c r="A1340" i="2"/>
  <c r="A1339" i="2"/>
  <c r="A1338" i="2"/>
  <c r="A1337" i="2"/>
  <c r="A1336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5" i="2"/>
  <c r="A1294" i="2"/>
  <c r="F1293" i="2"/>
  <c r="F2116" i="2" s="1"/>
  <c r="E1293" i="2"/>
  <c r="E2116" i="2" s="1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6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F1101" i="2"/>
  <c r="F17" i="2" s="1"/>
  <c r="H2" i="2" s="1"/>
  <c r="E1101" i="2"/>
  <c r="E17" i="2" s="1"/>
  <c r="D1101" i="2"/>
  <c r="D17" i="2" s="1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1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60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7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A180" i="2"/>
  <c r="A179" i="2"/>
  <c r="A178" i="2"/>
  <c r="A177" i="2"/>
  <c r="A176" i="2"/>
  <c r="A175" i="2"/>
  <c r="A174" i="2"/>
  <c r="A173" i="2"/>
  <c r="A172" i="2"/>
  <c r="A171" i="2"/>
  <c r="A170" i="2"/>
  <c r="A169" i="2"/>
  <c r="A168" i="2"/>
  <c r="A167" i="2"/>
  <c r="A166" i="2"/>
  <c r="A165" i="2"/>
  <c r="A164" i="2"/>
  <c r="A163" i="2"/>
  <c r="A162" i="2"/>
  <c r="A161" i="2"/>
  <c r="A160" i="2"/>
  <c r="A159" i="2"/>
  <c r="A158" i="2"/>
  <c r="A157" i="2"/>
  <c r="A156" i="2"/>
  <c r="A155" i="2"/>
  <c r="A154" i="2"/>
  <c r="A153" i="2"/>
  <c r="A152" i="2"/>
  <c r="A151" i="2"/>
  <c r="A150" i="2"/>
  <c r="A149" i="2"/>
  <c r="A148" i="2"/>
  <c r="A147" i="2"/>
  <c r="A146" i="2"/>
  <c r="A145" i="2"/>
  <c r="A144" i="2"/>
  <c r="A143" i="2"/>
  <c r="A142" i="2"/>
  <c r="A141" i="2"/>
  <c r="A140" i="2"/>
  <c r="A139" i="2"/>
  <c r="A138" i="2"/>
  <c r="A137" i="2"/>
  <c r="A136" i="2"/>
  <c r="A135" i="2"/>
  <c r="A134" i="2"/>
  <c r="A133" i="2"/>
  <c r="A132" i="2"/>
  <c r="A131" i="2"/>
  <c r="A130" i="2"/>
  <c r="A129" i="2"/>
  <c r="A128" i="2"/>
  <c r="A127" i="2"/>
  <c r="A126" i="2"/>
  <c r="A125" i="2"/>
  <c r="A124" i="2"/>
  <c r="A123" i="2"/>
  <c r="A122" i="2"/>
  <c r="A121" i="2"/>
  <c r="A120" i="2"/>
  <c r="A119" i="2"/>
  <c r="A118" i="2"/>
  <c r="A117" i="2"/>
  <c r="A116" i="2"/>
  <c r="A115" i="2"/>
  <c r="A114" i="2"/>
  <c r="A113" i="2"/>
  <c r="A112" i="2"/>
  <c r="A111" i="2"/>
  <c r="A110" i="2"/>
  <c r="A109" i="2"/>
  <c r="A108" i="2"/>
  <c r="A107" i="2"/>
  <c r="A106" i="2"/>
  <c r="A105" i="2"/>
  <c r="A104" i="2"/>
  <c r="A103" i="2"/>
  <c r="A102" i="2"/>
  <c r="A101" i="2"/>
  <c r="A100" i="2"/>
  <c r="A99" i="2"/>
  <c r="A98" i="2"/>
  <c r="A97" i="2"/>
  <c r="A96" i="2"/>
  <c r="A95" i="2"/>
  <c r="A94" i="2"/>
  <c r="A93" i="2"/>
  <c r="A92" i="2"/>
  <c r="A91" i="2"/>
  <c r="A90" i="2"/>
  <c r="A89" i="2"/>
  <c r="A88" i="2"/>
  <c r="A87" i="2"/>
  <c r="A86" i="2"/>
  <c r="A85" i="2"/>
  <c r="A84" i="2"/>
  <c r="A83" i="2"/>
  <c r="A82" i="2"/>
  <c r="A81" i="2"/>
  <c r="A80" i="2"/>
  <c r="A79" i="2"/>
  <c r="A78" i="2"/>
  <c r="A77" i="2"/>
  <c r="A76" i="2"/>
  <c r="A75" i="2"/>
  <c r="A74" i="2"/>
  <c r="A7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H9" i="2"/>
  <c r="H8" i="2"/>
  <c r="H7" i="2"/>
  <c r="H10" i="2" l="1"/>
  <c r="E1683" i="2"/>
  <c r="E1330" i="2" s="1"/>
  <c r="E2114" i="2"/>
  <c r="E1912" i="2" s="1"/>
  <c r="F2114" i="2"/>
  <c r="F1912" i="2" s="1"/>
  <c r="J3" i="2" s="1"/>
  <c r="F1683" i="2"/>
  <c r="F1330" i="2" s="1"/>
  <c r="J2" i="2" s="1"/>
  <c r="D1683" i="2"/>
  <c r="D1330" i="2" s="1"/>
  <c r="J4" i="2" l="1"/>
  <c r="K4" i="2" s="1"/>
  <c r="AF6" i="1"/>
  <c r="AG6" i="1" s="1"/>
  <c r="AF7" i="1" l="1"/>
  <c r="AG7" i="1" s="1"/>
  <c r="AF8" i="1"/>
  <c r="AG8" i="1" s="1"/>
  <c r="AF9" i="1"/>
  <c r="AG9" i="1" s="1"/>
  <c r="AF10" i="1"/>
  <c r="AG10" i="1" s="1"/>
  <c r="AF11" i="1"/>
  <c r="AG11" i="1" s="1"/>
  <c r="AF12" i="1"/>
  <c r="AG12" i="1" s="1"/>
  <c r="AF13" i="1"/>
  <c r="AG13" i="1" s="1"/>
  <c r="AF16" i="1"/>
  <c r="AG16" i="1" s="1"/>
  <c r="AF17" i="1"/>
  <c r="AG17" i="1" s="1"/>
  <c r="AF18" i="1"/>
  <c r="AG18" i="1" s="1"/>
  <c r="AF19" i="1"/>
  <c r="AG19" i="1" s="1"/>
  <c r="AF20" i="1"/>
  <c r="AG20" i="1" s="1"/>
  <c r="AF21" i="1"/>
  <c r="AG21" i="1" s="1"/>
  <c r="AF22" i="1"/>
  <c r="AG22" i="1" s="1"/>
  <c r="AF23" i="1"/>
  <c r="AG23" i="1" s="1"/>
  <c r="AF24" i="1"/>
  <c r="AG24" i="1" s="1"/>
  <c r="AF25" i="1"/>
  <c r="AG25" i="1" s="1"/>
  <c r="AF26" i="1"/>
  <c r="AG26" i="1" s="1"/>
  <c r="AF27" i="1"/>
  <c r="AG27" i="1" s="1"/>
  <c r="AF28" i="1"/>
  <c r="AG28" i="1" s="1"/>
  <c r="AF46" i="1"/>
  <c r="AG46" i="1" s="1"/>
  <c r="AF47" i="1"/>
  <c r="AG47" i="1" s="1"/>
  <c r="AF48" i="1"/>
  <c r="AG48" i="1" s="1"/>
  <c r="AF49" i="1"/>
  <c r="AG49" i="1" s="1"/>
  <c r="AF74" i="1"/>
  <c r="AG74" i="1" s="1"/>
  <c r="AF75" i="1"/>
  <c r="AG75" i="1" s="1"/>
  <c r="AF76" i="1"/>
  <c r="AG76" i="1" s="1"/>
  <c r="AF77" i="1"/>
  <c r="AG77" i="1" s="1"/>
  <c r="AF78" i="1"/>
  <c r="AG78" i="1" s="1"/>
  <c r="AF79" i="1"/>
  <c r="AG79" i="1" s="1"/>
  <c r="AF80" i="1"/>
  <c r="AG80" i="1" s="1"/>
  <c r="AF81" i="1"/>
  <c r="AG81" i="1" s="1"/>
  <c r="AF82" i="1"/>
  <c r="AG82" i="1" s="1"/>
  <c r="AF83" i="1"/>
  <c r="AG83" i="1" s="1"/>
  <c r="AF84" i="1"/>
  <c r="AG84" i="1" s="1"/>
  <c r="AF85" i="1"/>
  <c r="AG85" i="1" s="1"/>
  <c r="AF86" i="1"/>
  <c r="AG86" i="1" s="1"/>
  <c r="AF87" i="1"/>
  <c r="AG87" i="1" s="1"/>
  <c r="AF88" i="1"/>
  <c r="AG88" i="1" s="1"/>
  <c r="AF89" i="1"/>
  <c r="AG89" i="1" s="1"/>
  <c r="AF90" i="1"/>
  <c r="AG90" i="1" s="1"/>
  <c r="AF91" i="1"/>
  <c r="AG91" i="1" s="1"/>
  <c r="AF92" i="1"/>
  <c r="AG92" i="1" s="1"/>
  <c r="AF93" i="1"/>
  <c r="AG93" i="1" s="1"/>
  <c r="AF94" i="1"/>
  <c r="AG94" i="1" s="1"/>
  <c r="AF96" i="1"/>
  <c r="AG96" i="1" s="1"/>
  <c r="AF97" i="1"/>
  <c r="AG97" i="1" s="1"/>
  <c r="AF98" i="1"/>
  <c r="AG98" i="1" s="1"/>
  <c r="AF99" i="1"/>
  <c r="AG99" i="1" s="1"/>
  <c r="AF100" i="1"/>
  <c r="AG100" i="1" s="1"/>
  <c r="AF102" i="1"/>
  <c r="AG102" i="1" s="1"/>
  <c r="AF103" i="1"/>
  <c r="AG103" i="1" s="1"/>
  <c r="AF104" i="1"/>
  <c r="AG104" i="1" s="1"/>
  <c r="AF105" i="1"/>
  <c r="AG105" i="1" s="1"/>
  <c r="AF107" i="1"/>
  <c r="AG107" i="1" s="1"/>
  <c r="AF109" i="1"/>
  <c r="AG109" i="1" s="1"/>
  <c r="AF110" i="1"/>
  <c r="AG110" i="1" s="1"/>
  <c r="AF111" i="1"/>
  <c r="AG111" i="1" s="1"/>
  <c r="AF112" i="1"/>
  <c r="AG112" i="1" s="1"/>
  <c r="AF113" i="1"/>
  <c r="AG113" i="1" s="1"/>
  <c r="AF114" i="1"/>
  <c r="AG114" i="1" s="1"/>
  <c r="AF115" i="1"/>
  <c r="AG115" i="1" s="1"/>
  <c r="AF116" i="1"/>
  <c r="AG116" i="1" s="1"/>
  <c r="AF117" i="1"/>
  <c r="AG117" i="1" s="1"/>
  <c r="AF118" i="1"/>
  <c r="AG118" i="1" s="1"/>
  <c r="AF119" i="1"/>
  <c r="AG119" i="1" s="1"/>
  <c r="AF120" i="1"/>
  <c r="AG120" i="1" s="1"/>
  <c r="AF121" i="1"/>
  <c r="AG121" i="1" s="1"/>
  <c r="AF122" i="1"/>
  <c r="AG122" i="1" s="1"/>
  <c r="AF123" i="1"/>
  <c r="AG123" i="1" s="1"/>
  <c r="AF124" i="1"/>
  <c r="AG124" i="1" s="1"/>
  <c r="AF125" i="1"/>
  <c r="AG125" i="1" s="1"/>
  <c r="AF126" i="1"/>
  <c r="AG126" i="1" s="1"/>
  <c r="AF127" i="1"/>
  <c r="AG127" i="1" s="1"/>
  <c r="AF129" i="1"/>
  <c r="AG129" i="1" s="1"/>
  <c r="AF130" i="1"/>
  <c r="AG130" i="1" s="1"/>
  <c r="AF131" i="1"/>
  <c r="AG131" i="1" s="1"/>
  <c r="AF132" i="1"/>
  <c r="AG132" i="1" s="1"/>
  <c r="AF133" i="1"/>
  <c r="AG133" i="1" s="1"/>
  <c r="AF134" i="1"/>
  <c r="AG134" i="1" s="1"/>
  <c r="AF135" i="1"/>
  <c r="AG135" i="1" s="1"/>
  <c r="AF136" i="1"/>
  <c r="AG136" i="1" s="1"/>
  <c r="AF138" i="1"/>
  <c r="AG138" i="1" s="1"/>
  <c r="AF140" i="1"/>
  <c r="AG140" i="1" s="1"/>
  <c r="AF141" i="1"/>
  <c r="AG141" i="1" s="1"/>
  <c r="AF142" i="1"/>
  <c r="AG142" i="1" s="1"/>
  <c r="AF143" i="1"/>
  <c r="AG143" i="1" s="1"/>
  <c r="AF147" i="1"/>
  <c r="AG147" i="1" s="1"/>
  <c r="AF148" i="1"/>
  <c r="AG148" i="1" s="1"/>
  <c r="AF149" i="1"/>
  <c r="AG149" i="1" s="1"/>
  <c r="AF150" i="1"/>
  <c r="AG150" i="1" s="1"/>
  <c r="AF151" i="1"/>
  <c r="AG151" i="1" s="1"/>
  <c r="AF152" i="1"/>
  <c r="AG152" i="1" s="1"/>
  <c r="AF153" i="1"/>
  <c r="AG153" i="1" s="1"/>
  <c r="AF154" i="1"/>
  <c r="AG154" i="1" s="1"/>
  <c r="AF155" i="1"/>
  <c r="AG155" i="1" s="1"/>
  <c r="AF157" i="1"/>
  <c r="AG157" i="1" s="1"/>
  <c r="AF161" i="1"/>
  <c r="AG161" i="1" s="1"/>
  <c r="AF162" i="1"/>
  <c r="AG162" i="1" s="1"/>
  <c r="AF163" i="1"/>
  <c r="AG163" i="1" s="1"/>
  <c r="AF164" i="1"/>
  <c r="AG164" i="1" s="1"/>
  <c r="AF165" i="1"/>
  <c r="AG165" i="1" s="1"/>
  <c r="AF166" i="1"/>
  <c r="AG166" i="1" s="1"/>
  <c r="AF167" i="1"/>
  <c r="AG167" i="1" s="1"/>
  <c r="AF171" i="1"/>
  <c r="AG171" i="1" s="1"/>
  <c r="AF176" i="1"/>
  <c r="AG176" i="1" s="1"/>
  <c r="AF177" i="1"/>
  <c r="AG177" i="1" s="1"/>
  <c r="AF178" i="1"/>
  <c r="AG178" i="1" s="1"/>
  <c r="AF179" i="1"/>
  <c r="AG179" i="1" s="1"/>
  <c r="AF180" i="1"/>
  <c r="AG180" i="1" s="1"/>
  <c r="AF181" i="1"/>
  <c r="AG181" i="1" s="1"/>
  <c r="AF182" i="1"/>
  <c r="AG182" i="1" s="1"/>
  <c r="AF183" i="1"/>
  <c r="AG183" i="1" s="1"/>
  <c r="AF184" i="1"/>
  <c r="AG184" i="1" s="1"/>
  <c r="AF185" i="1"/>
  <c r="AG185" i="1" s="1"/>
  <c r="AF186" i="1"/>
  <c r="AG186" i="1" s="1"/>
  <c r="AF193" i="1"/>
  <c r="AG193" i="1" s="1"/>
  <c r="AF194" i="1"/>
  <c r="AG194" i="1" s="1"/>
  <c r="AF195" i="1"/>
  <c r="AG195" i="1" s="1"/>
  <c r="AF205" i="1"/>
  <c r="AG205" i="1" s="1"/>
  <c r="AF206" i="1"/>
  <c r="AG206" i="1" s="1"/>
  <c r="AF207" i="1"/>
  <c r="AG207" i="1" s="1"/>
  <c r="AF208" i="1"/>
  <c r="AG208" i="1" s="1"/>
  <c r="AF209" i="1"/>
  <c r="AG209" i="1" s="1"/>
  <c r="AF210" i="1"/>
  <c r="AG210" i="1" s="1"/>
  <c r="AF211" i="1"/>
  <c r="AG211" i="1" s="1"/>
  <c r="AF212" i="1"/>
  <c r="AG212" i="1" s="1"/>
  <c r="AF213" i="1"/>
  <c r="AG213" i="1" s="1"/>
  <c r="AF214" i="1"/>
  <c r="AG214" i="1" s="1"/>
  <c r="AF215" i="1"/>
  <c r="AG215" i="1" s="1"/>
  <c r="AF221" i="1"/>
  <c r="AG221" i="1" s="1"/>
  <c r="AF222" i="1"/>
  <c r="AG222" i="1" s="1"/>
  <c r="AF223" i="1"/>
  <c r="AG223" i="1" s="1"/>
  <c r="AF224" i="1"/>
  <c r="AG224" i="1" s="1"/>
  <c r="AF225" i="1"/>
  <c r="AG225" i="1" s="1"/>
  <c r="AF226" i="1"/>
  <c r="AG226" i="1" s="1"/>
  <c r="AF227" i="1"/>
  <c r="AG227" i="1" s="1"/>
  <c r="AF232" i="1"/>
  <c r="AG232" i="1" s="1"/>
  <c r="AF233" i="1"/>
  <c r="AG233" i="1" s="1"/>
  <c r="AF235" i="1"/>
  <c r="AG235" i="1" s="1"/>
  <c r="AF236" i="1"/>
  <c r="AG236" i="1" s="1"/>
  <c r="AF238" i="1"/>
  <c r="AG238" i="1" s="1"/>
  <c r="AF240" i="1"/>
  <c r="AG240" i="1" s="1"/>
  <c r="AF241" i="1"/>
  <c r="AG241" i="1" s="1"/>
  <c r="AF242" i="1"/>
  <c r="AG242" i="1" s="1"/>
  <c r="AF243" i="1"/>
  <c r="AG243" i="1" s="1"/>
  <c r="AF245" i="1"/>
  <c r="AG245" i="1" s="1"/>
  <c r="AF246" i="1"/>
  <c r="AG246" i="1" s="1"/>
  <c r="AF247" i="1"/>
  <c r="AG247" i="1" s="1"/>
  <c r="AF248" i="1"/>
  <c r="AG248" i="1" s="1"/>
  <c r="AF249" i="1"/>
  <c r="AG249" i="1" s="1"/>
  <c r="AF250" i="1"/>
  <c r="AG250" i="1" s="1"/>
  <c r="AF251" i="1"/>
  <c r="AG251" i="1" s="1"/>
  <c r="AF252" i="1"/>
  <c r="AG252" i="1" s="1"/>
  <c r="AF253" i="1"/>
  <c r="AG253" i="1" s="1"/>
  <c r="AF254" i="1"/>
  <c r="AG254" i="1" s="1"/>
  <c r="AF255" i="1"/>
  <c r="AG255" i="1" s="1"/>
  <c r="AF256" i="1"/>
  <c r="AG256" i="1" s="1"/>
  <c r="AF257" i="1"/>
  <c r="AG257" i="1" s="1"/>
  <c r="AF258" i="1"/>
  <c r="AG258" i="1" s="1"/>
  <c r="AF259" i="1"/>
  <c r="AG259" i="1" s="1"/>
  <c r="AF260" i="1"/>
  <c r="AG260" i="1" s="1"/>
  <c r="AF262" i="1"/>
  <c r="AG262" i="1" s="1"/>
  <c r="AF266" i="1"/>
  <c r="AG266" i="1" s="1"/>
  <c r="AF268" i="1"/>
  <c r="AG268" i="1" s="1"/>
  <c r="AF269" i="1"/>
  <c r="AG269" i="1" s="1"/>
  <c r="AF270" i="1"/>
  <c r="AG270" i="1" s="1"/>
  <c r="AF276" i="1"/>
  <c r="AG276" i="1" s="1"/>
  <c r="AF277" i="1"/>
  <c r="AG277" i="1" s="1"/>
  <c r="AF278" i="1"/>
  <c r="AG278" i="1" s="1"/>
  <c r="AF279" i="1"/>
  <c r="AG279" i="1" s="1"/>
  <c r="AF283" i="1"/>
  <c r="AG283" i="1" s="1"/>
  <c r="AF284" i="1"/>
  <c r="AG284" i="1" s="1"/>
  <c r="AF285" i="1"/>
  <c r="AG285" i="1" s="1"/>
  <c r="AF287" i="1"/>
  <c r="AG287" i="1" s="1"/>
  <c r="AF289" i="1"/>
  <c r="AG289" i="1" s="1"/>
  <c r="AF290" i="1"/>
  <c r="AG290" i="1" s="1"/>
  <c r="AF291" i="1"/>
  <c r="AG291" i="1" s="1"/>
  <c r="AF292" i="1"/>
  <c r="AG292" i="1" s="1"/>
  <c r="AF293" i="1"/>
  <c r="AG293" i="1" s="1"/>
  <c r="AF294" i="1"/>
  <c r="AG294" i="1" s="1"/>
  <c r="AF295" i="1"/>
  <c r="AG295" i="1" s="1"/>
  <c r="AF296" i="1"/>
  <c r="AG296" i="1" s="1"/>
  <c r="AF297" i="1"/>
  <c r="AG297" i="1" s="1"/>
  <c r="AF302" i="1"/>
  <c r="AG302" i="1" s="1"/>
  <c r="AF303" i="1"/>
  <c r="AG303" i="1" s="1"/>
  <c r="AF304" i="1"/>
  <c r="AG304" i="1" s="1"/>
  <c r="AF305" i="1"/>
  <c r="AG305" i="1" s="1"/>
  <c r="AF308" i="1"/>
  <c r="AG308" i="1" s="1"/>
  <c r="AF309" i="1"/>
  <c r="AG309" i="1" s="1"/>
  <c r="AF313" i="1"/>
  <c r="AG313" i="1" s="1"/>
  <c r="AF314" i="1"/>
  <c r="AG314" i="1" s="1"/>
  <c r="AF315" i="1"/>
  <c r="AG315" i="1" s="1"/>
  <c r="AF316" i="1"/>
  <c r="AG316" i="1" s="1"/>
  <c r="AF317" i="1"/>
  <c r="AG317" i="1" s="1"/>
  <c r="AF325" i="1"/>
  <c r="AG325" i="1" s="1"/>
  <c r="AF327" i="1"/>
  <c r="AG327" i="1" s="1"/>
  <c r="AF329" i="1"/>
  <c r="AG329" i="1" s="1"/>
  <c r="AF330" i="1"/>
  <c r="AG330" i="1" s="1"/>
  <c r="AF331" i="1"/>
  <c r="AG331" i="1" s="1"/>
  <c r="AF332" i="1"/>
  <c r="AG332" i="1" s="1"/>
  <c r="AF341" i="1"/>
  <c r="AG341" i="1" s="1"/>
  <c r="AF342" i="1"/>
  <c r="AG342" i="1" s="1"/>
  <c r="AF343" i="1"/>
  <c r="AG343" i="1" s="1"/>
  <c r="AF344" i="1"/>
  <c r="AG344" i="1" s="1"/>
  <c r="AF345" i="1"/>
  <c r="AG345" i="1" s="1"/>
  <c r="AF346" i="1"/>
  <c r="AG346" i="1" s="1"/>
  <c r="AF347" i="1"/>
  <c r="AG347" i="1" s="1"/>
  <c r="AF348" i="1"/>
  <c r="AG348" i="1" s="1"/>
  <c r="AF350" i="1"/>
  <c r="AG350" i="1" s="1"/>
  <c r="AF351" i="1"/>
  <c r="AG351" i="1" s="1"/>
  <c r="AF352" i="1"/>
  <c r="AG352" i="1" s="1"/>
  <c r="AF353" i="1"/>
  <c r="AG353" i="1" s="1"/>
  <c r="AF355" i="1"/>
  <c r="AG355" i="1" s="1"/>
  <c r="AF356" i="1"/>
  <c r="AG356" i="1" s="1"/>
  <c r="AF357" i="1"/>
  <c r="AG357" i="1" s="1"/>
  <c r="AF358" i="1"/>
  <c r="AG358" i="1" s="1"/>
  <c r="AF359" i="1"/>
  <c r="AG359" i="1" s="1"/>
  <c r="AF360" i="1"/>
  <c r="AG360" i="1" s="1"/>
  <c r="AF361" i="1"/>
  <c r="AG361" i="1" s="1"/>
  <c r="AF362" i="1"/>
  <c r="AG362" i="1" s="1"/>
  <c r="AF363" i="1"/>
  <c r="AG363" i="1" s="1"/>
  <c r="AF364" i="1"/>
  <c r="AG364" i="1" s="1"/>
  <c r="AF365" i="1"/>
  <c r="AG365" i="1" s="1"/>
  <c r="AF367" i="1"/>
  <c r="AG367" i="1" s="1"/>
  <c r="AF377" i="1"/>
  <c r="AG377" i="1" s="1"/>
  <c r="AG5" i="1"/>
  <c r="AC377" i="1" l="1"/>
  <c r="AD377" i="1" s="1"/>
  <c r="AC367" i="1"/>
  <c r="AD367" i="1" s="1"/>
  <c r="AC365" i="1"/>
  <c r="AD365" i="1" s="1"/>
  <c r="AC364" i="1"/>
  <c r="AD364" i="1" s="1"/>
  <c r="AC363" i="1"/>
  <c r="AD363" i="1" s="1"/>
  <c r="AC362" i="1"/>
  <c r="AD362" i="1" s="1"/>
  <c r="AC361" i="1"/>
  <c r="AD361" i="1" s="1"/>
  <c r="AC360" i="1"/>
  <c r="AD360" i="1" s="1"/>
  <c r="AC359" i="1"/>
  <c r="AD359" i="1" s="1"/>
  <c r="AC358" i="1"/>
  <c r="AD358" i="1" s="1"/>
  <c r="AC357" i="1"/>
  <c r="AD357" i="1" s="1"/>
  <c r="AC356" i="1"/>
  <c r="AD356" i="1" s="1"/>
  <c r="AC355" i="1"/>
  <c r="AD355" i="1" s="1"/>
  <c r="AC353" i="1"/>
  <c r="AD353" i="1" s="1"/>
  <c r="AC352" i="1"/>
  <c r="AD352" i="1" s="1"/>
  <c r="AC351" i="1"/>
  <c r="AD351" i="1" s="1"/>
  <c r="AC350" i="1"/>
  <c r="AD350" i="1" s="1"/>
  <c r="AC348" i="1"/>
  <c r="AD348" i="1" s="1"/>
  <c r="AC347" i="1"/>
  <c r="AD347" i="1" s="1"/>
  <c r="AC346" i="1"/>
  <c r="AD346" i="1" s="1"/>
  <c r="AC345" i="1"/>
  <c r="AD345" i="1" s="1"/>
  <c r="AC344" i="1"/>
  <c r="AD344" i="1" s="1"/>
  <c r="AC343" i="1"/>
  <c r="AD343" i="1" s="1"/>
  <c r="AC342" i="1"/>
  <c r="AD342" i="1" s="1"/>
  <c r="AC341" i="1"/>
  <c r="AD341" i="1" s="1"/>
  <c r="AC332" i="1"/>
  <c r="AD332" i="1" s="1"/>
  <c r="AC331" i="1"/>
  <c r="AD331" i="1" s="1"/>
  <c r="AC330" i="1"/>
  <c r="AD330" i="1" s="1"/>
  <c r="AC329" i="1"/>
  <c r="AD329" i="1" s="1"/>
  <c r="AC327" i="1"/>
  <c r="AD327" i="1" s="1"/>
  <c r="AC325" i="1"/>
  <c r="AD325" i="1" s="1"/>
  <c r="AC317" i="1"/>
  <c r="AD317" i="1" s="1"/>
  <c r="AC316" i="1"/>
  <c r="AD316" i="1" s="1"/>
  <c r="AC315" i="1"/>
  <c r="AD315" i="1" s="1"/>
  <c r="AC314" i="1"/>
  <c r="AD314" i="1" s="1"/>
  <c r="AC313" i="1"/>
  <c r="AD313" i="1" s="1"/>
  <c r="AC309" i="1"/>
  <c r="AD309" i="1" s="1"/>
  <c r="AC308" i="1"/>
  <c r="AD308" i="1" s="1"/>
  <c r="AC305" i="1"/>
  <c r="AD305" i="1" s="1"/>
  <c r="AC304" i="1"/>
  <c r="AD304" i="1" s="1"/>
  <c r="AC303" i="1"/>
  <c r="AD303" i="1" s="1"/>
  <c r="AC302" i="1"/>
  <c r="AD302" i="1" s="1"/>
  <c r="AC297" i="1"/>
  <c r="AD297" i="1" s="1"/>
  <c r="AC296" i="1"/>
  <c r="AD296" i="1" s="1"/>
  <c r="AC295" i="1"/>
  <c r="AD295" i="1" s="1"/>
  <c r="AC294" i="1"/>
  <c r="AD294" i="1" s="1"/>
  <c r="AC293" i="1"/>
  <c r="AD293" i="1" s="1"/>
  <c r="AC292" i="1"/>
  <c r="AD292" i="1" s="1"/>
  <c r="AC291" i="1"/>
  <c r="AD291" i="1" s="1"/>
  <c r="AC290" i="1"/>
  <c r="AD290" i="1" s="1"/>
  <c r="AC289" i="1"/>
  <c r="AD289" i="1" s="1"/>
  <c r="AC287" i="1"/>
  <c r="AD287" i="1" s="1"/>
  <c r="AC285" i="1"/>
  <c r="AD285" i="1" s="1"/>
  <c r="AC284" i="1"/>
  <c r="AD284" i="1" s="1"/>
  <c r="AC283" i="1"/>
  <c r="AD283" i="1" s="1"/>
  <c r="AC279" i="1"/>
  <c r="AD279" i="1" s="1"/>
  <c r="AC278" i="1"/>
  <c r="AD278" i="1" s="1"/>
  <c r="AC277" i="1"/>
  <c r="AD277" i="1" s="1"/>
  <c r="AC276" i="1"/>
  <c r="AD276" i="1" s="1"/>
  <c r="AC270" i="1"/>
  <c r="AD270" i="1" s="1"/>
  <c r="AC269" i="1"/>
  <c r="AD269" i="1" s="1"/>
  <c r="AC268" i="1"/>
  <c r="AD268" i="1" s="1"/>
  <c r="AC266" i="1"/>
  <c r="AD266" i="1" s="1"/>
  <c r="AC262" i="1"/>
  <c r="AD262" i="1" s="1"/>
  <c r="AC260" i="1"/>
  <c r="AD260" i="1" s="1"/>
  <c r="AC259" i="1"/>
  <c r="AD259" i="1" s="1"/>
  <c r="AC258" i="1"/>
  <c r="AD258" i="1" s="1"/>
  <c r="AC257" i="1"/>
  <c r="AD257" i="1" s="1"/>
  <c r="AC256" i="1"/>
  <c r="AD256" i="1" s="1"/>
  <c r="AC255" i="1"/>
  <c r="AD255" i="1" s="1"/>
  <c r="AC254" i="1"/>
  <c r="AD254" i="1" s="1"/>
  <c r="AC253" i="1"/>
  <c r="AD253" i="1" s="1"/>
  <c r="AC252" i="1"/>
  <c r="AD252" i="1" s="1"/>
  <c r="AC251" i="1"/>
  <c r="AD251" i="1" s="1"/>
  <c r="AC250" i="1"/>
  <c r="AD250" i="1" s="1"/>
  <c r="AC249" i="1"/>
  <c r="AD249" i="1" s="1"/>
  <c r="AC248" i="1"/>
  <c r="AD248" i="1" s="1"/>
  <c r="AC247" i="1"/>
  <c r="AD247" i="1" s="1"/>
  <c r="AC246" i="1"/>
  <c r="AD246" i="1" s="1"/>
  <c r="AC245" i="1"/>
  <c r="AD245" i="1" s="1"/>
  <c r="AC243" i="1"/>
  <c r="AD243" i="1" s="1"/>
  <c r="AC242" i="1"/>
  <c r="AD242" i="1" s="1"/>
  <c r="AC241" i="1"/>
  <c r="AD241" i="1" s="1"/>
  <c r="AC240" i="1"/>
  <c r="AD240" i="1" s="1"/>
  <c r="AC238" i="1"/>
  <c r="AD238" i="1" s="1"/>
  <c r="AC236" i="1"/>
  <c r="AD236" i="1" s="1"/>
  <c r="AC235" i="1"/>
  <c r="AD235" i="1" s="1"/>
  <c r="AC233" i="1"/>
  <c r="AD233" i="1" s="1"/>
  <c r="AC232" i="1"/>
  <c r="AD232" i="1" s="1"/>
  <c r="AC227" i="1"/>
  <c r="AD227" i="1" s="1"/>
  <c r="AC226" i="1"/>
  <c r="AD226" i="1" s="1"/>
  <c r="AC225" i="1"/>
  <c r="AD225" i="1" s="1"/>
  <c r="AC224" i="1"/>
  <c r="AD224" i="1" s="1"/>
  <c r="AC223" i="1"/>
  <c r="AD223" i="1" s="1"/>
  <c r="AC222" i="1"/>
  <c r="AD222" i="1" s="1"/>
  <c r="AC221" i="1"/>
  <c r="AD221" i="1" s="1"/>
  <c r="AC215" i="1"/>
  <c r="AD215" i="1" s="1"/>
  <c r="AC214" i="1"/>
  <c r="AD214" i="1" s="1"/>
  <c r="AC213" i="1"/>
  <c r="AD213" i="1" s="1"/>
  <c r="AC212" i="1"/>
  <c r="AD212" i="1" s="1"/>
  <c r="AC211" i="1"/>
  <c r="AD211" i="1" s="1"/>
  <c r="AC210" i="1"/>
  <c r="AD210" i="1" s="1"/>
  <c r="AC209" i="1"/>
  <c r="AD209" i="1" s="1"/>
  <c r="AC208" i="1"/>
  <c r="AD208" i="1" s="1"/>
  <c r="AC207" i="1"/>
  <c r="AD207" i="1" s="1"/>
  <c r="AC206" i="1"/>
  <c r="AD206" i="1" s="1"/>
  <c r="AC205" i="1"/>
  <c r="AD205" i="1" s="1"/>
  <c r="AC195" i="1"/>
  <c r="AD195" i="1" s="1"/>
  <c r="AC194" i="1"/>
  <c r="AD194" i="1" s="1"/>
  <c r="AC193" i="1"/>
  <c r="AD193" i="1" s="1"/>
  <c r="AC186" i="1"/>
  <c r="AD186" i="1" s="1"/>
  <c r="AC185" i="1"/>
  <c r="AD185" i="1" s="1"/>
  <c r="AC184" i="1"/>
  <c r="AD184" i="1" s="1"/>
  <c r="AC183" i="1"/>
  <c r="AD183" i="1" s="1"/>
  <c r="AC182" i="1"/>
  <c r="AD182" i="1" s="1"/>
  <c r="AC181" i="1"/>
  <c r="AD181" i="1" s="1"/>
  <c r="AC180" i="1"/>
  <c r="AD180" i="1" s="1"/>
  <c r="AC179" i="1"/>
  <c r="AD179" i="1" s="1"/>
  <c r="AC178" i="1"/>
  <c r="AD178" i="1" s="1"/>
  <c r="AC177" i="1"/>
  <c r="AD177" i="1" s="1"/>
  <c r="AC176" i="1"/>
  <c r="AD176" i="1" s="1"/>
  <c r="AC171" i="1"/>
  <c r="AD171" i="1" s="1"/>
  <c r="AC167" i="1"/>
  <c r="AD167" i="1" s="1"/>
  <c r="AC166" i="1"/>
  <c r="AD166" i="1" s="1"/>
  <c r="AC165" i="1"/>
  <c r="AD165" i="1" s="1"/>
  <c r="AC164" i="1"/>
  <c r="AD164" i="1" s="1"/>
  <c r="AC163" i="1"/>
  <c r="AD163" i="1" s="1"/>
  <c r="AC162" i="1"/>
  <c r="AD162" i="1" s="1"/>
  <c r="AC161" i="1"/>
  <c r="AD161" i="1" s="1"/>
  <c r="AC157" i="1"/>
  <c r="AD157" i="1" s="1"/>
  <c r="AC155" i="1"/>
  <c r="AD155" i="1" s="1"/>
  <c r="AC154" i="1"/>
  <c r="AD154" i="1" s="1"/>
  <c r="AC153" i="1"/>
  <c r="AD153" i="1" s="1"/>
  <c r="AC152" i="1"/>
  <c r="AD152" i="1" s="1"/>
  <c r="AC151" i="1"/>
  <c r="AD151" i="1" s="1"/>
  <c r="AC150" i="1"/>
  <c r="AD150" i="1" s="1"/>
  <c r="AC149" i="1"/>
  <c r="AD149" i="1" s="1"/>
  <c r="AC148" i="1"/>
  <c r="AD148" i="1" s="1"/>
  <c r="AC147" i="1"/>
  <c r="AD147" i="1" s="1"/>
  <c r="AC143" i="1"/>
  <c r="AD143" i="1" s="1"/>
  <c r="AC142" i="1"/>
  <c r="AD142" i="1" s="1"/>
  <c r="AC141" i="1"/>
  <c r="AD141" i="1" s="1"/>
  <c r="AC140" i="1"/>
  <c r="AD140" i="1" s="1"/>
  <c r="AC138" i="1"/>
  <c r="AD138" i="1" s="1"/>
  <c r="AC136" i="1"/>
  <c r="AD136" i="1" s="1"/>
  <c r="AC135" i="1"/>
  <c r="AD135" i="1" s="1"/>
  <c r="AC134" i="1"/>
  <c r="AD134" i="1" s="1"/>
  <c r="AC133" i="1"/>
  <c r="AD133" i="1" s="1"/>
  <c r="AC132" i="1"/>
  <c r="AD132" i="1" s="1"/>
  <c r="AC131" i="1"/>
  <c r="AD131" i="1" s="1"/>
  <c r="AC130" i="1"/>
  <c r="AD130" i="1" s="1"/>
  <c r="AC129" i="1"/>
  <c r="AD129" i="1" s="1"/>
  <c r="AC127" i="1"/>
  <c r="AD127" i="1" s="1"/>
  <c r="AC126" i="1"/>
  <c r="AD126" i="1" s="1"/>
  <c r="AC125" i="1"/>
  <c r="AD125" i="1" s="1"/>
  <c r="AC124" i="1"/>
  <c r="AD124" i="1" s="1"/>
  <c r="AC123" i="1"/>
  <c r="AD123" i="1" s="1"/>
  <c r="AC122" i="1"/>
  <c r="AD122" i="1" s="1"/>
  <c r="AC121" i="1"/>
  <c r="AD121" i="1" s="1"/>
  <c r="AC120" i="1"/>
  <c r="AD120" i="1" s="1"/>
  <c r="AC119" i="1"/>
  <c r="AD119" i="1" s="1"/>
  <c r="AC118" i="1"/>
  <c r="AD118" i="1" s="1"/>
  <c r="AC117" i="1"/>
  <c r="AD117" i="1" s="1"/>
  <c r="AC116" i="1"/>
  <c r="AD116" i="1" s="1"/>
  <c r="AC115" i="1"/>
  <c r="AD115" i="1" s="1"/>
  <c r="AC114" i="1"/>
  <c r="AD114" i="1" s="1"/>
  <c r="AC113" i="1"/>
  <c r="AD113" i="1" s="1"/>
  <c r="AC112" i="1"/>
  <c r="AD112" i="1" s="1"/>
  <c r="AC111" i="1"/>
  <c r="AD111" i="1" s="1"/>
  <c r="AC110" i="1"/>
  <c r="AD110" i="1" s="1"/>
  <c r="AC109" i="1"/>
  <c r="AD109" i="1" s="1"/>
  <c r="AC107" i="1"/>
  <c r="AD107" i="1" s="1"/>
  <c r="AC105" i="1"/>
  <c r="AD105" i="1" s="1"/>
  <c r="AC104" i="1"/>
  <c r="AD104" i="1" s="1"/>
  <c r="AC103" i="1"/>
  <c r="AD103" i="1" s="1"/>
  <c r="AC102" i="1"/>
  <c r="AD102" i="1" s="1"/>
  <c r="AC100" i="1"/>
  <c r="AD100" i="1" s="1"/>
  <c r="AC99" i="1"/>
  <c r="AD99" i="1" s="1"/>
  <c r="AC98" i="1"/>
  <c r="AD98" i="1" s="1"/>
  <c r="AC97" i="1"/>
  <c r="AD97" i="1" s="1"/>
  <c r="AC96" i="1"/>
  <c r="AD96" i="1" s="1"/>
  <c r="AC94" i="1"/>
  <c r="AD94" i="1" s="1"/>
  <c r="AC93" i="1"/>
  <c r="AD93" i="1" s="1"/>
  <c r="AC92" i="1"/>
  <c r="AD92" i="1" s="1"/>
  <c r="AC91" i="1"/>
  <c r="AD91" i="1" s="1"/>
  <c r="AC90" i="1"/>
  <c r="AD90" i="1" s="1"/>
  <c r="AC89" i="1"/>
  <c r="AD89" i="1" s="1"/>
  <c r="AC88" i="1"/>
  <c r="AD88" i="1" s="1"/>
  <c r="AC87" i="1"/>
  <c r="AD87" i="1" s="1"/>
  <c r="AC86" i="1"/>
  <c r="AD86" i="1" s="1"/>
  <c r="AC85" i="1"/>
  <c r="AD85" i="1" s="1"/>
  <c r="AC84" i="1"/>
  <c r="AD84" i="1" s="1"/>
  <c r="AC83" i="1"/>
  <c r="AD83" i="1" s="1"/>
  <c r="AC82" i="1"/>
  <c r="AD82" i="1" s="1"/>
  <c r="AC81" i="1"/>
  <c r="AD81" i="1" s="1"/>
  <c r="AC80" i="1"/>
  <c r="AD80" i="1" s="1"/>
  <c r="AC79" i="1"/>
  <c r="AD79" i="1" s="1"/>
  <c r="AC78" i="1"/>
  <c r="AD78" i="1" s="1"/>
  <c r="AC77" i="1"/>
  <c r="AD77" i="1" s="1"/>
  <c r="AC76" i="1"/>
  <c r="AD76" i="1" s="1"/>
  <c r="AC75" i="1"/>
  <c r="AD75" i="1" s="1"/>
  <c r="AC74" i="1"/>
  <c r="AD74" i="1" s="1"/>
  <c r="AC49" i="1"/>
  <c r="AD49" i="1" s="1"/>
  <c r="AC48" i="1"/>
  <c r="AD48" i="1" s="1"/>
  <c r="AC47" i="1"/>
  <c r="AD47" i="1" s="1"/>
  <c r="AC46" i="1"/>
  <c r="AD46" i="1" s="1"/>
  <c r="AC28" i="1"/>
  <c r="AD28" i="1" s="1"/>
  <c r="AC27" i="1"/>
  <c r="AD27" i="1" s="1"/>
  <c r="AC26" i="1"/>
  <c r="AD26" i="1" s="1"/>
  <c r="AC25" i="1"/>
  <c r="AD25" i="1" s="1"/>
  <c r="AC24" i="1"/>
  <c r="AD24" i="1" s="1"/>
  <c r="AC23" i="1"/>
  <c r="AD23" i="1" s="1"/>
  <c r="AC22" i="1"/>
  <c r="AD22" i="1" s="1"/>
  <c r="AC21" i="1"/>
  <c r="AD21" i="1" s="1"/>
  <c r="AC20" i="1"/>
  <c r="AD20" i="1" s="1"/>
  <c r="AC19" i="1"/>
  <c r="AD19" i="1" s="1"/>
  <c r="AC18" i="1"/>
  <c r="AD18" i="1" s="1"/>
  <c r="AC17" i="1"/>
  <c r="AD17" i="1" s="1"/>
  <c r="AC16" i="1"/>
  <c r="AD16" i="1" s="1"/>
  <c r="AC13" i="1"/>
  <c r="AD13" i="1" s="1"/>
  <c r="AC12" i="1"/>
  <c r="AD12" i="1" s="1"/>
  <c r="AC11" i="1"/>
  <c r="AD11" i="1" s="1"/>
  <c r="AC10" i="1"/>
  <c r="AD10" i="1" s="1"/>
  <c r="AC9" i="1"/>
  <c r="AD9" i="1" s="1"/>
  <c r="AC8" i="1"/>
  <c r="AD8" i="1" s="1"/>
  <c r="AC7" i="1"/>
  <c r="AD7" i="1" s="1"/>
  <c r="AC6" i="1"/>
  <c r="AD6" i="1" s="1"/>
  <c r="AC5" i="1"/>
  <c r="AD5" i="1" s="1"/>
  <c r="Z377" i="1"/>
  <c r="AA377" i="1" s="1"/>
  <c r="Z367" i="1"/>
  <c r="AA367" i="1" s="1"/>
  <c r="Z365" i="1"/>
  <c r="AA365" i="1" s="1"/>
  <c r="Z364" i="1"/>
  <c r="AA364" i="1" s="1"/>
  <c r="Z363" i="1"/>
  <c r="AA363" i="1" s="1"/>
  <c r="Z362" i="1"/>
  <c r="AA362" i="1" s="1"/>
  <c r="Z361" i="1"/>
  <c r="AA361" i="1" s="1"/>
  <c r="Z360" i="1"/>
  <c r="AA360" i="1" s="1"/>
  <c r="Z359" i="1"/>
  <c r="AA359" i="1" s="1"/>
  <c r="Z358" i="1"/>
  <c r="AA358" i="1" s="1"/>
  <c r="Z357" i="1"/>
  <c r="AA357" i="1" s="1"/>
  <c r="Z356" i="1"/>
  <c r="AA356" i="1" s="1"/>
  <c r="Z355" i="1"/>
  <c r="AA355" i="1" s="1"/>
  <c r="Z353" i="1"/>
  <c r="AA353" i="1" s="1"/>
  <c r="Z352" i="1"/>
  <c r="AA352" i="1" s="1"/>
  <c r="Z351" i="1"/>
  <c r="AA351" i="1" s="1"/>
  <c r="Z350" i="1"/>
  <c r="AA350" i="1" s="1"/>
  <c r="Z348" i="1"/>
  <c r="AA348" i="1" s="1"/>
  <c r="Z347" i="1"/>
  <c r="AA347" i="1" s="1"/>
  <c r="Z346" i="1"/>
  <c r="AA346" i="1" s="1"/>
  <c r="Z345" i="1"/>
  <c r="AA345" i="1" s="1"/>
  <c r="Z344" i="1"/>
  <c r="AA344" i="1" s="1"/>
  <c r="Z343" i="1"/>
  <c r="AA343" i="1" s="1"/>
  <c r="Z342" i="1"/>
  <c r="AA342" i="1" s="1"/>
  <c r="Z341" i="1"/>
  <c r="AA341" i="1" s="1"/>
  <c r="Z332" i="1"/>
  <c r="AA332" i="1" s="1"/>
  <c r="Z331" i="1"/>
  <c r="AA331" i="1" s="1"/>
  <c r="Z330" i="1"/>
  <c r="AA330" i="1" s="1"/>
  <c r="Z329" i="1"/>
  <c r="AA329" i="1" s="1"/>
  <c r="Z327" i="1"/>
  <c r="AA327" i="1" s="1"/>
  <c r="Z325" i="1"/>
  <c r="AA325" i="1" s="1"/>
  <c r="Z317" i="1"/>
  <c r="AA317" i="1" s="1"/>
  <c r="Z316" i="1"/>
  <c r="AA316" i="1" s="1"/>
  <c r="Z315" i="1"/>
  <c r="AA315" i="1" s="1"/>
  <c r="Z314" i="1"/>
  <c r="AA314" i="1" s="1"/>
  <c r="Z313" i="1"/>
  <c r="AA313" i="1" s="1"/>
  <c r="Z309" i="1"/>
  <c r="AA309" i="1" s="1"/>
  <c r="Z308" i="1"/>
  <c r="AA308" i="1" s="1"/>
  <c r="Z305" i="1"/>
  <c r="AA305" i="1" s="1"/>
  <c r="Z304" i="1"/>
  <c r="AA304" i="1" s="1"/>
  <c r="Z303" i="1"/>
  <c r="AA303" i="1" s="1"/>
  <c r="Z302" i="1"/>
  <c r="AA302" i="1" s="1"/>
  <c r="Z297" i="1"/>
  <c r="AA297" i="1" s="1"/>
  <c r="Z296" i="1"/>
  <c r="AA296" i="1" s="1"/>
  <c r="Z295" i="1"/>
  <c r="AA295" i="1" s="1"/>
  <c r="Z294" i="1"/>
  <c r="AA294" i="1" s="1"/>
  <c r="Z293" i="1"/>
  <c r="AA293" i="1" s="1"/>
  <c r="Z292" i="1"/>
  <c r="AA292" i="1" s="1"/>
  <c r="Z291" i="1"/>
  <c r="AA291" i="1" s="1"/>
  <c r="Z290" i="1"/>
  <c r="AA290" i="1" s="1"/>
  <c r="Z289" i="1"/>
  <c r="AA289" i="1" s="1"/>
  <c r="Z287" i="1"/>
  <c r="AA287" i="1" s="1"/>
  <c r="Z285" i="1"/>
  <c r="AA285" i="1" s="1"/>
  <c r="Z284" i="1"/>
  <c r="AA284" i="1" s="1"/>
  <c r="Z283" i="1"/>
  <c r="AA283" i="1" s="1"/>
  <c r="Z279" i="1"/>
  <c r="AA279" i="1" s="1"/>
  <c r="Z278" i="1"/>
  <c r="AA278" i="1" s="1"/>
  <c r="Z277" i="1"/>
  <c r="AA277" i="1" s="1"/>
  <c r="Z276" i="1"/>
  <c r="AA276" i="1" s="1"/>
  <c r="Z270" i="1"/>
  <c r="AA270" i="1" s="1"/>
  <c r="Z269" i="1"/>
  <c r="AA269" i="1" s="1"/>
  <c r="Z268" i="1"/>
  <c r="AA268" i="1" s="1"/>
  <c r="Z266" i="1"/>
  <c r="AA266" i="1" s="1"/>
  <c r="Z262" i="1"/>
  <c r="AA262" i="1" s="1"/>
  <c r="Z260" i="1"/>
  <c r="AA260" i="1" s="1"/>
  <c r="Z259" i="1"/>
  <c r="AA259" i="1" s="1"/>
  <c r="Z258" i="1"/>
  <c r="AA258" i="1" s="1"/>
  <c r="Z257" i="1"/>
  <c r="AA257" i="1" s="1"/>
  <c r="Z256" i="1"/>
  <c r="AA256" i="1" s="1"/>
  <c r="Z255" i="1"/>
  <c r="AA255" i="1" s="1"/>
  <c r="Z254" i="1"/>
  <c r="AA254" i="1" s="1"/>
  <c r="Z253" i="1"/>
  <c r="AA253" i="1" s="1"/>
  <c r="Z252" i="1"/>
  <c r="AA252" i="1" s="1"/>
  <c r="Z251" i="1"/>
  <c r="AA251" i="1" s="1"/>
  <c r="Z250" i="1"/>
  <c r="AA250" i="1" s="1"/>
  <c r="Z249" i="1"/>
  <c r="AA249" i="1" s="1"/>
  <c r="Z248" i="1"/>
  <c r="AA248" i="1" s="1"/>
  <c r="Z247" i="1"/>
  <c r="AA247" i="1" s="1"/>
  <c r="Z246" i="1"/>
  <c r="AA246" i="1" s="1"/>
  <c r="Z245" i="1"/>
  <c r="AA245" i="1" s="1"/>
  <c r="Z243" i="1"/>
  <c r="AA243" i="1" s="1"/>
  <c r="Z242" i="1"/>
  <c r="AA242" i="1" s="1"/>
  <c r="Z241" i="1"/>
  <c r="AA241" i="1" s="1"/>
  <c r="Z240" i="1"/>
  <c r="AA240" i="1" s="1"/>
  <c r="Z238" i="1"/>
  <c r="AA238" i="1" s="1"/>
  <c r="Z236" i="1"/>
  <c r="AA236" i="1" s="1"/>
  <c r="Z235" i="1"/>
  <c r="AA235" i="1" s="1"/>
  <c r="Z233" i="1"/>
  <c r="AA233" i="1" s="1"/>
  <c r="Z232" i="1"/>
  <c r="AA232" i="1" s="1"/>
  <c r="Z227" i="1"/>
  <c r="AA227" i="1" s="1"/>
  <c r="Z226" i="1"/>
  <c r="AA226" i="1" s="1"/>
  <c r="Z225" i="1"/>
  <c r="AA225" i="1" s="1"/>
  <c r="Z224" i="1"/>
  <c r="AA224" i="1" s="1"/>
  <c r="Z223" i="1"/>
  <c r="AA223" i="1" s="1"/>
  <c r="Z222" i="1"/>
  <c r="AA222" i="1" s="1"/>
  <c r="Z221" i="1"/>
  <c r="AA221" i="1" s="1"/>
  <c r="Z215" i="1"/>
  <c r="AA215" i="1" s="1"/>
  <c r="Z214" i="1"/>
  <c r="AA214" i="1" s="1"/>
  <c r="Z213" i="1"/>
  <c r="AA213" i="1" s="1"/>
  <c r="Z212" i="1"/>
  <c r="AA212" i="1" s="1"/>
  <c r="Z211" i="1"/>
  <c r="AA211" i="1" s="1"/>
  <c r="Z210" i="1"/>
  <c r="AA210" i="1" s="1"/>
  <c r="Z209" i="1"/>
  <c r="AA209" i="1" s="1"/>
  <c r="Z208" i="1"/>
  <c r="AA208" i="1" s="1"/>
  <c r="Z207" i="1"/>
  <c r="AA207" i="1" s="1"/>
  <c r="Z206" i="1"/>
  <c r="AA206" i="1" s="1"/>
  <c r="Z205" i="1"/>
  <c r="AA205" i="1" s="1"/>
  <c r="Z195" i="1"/>
  <c r="AA195" i="1" s="1"/>
  <c r="Z194" i="1"/>
  <c r="AA194" i="1" s="1"/>
  <c r="Z193" i="1"/>
  <c r="AA193" i="1" s="1"/>
  <c r="Z186" i="1"/>
  <c r="AA186" i="1" s="1"/>
  <c r="Z185" i="1"/>
  <c r="AA185" i="1" s="1"/>
  <c r="Z184" i="1"/>
  <c r="AA184" i="1" s="1"/>
  <c r="Z183" i="1"/>
  <c r="AA183" i="1" s="1"/>
  <c r="Z182" i="1"/>
  <c r="AA182" i="1" s="1"/>
  <c r="Z181" i="1"/>
  <c r="AA181" i="1" s="1"/>
  <c r="Z180" i="1"/>
  <c r="AA180" i="1" s="1"/>
  <c r="Z179" i="1"/>
  <c r="AA179" i="1" s="1"/>
  <c r="Z178" i="1"/>
  <c r="AA178" i="1" s="1"/>
  <c r="Z177" i="1"/>
  <c r="AA177" i="1" s="1"/>
  <c r="Z176" i="1"/>
  <c r="AA176" i="1" s="1"/>
  <c r="Z171" i="1"/>
  <c r="AA171" i="1" s="1"/>
  <c r="Z167" i="1"/>
  <c r="AA167" i="1" s="1"/>
  <c r="Z166" i="1"/>
  <c r="AA166" i="1" s="1"/>
  <c r="Z165" i="1"/>
  <c r="AA165" i="1" s="1"/>
  <c r="Z164" i="1"/>
  <c r="AA164" i="1" s="1"/>
  <c r="Z163" i="1"/>
  <c r="AA163" i="1" s="1"/>
  <c r="Z162" i="1"/>
  <c r="AA162" i="1" s="1"/>
  <c r="Z161" i="1"/>
  <c r="AA161" i="1" s="1"/>
  <c r="Z157" i="1"/>
  <c r="AA157" i="1" s="1"/>
  <c r="Z155" i="1"/>
  <c r="AA155" i="1" s="1"/>
  <c r="Z154" i="1"/>
  <c r="AA154" i="1" s="1"/>
  <c r="Z153" i="1"/>
  <c r="AA153" i="1" s="1"/>
  <c r="Z152" i="1"/>
  <c r="AA152" i="1" s="1"/>
  <c r="Z151" i="1"/>
  <c r="AA151" i="1" s="1"/>
  <c r="Z150" i="1"/>
  <c r="AA150" i="1" s="1"/>
  <c r="Z149" i="1"/>
  <c r="AA149" i="1" s="1"/>
  <c r="Z148" i="1"/>
  <c r="AA148" i="1" s="1"/>
  <c r="Z147" i="1"/>
  <c r="AA147" i="1" s="1"/>
  <c r="Z143" i="1"/>
  <c r="AA143" i="1" s="1"/>
  <c r="Z142" i="1"/>
  <c r="AA142" i="1" s="1"/>
  <c r="Z141" i="1"/>
  <c r="AA141" i="1" s="1"/>
  <c r="Z140" i="1"/>
  <c r="AA140" i="1" s="1"/>
  <c r="Z138" i="1"/>
  <c r="AA138" i="1" s="1"/>
  <c r="Z136" i="1"/>
  <c r="AA136" i="1" s="1"/>
  <c r="Z135" i="1"/>
  <c r="AA135" i="1" s="1"/>
  <c r="Z134" i="1"/>
  <c r="AA134" i="1" s="1"/>
  <c r="Z133" i="1"/>
  <c r="AA133" i="1" s="1"/>
  <c r="Z132" i="1"/>
  <c r="AA132" i="1" s="1"/>
  <c r="Z131" i="1"/>
  <c r="AA131" i="1" s="1"/>
  <c r="Z130" i="1"/>
  <c r="AA130" i="1" s="1"/>
  <c r="Z129" i="1"/>
  <c r="AA129" i="1" s="1"/>
  <c r="Z127" i="1"/>
  <c r="AA127" i="1" s="1"/>
  <c r="Z126" i="1"/>
  <c r="AA126" i="1" s="1"/>
  <c r="Z125" i="1"/>
  <c r="AA125" i="1" s="1"/>
  <c r="Z124" i="1"/>
  <c r="AA124" i="1" s="1"/>
  <c r="Z123" i="1"/>
  <c r="AA123" i="1" s="1"/>
  <c r="Z122" i="1"/>
  <c r="AA122" i="1" s="1"/>
  <c r="Z121" i="1"/>
  <c r="AA121" i="1" s="1"/>
  <c r="Z120" i="1"/>
  <c r="AA120" i="1" s="1"/>
  <c r="Z119" i="1"/>
  <c r="AA119" i="1" s="1"/>
  <c r="Z118" i="1"/>
  <c r="AA118" i="1" s="1"/>
  <c r="Z117" i="1"/>
  <c r="AA117" i="1" s="1"/>
  <c r="Z116" i="1"/>
  <c r="AA116" i="1" s="1"/>
  <c r="Z115" i="1"/>
  <c r="AA115" i="1" s="1"/>
  <c r="Z114" i="1"/>
  <c r="AA114" i="1" s="1"/>
  <c r="Z113" i="1"/>
  <c r="AA113" i="1" s="1"/>
  <c r="Z112" i="1"/>
  <c r="AA112" i="1" s="1"/>
  <c r="Z111" i="1"/>
  <c r="AA111" i="1" s="1"/>
  <c r="Z110" i="1"/>
  <c r="AA110" i="1" s="1"/>
  <c r="Z109" i="1"/>
  <c r="AA109" i="1" s="1"/>
  <c r="Z107" i="1"/>
  <c r="AA107" i="1" s="1"/>
  <c r="Z105" i="1"/>
  <c r="AA105" i="1" s="1"/>
  <c r="Z104" i="1"/>
  <c r="AA104" i="1" s="1"/>
  <c r="Z103" i="1"/>
  <c r="AA103" i="1" s="1"/>
  <c r="Z102" i="1"/>
  <c r="AA102" i="1" s="1"/>
  <c r="Z100" i="1"/>
  <c r="AA100" i="1" s="1"/>
  <c r="Z99" i="1"/>
  <c r="AA99" i="1" s="1"/>
  <c r="Z98" i="1"/>
  <c r="AA98" i="1" s="1"/>
  <c r="Z97" i="1"/>
  <c r="AA97" i="1" s="1"/>
  <c r="Z96" i="1"/>
  <c r="AA96" i="1" s="1"/>
  <c r="Z94" i="1"/>
  <c r="AA94" i="1" s="1"/>
  <c r="Z93" i="1"/>
  <c r="AA93" i="1" s="1"/>
  <c r="Z92" i="1"/>
  <c r="AA92" i="1" s="1"/>
  <c r="Z91" i="1"/>
  <c r="AA91" i="1" s="1"/>
  <c r="Z90" i="1"/>
  <c r="AA90" i="1" s="1"/>
  <c r="Z89" i="1"/>
  <c r="AA89" i="1" s="1"/>
  <c r="Z88" i="1"/>
  <c r="AA88" i="1" s="1"/>
  <c r="Z87" i="1"/>
  <c r="AA87" i="1" s="1"/>
  <c r="Z86" i="1"/>
  <c r="AA86" i="1" s="1"/>
  <c r="Z85" i="1"/>
  <c r="AA85" i="1" s="1"/>
  <c r="Z84" i="1"/>
  <c r="AA84" i="1" s="1"/>
  <c r="Z83" i="1"/>
  <c r="AA83" i="1" s="1"/>
  <c r="Z82" i="1"/>
  <c r="AA82" i="1" s="1"/>
  <c r="Z81" i="1"/>
  <c r="AA81" i="1" s="1"/>
  <c r="Z80" i="1"/>
  <c r="AA80" i="1" s="1"/>
  <c r="Z79" i="1"/>
  <c r="AA79" i="1" s="1"/>
  <c r="Z78" i="1"/>
  <c r="AA78" i="1" s="1"/>
  <c r="Z77" i="1"/>
  <c r="AA77" i="1" s="1"/>
  <c r="Z76" i="1"/>
  <c r="AA76" i="1" s="1"/>
  <c r="Z75" i="1"/>
  <c r="AA75" i="1" s="1"/>
  <c r="Z74" i="1"/>
  <c r="AA74" i="1" s="1"/>
  <c r="Z49" i="1"/>
  <c r="AA49" i="1" s="1"/>
  <c r="Z48" i="1"/>
  <c r="AA48" i="1" s="1"/>
  <c r="Z47" i="1"/>
  <c r="AA47" i="1" s="1"/>
  <c r="Z46" i="1"/>
  <c r="AA46" i="1" s="1"/>
  <c r="Z28" i="1"/>
  <c r="AA28" i="1" s="1"/>
  <c r="Z27" i="1"/>
  <c r="AA27" i="1" s="1"/>
  <c r="Z26" i="1"/>
  <c r="AA26" i="1" s="1"/>
  <c r="Z25" i="1"/>
  <c r="AA25" i="1" s="1"/>
  <c r="Z24" i="1"/>
  <c r="AA24" i="1" s="1"/>
  <c r="Z23" i="1"/>
  <c r="AA23" i="1" s="1"/>
  <c r="Z22" i="1"/>
  <c r="AA22" i="1" s="1"/>
  <c r="Z21" i="1"/>
  <c r="AA21" i="1" s="1"/>
  <c r="Z20" i="1"/>
  <c r="AA20" i="1" s="1"/>
  <c r="Z19" i="1"/>
  <c r="AA19" i="1" s="1"/>
  <c r="Z18" i="1"/>
  <c r="AA18" i="1" s="1"/>
  <c r="Z17" i="1"/>
  <c r="AA17" i="1" s="1"/>
  <c r="Z16" i="1"/>
  <c r="AA16" i="1" s="1"/>
  <c r="Z13" i="1"/>
  <c r="AA13" i="1" s="1"/>
  <c r="Z12" i="1"/>
  <c r="AA12" i="1" s="1"/>
  <c r="Z11" i="1"/>
  <c r="AA11" i="1" s="1"/>
  <c r="Z10" i="1"/>
  <c r="AA10" i="1" s="1"/>
  <c r="Z9" i="1"/>
  <c r="AA9" i="1" s="1"/>
  <c r="Z8" i="1"/>
  <c r="AA8" i="1" s="1"/>
  <c r="Z7" i="1"/>
  <c r="AA7" i="1" s="1"/>
  <c r="Z6" i="1"/>
  <c r="AA6" i="1" s="1"/>
  <c r="Z5" i="1"/>
  <c r="AA5" i="1" s="1"/>
  <c r="W377" i="1"/>
  <c r="X377" i="1" s="1"/>
  <c r="W367" i="1"/>
  <c r="X367" i="1" s="1"/>
  <c r="W365" i="1"/>
  <c r="X365" i="1" s="1"/>
  <c r="W364" i="1"/>
  <c r="X364" i="1" s="1"/>
  <c r="W363" i="1"/>
  <c r="X363" i="1" s="1"/>
  <c r="W362" i="1"/>
  <c r="X362" i="1" s="1"/>
  <c r="W361" i="1"/>
  <c r="X361" i="1" s="1"/>
  <c r="W360" i="1"/>
  <c r="X360" i="1" s="1"/>
  <c r="W359" i="1"/>
  <c r="X359" i="1" s="1"/>
  <c r="W358" i="1"/>
  <c r="X358" i="1" s="1"/>
  <c r="W357" i="1"/>
  <c r="X357" i="1" s="1"/>
  <c r="W356" i="1"/>
  <c r="X356" i="1" s="1"/>
  <c r="W355" i="1"/>
  <c r="X355" i="1" s="1"/>
  <c r="W353" i="1"/>
  <c r="X353" i="1" s="1"/>
  <c r="W352" i="1"/>
  <c r="X352" i="1" s="1"/>
  <c r="W351" i="1"/>
  <c r="X351" i="1" s="1"/>
  <c r="W350" i="1"/>
  <c r="X350" i="1" s="1"/>
  <c r="W348" i="1"/>
  <c r="X348" i="1" s="1"/>
  <c r="W347" i="1"/>
  <c r="X347" i="1" s="1"/>
  <c r="W346" i="1"/>
  <c r="X346" i="1" s="1"/>
  <c r="W345" i="1"/>
  <c r="X345" i="1" s="1"/>
  <c r="W344" i="1"/>
  <c r="X344" i="1" s="1"/>
  <c r="W343" i="1"/>
  <c r="X343" i="1" s="1"/>
  <c r="W342" i="1"/>
  <c r="X342" i="1" s="1"/>
  <c r="W341" i="1"/>
  <c r="X341" i="1" s="1"/>
  <c r="W332" i="1"/>
  <c r="X332" i="1" s="1"/>
  <c r="W331" i="1"/>
  <c r="X331" i="1" s="1"/>
  <c r="W330" i="1"/>
  <c r="X330" i="1" s="1"/>
  <c r="W329" i="1"/>
  <c r="X329" i="1" s="1"/>
  <c r="W327" i="1"/>
  <c r="X327" i="1" s="1"/>
  <c r="W325" i="1"/>
  <c r="X325" i="1" s="1"/>
  <c r="W317" i="1"/>
  <c r="X317" i="1" s="1"/>
  <c r="W316" i="1"/>
  <c r="X316" i="1" s="1"/>
  <c r="W315" i="1"/>
  <c r="X315" i="1" s="1"/>
  <c r="W314" i="1"/>
  <c r="X314" i="1" s="1"/>
  <c r="W313" i="1"/>
  <c r="X313" i="1" s="1"/>
  <c r="W309" i="1"/>
  <c r="X309" i="1" s="1"/>
  <c r="W308" i="1"/>
  <c r="X308" i="1" s="1"/>
  <c r="W305" i="1"/>
  <c r="X305" i="1" s="1"/>
  <c r="W304" i="1"/>
  <c r="X304" i="1" s="1"/>
  <c r="W303" i="1"/>
  <c r="X303" i="1" s="1"/>
  <c r="W302" i="1"/>
  <c r="X302" i="1" s="1"/>
  <c r="W297" i="1"/>
  <c r="X297" i="1" s="1"/>
  <c r="W296" i="1"/>
  <c r="X296" i="1" s="1"/>
  <c r="W295" i="1"/>
  <c r="X295" i="1" s="1"/>
  <c r="W294" i="1"/>
  <c r="X294" i="1" s="1"/>
  <c r="W293" i="1"/>
  <c r="X293" i="1" s="1"/>
  <c r="W292" i="1"/>
  <c r="X292" i="1" s="1"/>
  <c r="W291" i="1"/>
  <c r="X291" i="1" s="1"/>
  <c r="W290" i="1"/>
  <c r="X290" i="1" s="1"/>
  <c r="W289" i="1"/>
  <c r="X289" i="1" s="1"/>
  <c r="W287" i="1"/>
  <c r="X287" i="1" s="1"/>
  <c r="W285" i="1"/>
  <c r="X285" i="1" s="1"/>
  <c r="W284" i="1"/>
  <c r="X284" i="1" s="1"/>
  <c r="W283" i="1"/>
  <c r="X283" i="1" s="1"/>
  <c r="W279" i="1"/>
  <c r="X279" i="1" s="1"/>
  <c r="W278" i="1"/>
  <c r="X278" i="1" s="1"/>
  <c r="W277" i="1"/>
  <c r="X277" i="1" s="1"/>
  <c r="W276" i="1"/>
  <c r="X276" i="1" s="1"/>
  <c r="W270" i="1"/>
  <c r="X270" i="1" s="1"/>
  <c r="W269" i="1"/>
  <c r="X269" i="1" s="1"/>
  <c r="W268" i="1"/>
  <c r="X268" i="1" s="1"/>
  <c r="W266" i="1"/>
  <c r="X266" i="1" s="1"/>
  <c r="W262" i="1"/>
  <c r="X262" i="1" s="1"/>
  <c r="W260" i="1"/>
  <c r="X260" i="1" s="1"/>
  <c r="W259" i="1"/>
  <c r="X259" i="1" s="1"/>
  <c r="W258" i="1"/>
  <c r="X258" i="1" s="1"/>
  <c r="W257" i="1"/>
  <c r="X257" i="1" s="1"/>
  <c r="W256" i="1"/>
  <c r="X256" i="1" s="1"/>
  <c r="W255" i="1"/>
  <c r="X255" i="1" s="1"/>
  <c r="W254" i="1"/>
  <c r="X254" i="1" s="1"/>
  <c r="W253" i="1"/>
  <c r="X253" i="1" s="1"/>
  <c r="W252" i="1"/>
  <c r="X252" i="1" s="1"/>
  <c r="W251" i="1"/>
  <c r="X251" i="1" s="1"/>
  <c r="W250" i="1"/>
  <c r="X250" i="1" s="1"/>
  <c r="W249" i="1"/>
  <c r="X249" i="1" s="1"/>
  <c r="W248" i="1"/>
  <c r="X248" i="1" s="1"/>
  <c r="W247" i="1"/>
  <c r="X247" i="1" s="1"/>
  <c r="W246" i="1"/>
  <c r="X246" i="1" s="1"/>
  <c r="W245" i="1"/>
  <c r="X245" i="1" s="1"/>
  <c r="W243" i="1"/>
  <c r="X243" i="1" s="1"/>
  <c r="W242" i="1"/>
  <c r="X242" i="1" s="1"/>
  <c r="W241" i="1"/>
  <c r="X241" i="1" s="1"/>
  <c r="W240" i="1"/>
  <c r="X240" i="1" s="1"/>
  <c r="W238" i="1"/>
  <c r="X238" i="1" s="1"/>
  <c r="W236" i="1"/>
  <c r="X236" i="1" s="1"/>
  <c r="W235" i="1"/>
  <c r="X235" i="1" s="1"/>
  <c r="W233" i="1"/>
  <c r="X233" i="1" s="1"/>
  <c r="W232" i="1"/>
  <c r="X232" i="1" s="1"/>
  <c r="W227" i="1"/>
  <c r="X227" i="1" s="1"/>
  <c r="W226" i="1"/>
  <c r="X226" i="1" s="1"/>
  <c r="W225" i="1"/>
  <c r="X225" i="1" s="1"/>
  <c r="W224" i="1"/>
  <c r="X224" i="1" s="1"/>
  <c r="W223" i="1"/>
  <c r="X223" i="1" s="1"/>
  <c r="W222" i="1"/>
  <c r="X222" i="1" s="1"/>
  <c r="W221" i="1"/>
  <c r="X221" i="1" s="1"/>
  <c r="W215" i="1"/>
  <c r="X215" i="1" s="1"/>
  <c r="W214" i="1"/>
  <c r="X214" i="1" s="1"/>
  <c r="W213" i="1"/>
  <c r="X213" i="1" s="1"/>
  <c r="W212" i="1"/>
  <c r="X212" i="1" s="1"/>
  <c r="W211" i="1"/>
  <c r="X211" i="1" s="1"/>
  <c r="W210" i="1"/>
  <c r="X210" i="1" s="1"/>
  <c r="W209" i="1"/>
  <c r="X209" i="1" s="1"/>
  <c r="W208" i="1"/>
  <c r="X208" i="1" s="1"/>
  <c r="W207" i="1"/>
  <c r="X207" i="1" s="1"/>
  <c r="W206" i="1"/>
  <c r="X206" i="1" s="1"/>
  <c r="W205" i="1"/>
  <c r="X205" i="1" s="1"/>
  <c r="W195" i="1"/>
  <c r="X195" i="1" s="1"/>
  <c r="W194" i="1"/>
  <c r="X194" i="1" s="1"/>
  <c r="W193" i="1"/>
  <c r="X193" i="1" s="1"/>
  <c r="W186" i="1"/>
  <c r="X186" i="1" s="1"/>
  <c r="W185" i="1"/>
  <c r="X185" i="1" s="1"/>
  <c r="W184" i="1"/>
  <c r="X184" i="1" s="1"/>
  <c r="W183" i="1"/>
  <c r="X183" i="1" s="1"/>
  <c r="W182" i="1"/>
  <c r="X182" i="1" s="1"/>
  <c r="W181" i="1"/>
  <c r="X181" i="1" s="1"/>
  <c r="W180" i="1"/>
  <c r="X180" i="1" s="1"/>
  <c r="W179" i="1"/>
  <c r="X179" i="1" s="1"/>
  <c r="W178" i="1"/>
  <c r="X178" i="1" s="1"/>
  <c r="W177" i="1"/>
  <c r="X177" i="1" s="1"/>
  <c r="W176" i="1"/>
  <c r="X176" i="1" s="1"/>
  <c r="W171" i="1"/>
  <c r="X171" i="1" s="1"/>
  <c r="W167" i="1"/>
  <c r="X167" i="1" s="1"/>
  <c r="W166" i="1"/>
  <c r="X166" i="1" s="1"/>
  <c r="W165" i="1"/>
  <c r="X165" i="1" s="1"/>
  <c r="W164" i="1"/>
  <c r="X164" i="1" s="1"/>
  <c r="W163" i="1"/>
  <c r="X163" i="1" s="1"/>
  <c r="W162" i="1"/>
  <c r="X162" i="1" s="1"/>
  <c r="W161" i="1"/>
  <c r="X161" i="1" s="1"/>
  <c r="W157" i="1"/>
  <c r="X157" i="1" s="1"/>
  <c r="W155" i="1"/>
  <c r="X155" i="1" s="1"/>
  <c r="W154" i="1"/>
  <c r="X154" i="1" s="1"/>
  <c r="W153" i="1"/>
  <c r="X153" i="1" s="1"/>
  <c r="W152" i="1"/>
  <c r="X152" i="1" s="1"/>
  <c r="W151" i="1"/>
  <c r="X151" i="1" s="1"/>
  <c r="W150" i="1"/>
  <c r="X150" i="1" s="1"/>
  <c r="W149" i="1"/>
  <c r="X149" i="1" s="1"/>
  <c r="W148" i="1"/>
  <c r="X148" i="1" s="1"/>
  <c r="W147" i="1"/>
  <c r="X147" i="1" s="1"/>
  <c r="W143" i="1"/>
  <c r="X143" i="1" s="1"/>
  <c r="W142" i="1"/>
  <c r="X142" i="1" s="1"/>
  <c r="W141" i="1"/>
  <c r="X141" i="1" s="1"/>
  <c r="W140" i="1"/>
  <c r="X140" i="1" s="1"/>
  <c r="W138" i="1"/>
  <c r="X138" i="1" s="1"/>
  <c r="W136" i="1"/>
  <c r="X136" i="1" s="1"/>
  <c r="W135" i="1"/>
  <c r="X135" i="1" s="1"/>
  <c r="W134" i="1"/>
  <c r="X134" i="1" s="1"/>
  <c r="W133" i="1"/>
  <c r="X133" i="1" s="1"/>
  <c r="W132" i="1"/>
  <c r="X132" i="1" s="1"/>
  <c r="W131" i="1"/>
  <c r="X131" i="1" s="1"/>
  <c r="W130" i="1"/>
  <c r="X130" i="1" s="1"/>
  <c r="W129" i="1"/>
  <c r="X129" i="1" s="1"/>
  <c r="W127" i="1"/>
  <c r="X127" i="1" s="1"/>
  <c r="W126" i="1"/>
  <c r="X126" i="1" s="1"/>
  <c r="W125" i="1"/>
  <c r="X125" i="1" s="1"/>
  <c r="W124" i="1"/>
  <c r="X124" i="1" s="1"/>
  <c r="W123" i="1"/>
  <c r="X123" i="1" s="1"/>
  <c r="W122" i="1"/>
  <c r="X122" i="1" s="1"/>
  <c r="W121" i="1"/>
  <c r="X121" i="1" s="1"/>
  <c r="W120" i="1"/>
  <c r="X120" i="1" s="1"/>
  <c r="W119" i="1"/>
  <c r="X119" i="1" s="1"/>
  <c r="W118" i="1"/>
  <c r="X118" i="1" s="1"/>
  <c r="W117" i="1"/>
  <c r="X117" i="1" s="1"/>
  <c r="W116" i="1"/>
  <c r="X116" i="1" s="1"/>
  <c r="W115" i="1"/>
  <c r="X115" i="1" s="1"/>
  <c r="W114" i="1"/>
  <c r="X114" i="1" s="1"/>
  <c r="W113" i="1"/>
  <c r="X113" i="1" s="1"/>
  <c r="W112" i="1"/>
  <c r="X112" i="1" s="1"/>
  <c r="W111" i="1"/>
  <c r="X111" i="1" s="1"/>
  <c r="W110" i="1"/>
  <c r="X110" i="1" s="1"/>
  <c r="W109" i="1"/>
  <c r="X109" i="1" s="1"/>
  <c r="W107" i="1"/>
  <c r="X107" i="1" s="1"/>
  <c r="W105" i="1"/>
  <c r="X105" i="1" s="1"/>
  <c r="W104" i="1"/>
  <c r="X104" i="1" s="1"/>
  <c r="W103" i="1"/>
  <c r="X103" i="1" s="1"/>
  <c r="W102" i="1"/>
  <c r="X102" i="1" s="1"/>
  <c r="W100" i="1"/>
  <c r="X100" i="1" s="1"/>
  <c r="W99" i="1"/>
  <c r="X99" i="1" s="1"/>
  <c r="W98" i="1"/>
  <c r="X98" i="1" s="1"/>
  <c r="W97" i="1"/>
  <c r="X97" i="1" s="1"/>
  <c r="W96" i="1"/>
  <c r="X96" i="1" s="1"/>
  <c r="W94" i="1"/>
  <c r="X94" i="1" s="1"/>
  <c r="W93" i="1"/>
  <c r="X93" i="1" s="1"/>
  <c r="W92" i="1"/>
  <c r="X92" i="1" s="1"/>
  <c r="W91" i="1"/>
  <c r="X91" i="1" s="1"/>
  <c r="W90" i="1"/>
  <c r="X90" i="1" s="1"/>
  <c r="W89" i="1"/>
  <c r="X89" i="1" s="1"/>
  <c r="W88" i="1"/>
  <c r="X88" i="1" s="1"/>
  <c r="W87" i="1"/>
  <c r="X87" i="1" s="1"/>
  <c r="W86" i="1"/>
  <c r="X86" i="1" s="1"/>
  <c r="W85" i="1"/>
  <c r="X85" i="1" s="1"/>
  <c r="W84" i="1"/>
  <c r="X84" i="1" s="1"/>
  <c r="W83" i="1"/>
  <c r="X83" i="1" s="1"/>
  <c r="W82" i="1"/>
  <c r="X82" i="1" s="1"/>
  <c r="W81" i="1"/>
  <c r="X81" i="1" s="1"/>
  <c r="W80" i="1"/>
  <c r="X80" i="1" s="1"/>
  <c r="W79" i="1"/>
  <c r="X79" i="1" s="1"/>
  <c r="W78" i="1"/>
  <c r="X78" i="1" s="1"/>
  <c r="W77" i="1"/>
  <c r="X77" i="1" s="1"/>
  <c r="W76" i="1"/>
  <c r="X76" i="1" s="1"/>
  <c r="W75" i="1"/>
  <c r="X75" i="1" s="1"/>
  <c r="W74" i="1"/>
  <c r="X74" i="1" s="1"/>
  <c r="W49" i="1"/>
  <c r="X49" i="1" s="1"/>
  <c r="W48" i="1"/>
  <c r="X48" i="1" s="1"/>
  <c r="W47" i="1"/>
  <c r="X47" i="1" s="1"/>
  <c r="W46" i="1"/>
  <c r="X46" i="1" s="1"/>
  <c r="W28" i="1"/>
  <c r="X28" i="1" s="1"/>
  <c r="W27" i="1"/>
  <c r="X27" i="1" s="1"/>
  <c r="W26" i="1"/>
  <c r="X26" i="1" s="1"/>
  <c r="W25" i="1"/>
  <c r="X25" i="1" s="1"/>
  <c r="W24" i="1"/>
  <c r="X24" i="1" s="1"/>
  <c r="W23" i="1"/>
  <c r="X23" i="1" s="1"/>
  <c r="W22" i="1"/>
  <c r="X22" i="1" s="1"/>
  <c r="W21" i="1"/>
  <c r="X21" i="1" s="1"/>
  <c r="W20" i="1"/>
  <c r="X20" i="1" s="1"/>
  <c r="W19" i="1"/>
  <c r="X19" i="1" s="1"/>
  <c r="W18" i="1"/>
  <c r="X18" i="1" s="1"/>
  <c r="W17" i="1"/>
  <c r="X17" i="1" s="1"/>
  <c r="W16" i="1"/>
  <c r="X16" i="1" s="1"/>
  <c r="W13" i="1"/>
  <c r="X13" i="1" s="1"/>
  <c r="W12" i="1"/>
  <c r="X12" i="1" s="1"/>
  <c r="W11" i="1"/>
  <c r="X11" i="1" s="1"/>
  <c r="W10" i="1"/>
  <c r="X10" i="1" s="1"/>
  <c r="W9" i="1"/>
  <c r="X9" i="1" s="1"/>
  <c r="W8" i="1"/>
  <c r="X8" i="1" s="1"/>
  <c r="W7" i="1"/>
  <c r="X7" i="1" s="1"/>
  <c r="W6" i="1"/>
  <c r="X6" i="1" s="1"/>
  <c r="W5" i="1"/>
  <c r="X5" i="1" s="1"/>
  <c r="T377" i="1"/>
  <c r="U377" i="1" s="1"/>
  <c r="T367" i="1"/>
  <c r="U367" i="1" s="1"/>
  <c r="T365" i="1"/>
  <c r="U365" i="1" s="1"/>
  <c r="T364" i="1"/>
  <c r="U364" i="1" s="1"/>
  <c r="T363" i="1"/>
  <c r="U363" i="1" s="1"/>
  <c r="T362" i="1"/>
  <c r="U362" i="1" s="1"/>
  <c r="T361" i="1"/>
  <c r="U361" i="1" s="1"/>
  <c r="T360" i="1"/>
  <c r="U360" i="1" s="1"/>
  <c r="T359" i="1"/>
  <c r="U359" i="1" s="1"/>
  <c r="T358" i="1"/>
  <c r="U358" i="1" s="1"/>
  <c r="T357" i="1"/>
  <c r="U357" i="1" s="1"/>
  <c r="T356" i="1"/>
  <c r="U356" i="1" s="1"/>
  <c r="T355" i="1"/>
  <c r="U355" i="1" s="1"/>
  <c r="T353" i="1"/>
  <c r="U353" i="1" s="1"/>
  <c r="T352" i="1"/>
  <c r="U352" i="1" s="1"/>
  <c r="T351" i="1"/>
  <c r="U351" i="1" s="1"/>
  <c r="T350" i="1"/>
  <c r="U350" i="1" s="1"/>
  <c r="T348" i="1"/>
  <c r="U348" i="1" s="1"/>
  <c r="T347" i="1"/>
  <c r="U347" i="1" s="1"/>
  <c r="T346" i="1"/>
  <c r="U346" i="1" s="1"/>
  <c r="T345" i="1"/>
  <c r="U345" i="1" s="1"/>
  <c r="T344" i="1"/>
  <c r="U344" i="1" s="1"/>
  <c r="T343" i="1"/>
  <c r="U343" i="1" s="1"/>
  <c r="T342" i="1"/>
  <c r="U342" i="1" s="1"/>
  <c r="T341" i="1"/>
  <c r="U341" i="1" s="1"/>
  <c r="T332" i="1"/>
  <c r="U332" i="1" s="1"/>
  <c r="T331" i="1"/>
  <c r="U331" i="1" s="1"/>
  <c r="T330" i="1"/>
  <c r="U330" i="1" s="1"/>
  <c r="T329" i="1"/>
  <c r="U329" i="1" s="1"/>
  <c r="T327" i="1"/>
  <c r="U327" i="1" s="1"/>
  <c r="T325" i="1"/>
  <c r="U325" i="1" s="1"/>
  <c r="T317" i="1"/>
  <c r="U317" i="1" s="1"/>
  <c r="T316" i="1"/>
  <c r="U316" i="1" s="1"/>
  <c r="T315" i="1"/>
  <c r="U315" i="1" s="1"/>
  <c r="T314" i="1"/>
  <c r="U314" i="1" s="1"/>
  <c r="T313" i="1"/>
  <c r="U313" i="1" s="1"/>
  <c r="T309" i="1"/>
  <c r="U309" i="1" s="1"/>
  <c r="T308" i="1"/>
  <c r="U308" i="1" s="1"/>
  <c r="T305" i="1"/>
  <c r="U305" i="1" s="1"/>
  <c r="T304" i="1"/>
  <c r="U304" i="1" s="1"/>
  <c r="T303" i="1"/>
  <c r="U303" i="1" s="1"/>
  <c r="T302" i="1"/>
  <c r="U302" i="1" s="1"/>
  <c r="T297" i="1"/>
  <c r="U297" i="1" s="1"/>
  <c r="T296" i="1"/>
  <c r="U296" i="1" s="1"/>
  <c r="T295" i="1"/>
  <c r="U295" i="1" s="1"/>
  <c r="T294" i="1"/>
  <c r="U294" i="1" s="1"/>
  <c r="T293" i="1"/>
  <c r="U293" i="1" s="1"/>
  <c r="T292" i="1"/>
  <c r="U292" i="1" s="1"/>
  <c r="T291" i="1"/>
  <c r="U291" i="1" s="1"/>
  <c r="T290" i="1"/>
  <c r="U290" i="1" s="1"/>
  <c r="T289" i="1"/>
  <c r="U289" i="1" s="1"/>
  <c r="T287" i="1"/>
  <c r="U287" i="1" s="1"/>
  <c r="T285" i="1"/>
  <c r="U285" i="1" s="1"/>
  <c r="T284" i="1"/>
  <c r="U284" i="1" s="1"/>
  <c r="T283" i="1"/>
  <c r="U283" i="1" s="1"/>
  <c r="T279" i="1"/>
  <c r="U279" i="1" s="1"/>
  <c r="T278" i="1"/>
  <c r="U278" i="1" s="1"/>
  <c r="T277" i="1"/>
  <c r="U277" i="1" s="1"/>
  <c r="T276" i="1"/>
  <c r="U276" i="1" s="1"/>
  <c r="T270" i="1"/>
  <c r="U270" i="1" s="1"/>
  <c r="T269" i="1"/>
  <c r="U269" i="1" s="1"/>
  <c r="T268" i="1"/>
  <c r="U268" i="1" s="1"/>
  <c r="T266" i="1"/>
  <c r="U266" i="1" s="1"/>
  <c r="T262" i="1"/>
  <c r="U262" i="1" s="1"/>
  <c r="T260" i="1"/>
  <c r="U260" i="1" s="1"/>
  <c r="T259" i="1"/>
  <c r="U259" i="1" s="1"/>
  <c r="T258" i="1"/>
  <c r="U258" i="1" s="1"/>
  <c r="T257" i="1"/>
  <c r="U257" i="1" s="1"/>
  <c r="T256" i="1"/>
  <c r="U256" i="1" s="1"/>
  <c r="T255" i="1"/>
  <c r="U255" i="1" s="1"/>
  <c r="T254" i="1"/>
  <c r="U254" i="1" s="1"/>
  <c r="T253" i="1"/>
  <c r="U253" i="1" s="1"/>
  <c r="T252" i="1"/>
  <c r="U252" i="1" s="1"/>
  <c r="T251" i="1"/>
  <c r="U251" i="1" s="1"/>
  <c r="T250" i="1"/>
  <c r="U250" i="1" s="1"/>
  <c r="T249" i="1"/>
  <c r="U249" i="1" s="1"/>
  <c r="T248" i="1"/>
  <c r="U248" i="1" s="1"/>
  <c r="T247" i="1"/>
  <c r="U247" i="1" s="1"/>
  <c r="T246" i="1"/>
  <c r="U246" i="1" s="1"/>
  <c r="T245" i="1"/>
  <c r="U245" i="1" s="1"/>
  <c r="T243" i="1"/>
  <c r="U243" i="1" s="1"/>
  <c r="T242" i="1"/>
  <c r="U242" i="1" s="1"/>
  <c r="T241" i="1"/>
  <c r="U241" i="1" s="1"/>
  <c r="T240" i="1"/>
  <c r="U240" i="1" s="1"/>
  <c r="T238" i="1"/>
  <c r="U238" i="1" s="1"/>
  <c r="T236" i="1"/>
  <c r="U236" i="1" s="1"/>
  <c r="T235" i="1"/>
  <c r="U235" i="1" s="1"/>
  <c r="T233" i="1"/>
  <c r="U233" i="1" s="1"/>
  <c r="T232" i="1"/>
  <c r="U232" i="1" s="1"/>
  <c r="T227" i="1"/>
  <c r="U227" i="1" s="1"/>
  <c r="T226" i="1"/>
  <c r="U226" i="1" s="1"/>
  <c r="T225" i="1"/>
  <c r="U225" i="1" s="1"/>
  <c r="T224" i="1"/>
  <c r="U224" i="1" s="1"/>
  <c r="T223" i="1"/>
  <c r="U223" i="1" s="1"/>
  <c r="T222" i="1"/>
  <c r="U222" i="1" s="1"/>
  <c r="T221" i="1"/>
  <c r="U221" i="1" s="1"/>
  <c r="T215" i="1"/>
  <c r="U215" i="1" s="1"/>
  <c r="T214" i="1"/>
  <c r="U214" i="1" s="1"/>
  <c r="T213" i="1"/>
  <c r="U213" i="1" s="1"/>
  <c r="T212" i="1"/>
  <c r="U212" i="1" s="1"/>
  <c r="T211" i="1"/>
  <c r="U211" i="1" s="1"/>
  <c r="T210" i="1"/>
  <c r="U210" i="1" s="1"/>
  <c r="T209" i="1"/>
  <c r="U209" i="1" s="1"/>
  <c r="T208" i="1"/>
  <c r="U208" i="1" s="1"/>
  <c r="T207" i="1"/>
  <c r="U207" i="1" s="1"/>
  <c r="T206" i="1"/>
  <c r="U206" i="1" s="1"/>
  <c r="T205" i="1"/>
  <c r="U205" i="1" s="1"/>
  <c r="T195" i="1"/>
  <c r="U195" i="1" s="1"/>
  <c r="T194" i="1"/>
  <c r="U194" i="1" s="1"/>
  <c r="T193" i="1"/>
  <c r="U193" i="1" s="1"/>
  <c r="T186" i="1"/>
  <c r="U186" i="1" s="1"/>
  <c r="T185" i="1"/>
  <c r="U185" i="1" s="1"/>
  <c r="T184" i="1"/>
  <c r="U184" i="1" s="1"/>
  <c r="T183" i="1"/>
  <c r="U183" i="1" s="1"/>
  <c r="T182" i="1"/>
  <c r="U182" i="1" s="1"/>
  <c r="T181" i="1"/>
  <c r="U181" i="1" s="1"/>
  <c r="T180" i="1"/>
  <c r="U180" i="1" s="1"/>
  <c r="T179" i="1"/>
  <c r="U179" i="1" s="1"/>
  <c r="T178" i="1"/>
  <c r="U178" i="1" s="1"/>
  <c r="T177" i="1"/>
  <c r="U177" i="1" s="1"/>
  <c r="T176" i="1"/>
  <c r="U176" i="1" s="1"/>
  <c r="T171" i="1"/>
  <c r="U171" i="1" s="1"/>
  <c r="T167" i="1"/>
  <c r="U167" i="1" s="1"/>
  <c r="T166" i="1"/>
  <c r="U166" i="1" s="1"/>
  <c r="T165" i="1"/>
  <c r="U165" i="1" s="1"/>
  <c r="T164" i="1"/>
  <c r="U164" i="1" s="1"/>
  <c r="T163" i="1"/>
  <c r="U163" i="1" s="1"/>
  <c r="T162" i="1"/>
  <c r="U162" i="1" s="1"/>
  <c r="T161" i="1"/>
  <c r="U161" i="1" s="1"/>
  <c r="T157" i="1"/>
  <c r="U157" i="1" s="1"/>
  <c r="T155" i="1"/>
  <c r="U155" i="1" s="1"/>
  <c r="T154" i="1"/>
  <c r="U154" i="1" s="1"/>
  <c r="T153" i="1"/>
  <c r="U153" i="1" s="1"/>
  <c r="T152" i="1"/>
  <c r="U152" i="1" s="1"/>
  <c r="T151" i="1"/>
  <c r="U151" i="1" s="1"/>
  <c r="T150" i="1"/>
  <c r="U150" i="1" s="1"/>
  <c r="T149" i="1"/>
  <c r="U149" i="1" s="1"/>
  <c r="T148" i="1"/>
  <c r="U148" i="1" s="1"/>
  <c r="T147" i="1"/>
  <c r="U147" i="1" s="1"/>
  <c r="T143" i="1"/>
  <c r="U143" i="1" s="1"/>
  <c r="T142" i="1"/>
  <c r="U142" i="1" s="1"/>
  <c r="T141" i="1"/>
  <c r="U141" i="1" s="1"/>
  <c r="T140" i="1"/>
  <c r="U140" i="1" s="1"/>
  <c r="T138" i="1"/>
  <c r="U138" i="1" s="1"/>
  <c r="T136" i="1"/>
  <c r="U136" i="1" s="1"/>
  <c r="T135" i="1"/>
  <c r="U135" i="1" s="1"/>
  <c r="T134" i="1"/>
  <c r="U134" i="1" s="1"/>
  <c r="T133" i="1"/>
  <c r="U133" i="1" s="1"/>
  <c r="T132" i="1"/>
  <c r="U132" i="1" s="1"/>
  <c r="T131" i="1"/>
  <c r="U131" i="1" s="1"/>
  <c r="T130" i="1"/>
  <c r="U130" i="1" s="1"/>
  <c r="T129" i="1"/>
  <c r="U129" i="1" s="1"/>
  <c r="T127" i="1"/>
  <c r="U127" i="1" s="1"/>
  <c r="T126" i="1"/>
  <c r="U126" i="1" s="1"/>
  <c r="T125" i="1"/>
  <c r="U125" i="1" s="1"/>
  <c r="T124" i="1"/>
  <c r="U124" i="1" s="1"/>
  <c r="T123" i="1"/>
  <c r="U123" i="1" s="1"/>
  <c r="T122" i="1"/>
  <c r="U122" i="1" s="1"/>
  <c r="T121" i="1"/>
  <c r="U121" i="1" s="1"/>
  <c r="T120" i="1"/>
  <c r="U120" i="1" s="1"/>
  <c r="T119" i="1"/>
  <c r="U119" i="1" s="1"/>
  <c r="T118" i="1"/>
  <c r="U118" i="1" s="1"/>
  <c r="T117" i="1"/>
  <c r="U117" i="1" s="1"/>
  <c r="T116" i="1"/>
  <c r="U116" i="1" s="1"/>
  <c r="T115" i="1"/>
  <c r="U115" i="1" s="1"/>
  <c r="T114" i="1"/>
  <c r="U114" i="1" s="1"/>
  <c r="T113" i="1"/>
  <c r="U113" i="1" s="1"/>
  <c r="T112" i="1"/>
  <c r="U112" i="1" s="1"/>
  <c r="T111" i="1"/>
  <c r="U111" i="1" s="1"/>
  <c r="T110" i="1"/>
  <c r="U110" i="1" s="1"/>
  <c r="T109" i="1"/>
  <c r="U109" i="1" s="1"/>
  <c r="T107" i="1"/>
  <c r="U107" i="1" s="1"/>
  <c r="T105" i="1"/>
  <c r="U105" i="1" s="1"/>
  <c r="T104" i="1"/>
  <c r="U104" i="1" s="1"/>
  <c r="T103" i="1"/>
  <c r="U103" i="1" s="1"/>
  <c r="T102" i="1"/>
  <c r="U102" i="1" s="1"/>
  <c r="T100" i="1"/>
  <c r="U100" i="1" s="1"/>
  <c r="T99" i="1"/>
  <c r="U99" i="1" s="1"/>
  <c r="T98" i="1"/>
  <c r="U98" i="1" s="1"/>
  <c r="T97" i="1"/>
  <c r="U97" i="1" s="1"/>
  <c r="T96" i="1"/>
  <c r="U96" i="1" s="1"/>
  <c r="T94" i="1"/>
  <c r="U94" i="1" s="1"/>
  <c r="T93" i="1"/>
  <c r="U93" i="1" s="1"/>
  <c r="T92" i="1"/>
  <c r="U92" i="1" s="1"/>
  <c r="T91" i="1"/>
  <c r="U91" i="1" s="1"/>
  <c r="T90" i="1"/>
  <c r="U90" i="1" s="1"/>
  <c r="T89" i="1"/>
  <c r="U89" i="1" s="1"/>
  <c r="T88" i="1"/>
  <c r="U88" i="1" s="1"/>
  <c r="T87" i="1"/>
  <c r="U87" i="1" s="1"/>
  <c r="T86" i="1"/>
  <c r="U86" i="1" s="1"/>
  <c r="T85" i="1"/>
  <c r="U85" i="1" s="1"/>
  <c r="T84" i="1"/>
  <c r="U84" i="1" s="1"/>
  <c r="T83" i="1"/>
  <c r="U83" i="1" s="1"/>
  <c r="T82" i="1"/>
  <c r="U82" i="1" s="1"/>
  <c r="T81" i="1"/>
  <c r="U81" i="1" s="1"/>
  <c r="T80" i="1"/>
  <c r="U80" i="1" s="1"/>
  <c r="T79" i="1"/>
  <c r="U79" i="1" s="1"/>
  <c r="T78" i="1"/>
  <c r="U78" i="1" s="1"/>
  <c r="T77" i="1"/>
  <c r="U77" i="1" s="1"/>
  <c r="T76" i="1"/>
  <c r="U76" i="1" s="1"/>
  <c r="T75" i="1"/>
  <c r="U75" i="1" s="1"/>
  <c r="T74" i="1"/>
  <c r="U74" i="1" s="1"/>
  <c r="T49" i="1"/>
  <c r="U49" i="1" s="1"/>
  <c r="T48" i="1"/>
  <c r="U48" i="1" s="1"/>
  <c r="T47" i="1"/>
  <c r="U47" i="1" s="1"/>
  <c r="T46" i="1"/>
  <c r="U46" i="1" s="1"/>
  <c r="T28" i="1"/>
  <c r="U28" i="1" s="1"/>
  <c r="T27" i="1"/>
  <c r="U27" i="1" s="1"/>
  <c r="T26" i="1"/>
  <c r="U26" i="1" s="1"/>
  <c r="T25" i="1"/>
  <c r="U25" i="1" s="1"/>
  <c r="T24" i="1"/>
  <c r="U24" i="1" s="1"/>
  <c r="T23" i="1"/>
  <c r="U23" i="1" s="1"/>
  <c r="T22" i="1"/>
  <c r="U22" i="1" s="1"/>
  <c r="T21" i="1"/>
  <c r="U21" i="1" s="1"/>
  <c r="T20" i="1"/>
  <c r="U20" i="1" s="1"/>
  <c r="T19" i="1"/>
  <c r="U19" i="1" s="1"/>
  <c r="T18" i="1"/>
  <c r="U18" i="1" s="1"/>
  <c r="T17" i="1"/>
  <c r="U17" i="1" s="1"/>
  <c r="T16" i="1"/>
  <c r="U16" i="1" s="1"/>
  <c r="T13" i="1"/>
  <c r="U13" i="1" s="1"/>
  <c r="T12" i="1"/>
  <c r="U12" i="1" s="1"/>
  <c r="T11" i="1"/>
  <c r="U11" i="1" s="1"/>
  <c r="T10" i="1"/>
  <c r="U10" i="1" s="1"/>
  <c r="T9" i="1"/>
  <c r="U9" i="1" s="1"/>
  <c r="T8" i="1"/>
  <c r="U8" i="1" s="1"/>
  <c r="T7" i="1"/>
  <c r="U7" i="1" s="1"/>
  <c r="T6" i="1"/>
  <c r="U6" i="1" s="1"/>
  <c r="T5" i="1"/>
  <c r="U5" i="1" s="1"/>
  <c r="Q377" i="1"/>
  <c r="R377" i="1" s="1"/>
  <c r="Q367" i="1"/>
  <c r="R367" i="1" s="1"/>
  <c r="Q365" i="1"/>
  <c r="R365" i="1" s="1"/>
  <c r="Q364" i="1"/>
  <c r="R364" i="1" s="1"/>
  <c r="Q363" i="1"/>
  <c r="R363" i="1" s="1"/>
  <c r="Q362" i="1"/>
  <c r="R362" i="1" s="1"/>
  <c r="Q361" i="1"/>
  <c r="R361" i="1" s="1"/>
  <c r="Q360" i="1"/>
  <c r="R360" i="1" s="1"/>
  <c r="Q359" i="1"/>
  <c r="R359" i="1" s="1"/>
  <c r="Q358" i="1"/>
  <c r="R358" i="1" s="1"/>
  <c r="Q357" i="1"/>
  <c r="R357" i="1" s="1"/>
  <c r="Q356" i="1"/>
  <c r="R356" i="1" s="1"/>
  <c r="Q355" i="1"/>
  <c r="R355" i="1" s="1"/>
  <c r="Q353" i="1"/>
  <c r="R353" i="1" s="1"/>
  <c r="Q352" i="1"/>
  <c r="R352" i="1" s="1"/>
  <c r="Q351" i="1"/>
  <c r="R351" i="1" s="1"/>
  <c r="Q350" i="1"/>
  <c r="R350" i="1" s="1"/>
  <c r="Q348" i="1"/>
  <c r="R348" i="1" s="1"/>
  <c r="Q347" i="1"/>
  <c r="R347" i="1" s="1"/>
  <c r="Q346" i="1"/>
  <c r="R346" i="1" s="1"/>
  <c r="Q345" i="1"/>
  <c r="R345" i="1" s="1"/>
  <c r="Q344" i="1"/>
  <c r="R344" i="1" s="1"/>
  <c r="Q343" i="1"/>
  <c r="R343" i="1" s="1"/>
  <c r="Q342" i="1"/>
  <c r="R342" i="1" s="1"/>
  <c r="Q341" i="1"/>
  <c r="R341" i="1" s="1"/>
  <c r="Q332" i="1"/>
  <c r="R332" i="1" s="1"/>
  <c r="Q331" i="1"/>
  <c r="R331" i="1" s="1"/>
  <c r="Q330" i="1"/>
  <c r="R330" i="1" s="1"/>
  <c r="Q329" i="1"/>
  <c r="R329" i="1" s="1"/>
  <c r="Q327" i="1"/>
  <c r="R327" i="1" s="1"/>
  <c r="Q325" i="1"/>
  <c r="R325" i="1" s="1"/>
  <c r="Q317" i="1"/>
  <c r="R317" i="1" s="1"/>
  <c r="Q316" i="1"/>
  <c r="R316" i="1" s="1"/>
  <c r="Q315" i="1"/>
  <c r="R315" i="1" s="1"/>
  <c r="Q314" i="1"/>
  <c r="R314" i="1" s="1"/>
  <c r="Q313" i="1"/>
  <c r="R313" i="1" s="1"/>
  <c r="Q309" i="1"/>
  <c r="R309" i="1" s="1"/>
  <c r="Q308" i="1"/>
  <c r="R308" i="1" s="1"/>
  <c r="Q305" i="1"/>
  <c r="R305" i="1" s="1"/>
  <c r="Q304" i="1"/>
  <c r="R304" i="1" s="1"/>
  <c r="Q303" i="1"/>
  <c r="R303" i="1" s="1"/>
  <c r="Q302" i="1"/>
  <c r="R302" i="1" s="1"/>
  <c r="Q297" i="1"/>
  <c r="R297" i="1" s="1"/>
  <c r="Q296" i="1"/>
  <c r="R296" i="1" s="1"/>
  <c r="Q295" i="1"/>
  <c r="R295" i="1" s="1"/>
  <c r="Q294" i="1"/>
  <c r="R294" i="1" s="1"/>
  <c r="Q293" i="1"/>
  <c r="R293" i="1" s="1"/>
  <c r="Q292" i="1"/>
  <c r="R292" i="1" s="1"/>
  <c r="Q291" i="1"/>
  <c r="R291" i="1" s="1"/>
  <c r="Q290" i="1"/>
  <c r="R290" i="1" s="1"/>
  <c r="Q289" i="1"/>
  <c r="R289" i="1" s="1"/>
  <c r="Q287" i="1"/>
  <c r="R287" i="1" s="1"/>
  <c r="Q285" i="1"/>
  <c r="R285" i="1" s="1"/>
  <c r="Q284" i="1"/>
  <c r="R284" i="1" s="1"/>
  <c r="Q283" i="1"/>
  <c r="R283" i="1" s="1"/>
  <c r="Q279" i="1"/>
  <c r="R279" i="1" s="1"/>
  <c r="Q278" i="1"/>
  <c r="R278" i="1" s="1"/>
  <c r="Q277" i="1"/>
  <c r="R277" i="1" s="1"/>
  <c r="Q276" i="1"/>
  <c r="R276" i="1" s="1"/>
  <c r="Q270" i="1"/>
  <c r="R270" i="1" s="1"/>
  <c r="Q269" i="1"/>
  <c r="R269" i="1" s="1"/>
  <c r="Q268" i="1"/>
  <c r="R268" i="1" s="1"/>
  <c r="Q266" i="1"/>
  <c r="R266" i="1" s="1"/>
  <c r="Q262" i="1"/>
  <c r="R262" i="1" s="1"/>
  <c r="Q260" i="1"/>
  <c r="R260" i="1" s="1"/>
  <c r="Q259" i="1"/>
  <c r="R259" i="1" s="1"/>
  <c r="Q258" i="1"/>
  <c r="R258" i="1" s="1"/>
  <c r="Q257" i="1"/>
  <c r="R257" i="1" s="1"/>
  <c r="Q256" i="1"/>
  <c r="R256" i="1" s="1"/>
  <c r="Q255" i="1"/>
  <c r="R255" i="1" s="1"/>
  <c r="Q254" i="1"/>
  <c r="R254" i="1" s="1"/>
  <c r="Q253" i="1"/>
  <c r="R253" i="1" s="1"/>
  <c r="Q252" i="1"/>
  <c r="R252" i="1" s="1"/>
  <c r="Q251" i="1"/>
  <c r="R251" i="1" s="1"/>
  <c r="Q250" i="1"/>
  <c r="R250" i="1" s="1"/>
  <c r="Q249" i="1"/>
  <c r="R249" i="1" s="1"/>
  <c r="Q248" i="1"/>
  <c r="R248" i="1" s="1"/>
  <c r="Q247" i="1"/>
  <c r="R247" i="1" s="1"/>
  <c r="Q246" i="1"/>
  <c r="R246" i="1" s="1"/>
  <c r="Q245" i="1"/>
  <c r="R245" i="1" s="1"/>
  <c r="Q243" i="1"/>
  <c r="R243" i="1" s="1"/>
  <c r="Q242" i="1"/>
  <c r="R242" i="1" s="1"/>
  <c r="Q241" i="1"/>
  <c r="R241" i="1" s="1"/>
  <c r="Q240" i="1"/>
  <c r="R240" i="1" s="1"/>
  <c r="Q238" i="1"/>
  <c r="R238" i="1" s="1"/>
  <c r="Q236" i="1"/>
  <c r="R236" i="1" s="1"/>
  <c r="Q235" i="1"/>
  <c r="R235" i="1" s="1"/>
  <c r="Q233" i="1"/>
  <c r="R233" i="1" s="1"/>
  <c r="Q232" i="1"/>
  <c r="R232" i="1" s="1"/>
  <c r="Q227" i="1"/>
  <c r="R227" i="1" s="1"/>
  <c r="Q226" i="1"/>
  <c r="R226" i="1" s="1"/>
  <c r="Q225" i="1"/>
  <c r="R225" i="1" s="1"/>
  <c r="Q224" i="1"/>
  <c r="R224" i="1" s="1"/>
  <c r="Q223" i="1"/>
  <c r="R223" i="1" s="1"/>
  <c r="Q222" i="1"/>
  <c r="R222" i="1" s="1"/>
  <c r="Q221" i="1"/>
  <c r="R221" i="1" s="1"/>
  <c r="Q215" i="1"/>
  <c r="R215" i="1" s="1"/>
  <c r="Q214" i="1"/>
  <c r="R214" i="1" s="1"/>
  <c r="Q213" i="1"/>
  <c r="R213" i="1" s="1"/>
  <c r="Q212" i="1"/>
  <c r="R212" i="1" s="1"/>
  <c r="Q211" i="1"/>
  <c r="R211" i="1" s="1"/>
  <c r="Q210" i="1"/>
  <c r="R210" i="1" s="1"/>
  <c r="Q209" i="1"/>
  <c r="R209" i="1" s="1"/>
  <c r="Q208" i="1"/>
  <c r="R208" i="1" s="1"/>
  <c r="Q207" i="1"/>
  <c r="R207" i="1" s="1"/>
  <c r="Q206" i="1"/>
  <c r="R206" i="1" s="1"/>
  <c r="Q205" i="1"/>
  <c r="R205" i="1" s="1"/>
  <c r="Q195" i="1"/>
  <c r="R195" i="1" s="1"/>
  <c r="Q194" i="1"/>
  <c r="R194" i="1" s="1"/>
  <c r="Q193" i="1"/>
  <c r="R193" i="1" s="1"/>
  <c r="Q186" i="1"/>
  <c r="R186" i="1" s="1"/>
  <c r="Q185" i="1"/>
  <c r="R185" i="1" s="1"/>
  <c r="Q184" i="1"/>
  <c r="R184" i="1" s="1"/>
  <c r="Q183" i="1"/>
  <c r="R183" i="1" s="1"/>
  <c r="Q182" i="1"/>
  <c r="R182" i="1" s="1"/>
  <c r="Q181" i="1"/>
  <c r="R181" i="1" s="1"/>
  <c r="Q180" i="1"/>
  <c r="R180" i="1" s="1"/>
  <c r="Q179" i="1"/>
  <c r="R179" i="1" s="1"/>
  <c r="Q178" i="1"/>
  <c r="R178" i="1" s="1"/>
  <c r="Q177" i="1"/>
  <c r="R177" i="1" s="1"/>
  <c r="Q176" i="1"/>
  <c r="R176" i="1" s="1"/>
  <c r="Q171" i="1"/>
  <c r="R171" i="1" s="1"/>
  <c r="Q167" i="1"/>
  <c r="R167" i="1" s="1"/>
  <c r="Q166" i="1"/>
  <c r="R166" i="1" s="1"/>
  <c r="Q165" i="1"/>
  <c r="R165" i="1" s="1"/>
  <c r="Q164" i="1"/>
  <c r="R164" i="1" s="1"/>
  <c r="Q163" i="1"/>
  <c r="R163" i="1" s="1"/>
  <c r="Q162" i="1"/>
  <c r="R162" i="1" s="1"/>
  <c r="Q161" i="1"/>
  <c r="R161" i="1" s="1"/>
  <c r="Q157" i="1"/>
  <c r="R157" i="1" s="1"/>
  <c r="Q155" i="1"/>
  <c r="R155" i="1" s="1"/>
  <c r="Q154" i="1"/>
  <c r="R154" i="1" s="1"/>
  <c r="Q153" i="1"/>
  <c r="R153" i="1" s="1"/>
  <c r="Q152" i="1"/>
  <c r="R152" i="1" s="1"/>
  <c r="Q151" i="1"/>
  <c r="R151" i="1" s="1"/>
  <c r="Q150" i="1"/>
  <c r="R150" i="1" s="1"/>
  <c r="Q149" i="1"/>
  <c r="R149" i="1" s="1"/>
  <c r="Q148" i="1"/>
  <c r="R148" i="1" s="1"/>
  <c r="Q147" i="1"/>
  <c r="R147" i="1" s="1"/>
  <c r="Q143" i="1"/>
  <c r="R143" i="1" s="1"/>
  <c r="Q142" i="1"/>
  <c r="R142" i="1" s="1"/>
  <c r="Q141" i="1"/>
  <c r="R141" i="1" s="1"/>
  <c r="Q140" i="1"/>
  <c r="R140" i="1" s="1"/>
  <c r="Q138" i="1"/>
  <c r="R138" i="1" s="1"/>
  <c r="Q136" i="1"/>
  <c r="R136" i="1" s="1"/>
  <c r="Q135" i="1"/>
  <c r="R135" i="1" s="1"/>
  <c r="Q134" i="1"/>
  <c r="R134" i="1" s="1"/>
  <c r="Q133" i="1"/>
  <c r="R133" i="1" s="1"/>
  <c r="Q132" i="1"/>
  <c r="R132" i="1" s="1"/>
  <c r="Q131" i="1"/>
  <c r="R131" i="1" s="1"/>
  <c r="Q130" i="1"/>
  <c r="R130" i="1" s="1"/>
  <c r="Q129" i="1"/>
  <c r="R129" i="1" s="1"/>
  <c r="Q127" i="1"/>
  <c r="R127" i="1" s="1"/>
  <c r="Q126" i="1"/>
  <c r="R126" i="1" s="1"/>
  <c r="Q125" i="1"/>
  <c r="R125" i="1" s="1"/>
  <c r="Q124" i="1"/>
  <c r="R124" i="1" s="1"/>
  <c r="Q123" i="1"/>
  <c r="R123" i="1" s="1"/>
  <c r="Q122" i="1"/>
  <c r="R122" i="1" s="1"/>
  <c r="Q121" i="1"/>
  <c r="R121" i="1" s="1"/>
  <c r="Q120" i="1"/>
  <c r="R120" i="1" s="1"/>
  <c r="Q119" i="1"/>
  <c r="R119" i="1" s="1"/>
  <c r="Q118" i="1"/>
  <c r="R118" i="1" s="1"/>
  <c r="Q117" i="1"/>
  <c r="R117" i="1" s="1"/>
  <c r="Q116" i="1"/>
  <c r="R116" i="1" s="1"/>
  <c r="Q115" i="1"/>
  <c r="R115" i="1" s="1"/>
  <c r="Q114" i="1"/>
  <c r="R114" i="1" s="1"/>
  <c r="Q113" i="1"/>
  <c r="R113" i="1" s="1"/>
  <c r="Q112" i="1"/>
  <c r="R112" i="1" s="1"/>
  <c r="Q111" i="1"/>
  <c r="R111" i="1" s="1"/>
  <c r="Q110" i="1"/>
  <c r="R110" i="1" s="1"/>
  <c r="Q109" i="1"/>
  <c r="R109" i="1" s="1"/>
  <c r="Q107" i="1"/>
  <c r="R107" i="1" s="1"/>
  <c r="Q105" i="1"/>
  <c r="R105" i="1" s="1"/>
  <c r="Q104" i="1"/>
  <c r="R104" i="1" s="1"/>
  <c r="Q103" i="1"/>
  <c r="R103" i="1" s="1"/>
  <c r="Q102" i="1"/>
  <c r="R102" i="1" s="1"/>
  <c r="Q100" i="1"/>
  <c r="R100" i="1" s="1"/>
  <c r="Q99" i="1"/>
  <c r="R99" i="1" s="1"/>
  <c r="Q98" i="1"/>
  <c r="R98" i="1" s="1"/>
  <c r="Q97" i="1"/>
  <c r="R97" i="1" s="1"/>
  <c r="Q96" i="1"/>
  <c r="R96" i="1" s="1"/>
  <c r="Q94" i="1"/>
  <c r="R94" i="1" s="1"/>
  <c r="Q93" i="1"/>
  <c r="R93" i="1" s="1"/>
  <c r="Q92" i="1"/>
  <c r="R92" i="1" s="1"/>
  <c r="Q91" i="1"/>
  <c r="R91" i="1" s="1"/>
  <c r="Q90" i="1"/>
  <c r="R90" i="1" s="1"/>
  <c r="Q89" i="1"/>
  <c r="R89" i="1" s="1"/>
  <c r="Q88" i="1"/>
  <c r="R88" i="1" s="1"/>
  <c r="Q87" i="1"/>
  <c r="R87" i="1" s="1"/>
  <c r="Q86" i="1"/>
  <c r="R86" i="1" s="1"/>
  <c r="Q85" i="1"/>
  <c r="R85" i="1" s="1"/>
  <c r="Q84" i="1"/>
  <c r="R84" i="1" s="1"/>
  <c r="Q83" i="1"/>
  <c r="R83" i="1" s="1"/>
  <c r="Q82" i="1"/>
  <c r="R82" i="1" s="1"/>
  <c r="Q81" i="1"/>
  <c r="R81" i="1" s="1"/>
  <c r="Q80" i="1"/>
  <c r="R80" i="1" s="1"/>
  <c r="Q79" i="1"/>
  <c r="R79" i="1" s="1"/>
  <c r="Q78" i="1"/>
  <c r="R78" i="1" s="1"/>
  <c r="Q77" i="1"/>
  <c r="R77" i="1" s="1"/>
  <c r="Q76" i="1"/>
  <c r="R76" i="1" s="1"/>
  <c r="Q75" i="1"/>
  <c r="R75" i="1" s="1"/>
  <c r="Q74" i="1"/>
  <c r="R74" i="1" s="1"/>
  <c r="Q49" i="1"/>
  <c r="R49" i="1" s="1"/>
  <c r="Q48" i="1"/>
  <c r="R48" i="1" s="1"/>
  <c r="Q47" i="1"/>
  <c r="R47" i="1" s="1"/>
  <c r="Q46" i="1"/>
  <c r="R46" i="1" s="1"/>
  <c r="Q28" i="1"/>
  <c r="R28" i="1" s="1"/>
  <c r="Q27" i="1"/>
  <c r="R27" i="1" s="1"/>
  <c r="Q26" i="1"/>
  <c r="R26" i="1" s="1"/>
  <c r="Q25" i="1"/>
  <c r="R25" i="1" s="1"/>
  <c r="Q24" i="1"/>
  <c r="R24" i="1" s="1"/>
  <c r="Q23" i="1"/>
  <c r="R23" i="1" s="1"/>
  <c r="Q22" i="1"/>
  <c r="R22" i="1" s="1"/>
  <c r="Q21" i="1"/>
  <c r="R21" i="1" s="1"/>
  <c r="Q20" i="1"/>
  <c r="R20" i="1" s="1"/>
  <c r="Q19" i="1"/>
  <c r="R19" i="1" s="1"/>
  <c r="Q18" i="1"/>
  <c r="R18" i="1" s="1"/>
  <c r="Q17" i="1"/>
  <c r="R17" i="1" s="1"/>
  <c r="Q16" i="1"/>
  <c r="R16" i="1" s="1"/>
  <c r="Q13" i="1"/>
  <c r="R13" i="1" s="1"/>
  <c r="Q12" i="1"/>
  <c r="R12" i="1" s="1"/>
  <c r="Q11" i="1"/>
  <c r="R11" i="1" s="1"/>
  <c r="Q10" i="1"/>
  <c r="R10" i="1" s="1"/>
  <c r="Q9" i="1"/>
  <c r="R9" i="1" s="1"/>
  <c r="Q8" i="1"/>
  <c r="R8" i="1" s="1"/>
  <c r="Q7" i="1"/>
  <c r="R7" i="1" s="1"/>
  <c r="Q6" i="1"/>
  <c r="R6" i="1" s="1"/>
  <c r="Q5" i="1"/>
  <c r="R5" i="1" s="1"/>
  <c r="N377" i="1"/>
  <c r="O377" i="1" s="1"/>
  <c r="N367" i="1"/>
  <c r="O367" i="1" s="1"/>
  <c r="N365" i="1"/>
  <c r="O365" i="1" s="1"/>
  <c r="N364" i="1"/>
  <c r="O364" i="1" s="1"/>
  <c r="N363" i="1"/>
  <c r="O363" i="1" s="1"/>
  <c r="N362" i="1"/>
  <c r="O362" i="1" s="1"/>
  <c r="N361" i="1"/>
  <c r="O361" i="1" s="1"/>
  <c r="N360" i="1"/>
  <c r="O360" i="1" s="1"/>
  <c r="N359" i="1"/>
  <c r="O359" i="1" s="1"/>
  <c r="N358" i="1"/>
  <c r="O358" i="1" s="1"/>
  <c r="N357" i="1"/>
  <c r="O357" i="1" s="1"/>
  <c r="N356" i="1"/>
  <c r="O356" i="1" s="1"/>
  <c r="N355" i="1"/>
  <c r="O355" i="1" s="1"/>
  <c r="N353" i="1"/>
  <c r="O353" i="1" s="1"/>
  <c r="N352" i="1"/>
  <c r="O352" i="1" s="1"/>
  <c r="N351" i="1"/>
  <c r="O351" i="1" s="1"/>
  <c r="N350" i="1"/>
  <c r="O350" i="1" s="1"/>
  <c r="N348" i="1"/>
  <c r="O348" i="1" s="1"/>
  <c r="N347" i="1"/>
  <c r="O347" i="1" s="1"/>
  <c r="N346" i="1"/>
  <c r="O346" i="1" s="1"/>
  <c r="N345" i="1"/>
  <c r="O345" i="1" s="1"/>
  <c r="N344" i="1"/>
  <c r="O344" i="1" s="1"/>
  <c r="N343" i="1"/>
  <c r="O343" i="1" s="1"/>
  <c r="N342" i="1"/>
  <c r="O342" i="1" s="1"/>
  <c r="N341" i="1"/>
  <c r="O341" i="1" s="1"/>
  <c r="N332" i="1"/>
  <c r="O332" i="1" s="1"/>
  <c r="N331" i="1"/>
  <c r="O331" i="1" s="1"/>
  <c r="N330" i="1"/>
  <c r="O330" i="1" s="1"/>
  <c r="N329" i="1"/>
  <c r="O329" i="1" s="1"/>
  <c r="N327" i="1"/>
  <c r="O327" i="1" s="1"/>
  <c r="N325" i="1"/>
  <c r="O325" i="1" s="1"/>
  <c r="N317" i="1"/>
  <c r="O317" i="1" s="1"/>
  <c r="N316" i="1"/>
  <c r="O316" i="1" s="1"/>
  <c r="N315" i="1"/>
  <c r="O315" i="1" s="1"/>
  <c r="N314" i="1"/>
  <c r="O314" i="1" s="1"/>
  <c r="N313" i="1"/>
  <c r="O313" i="1" s="1"/>
  <c r="N309" i="1"/>
  <c r="O309" i="1" s="1"/>
  <c r="N308" i="1"/>
  <c r="O308" i="1" s="1"/>
  <c r="N305" i="1"/>
  <c r="O305" i="1" s="1"/>
  <c r="N304" i="1"/>
  <c r="O304" i="1" s="1"/>
  <c r="N303" i="1"/>
  <c r="O303" i="1" s="1"/>
  <c r="N302" i="1"/>
  <c r="O302" i="1" s="1"/>
  <c r="N297" i="1"/>
  <c r="O297" i="1" s="1"/>
  <c r="N296" i="1"/>
  <c r="O296" i="1" s="1"/>
  <c r="N295" i="1"/>
  <c r="O295" i="1" s="1"/>
  <c r="N294" i="1"/>
  <c r="O294" i="1" s="1"/>
  <c r="N293" i="1"/>
  <c r="O293" i="1" s="1"/>
  <c r="N292" i="1"/>
  <c r="O292" i="1" s="1"/>
  <c r="N291" i="1"/>
  <c r="O291" i="1" s="1"/>
  <c r="N290" i="1"/>
  <c r="O290" i="1" s="1"/>
  <c r="N289" i="1"/>
  <c r="O289" i="1" s="1"/>
  <c r="N287" i="1"/>
  <c r="O287" i="1" s="1"/>
  <c r="N285" i="1"/>
  <c r="O285" i="1" s="1"/>
  <c r="N284" i="1"/>
  <c r="O284" i="1" s="1"/>
  <c r="N283" i="1"/>
  <c r="O283" i="1" s="1"/>
  <c r="N279" i="1"/>
  <c r="O279" i="1" s="1"/>
  <c r="N278" i="1"/>
  <c r="O278" i="1" s="1"/>
  <c r="N277" i="1"/>
  <c r="O277" i="1" s="1"/>
  <c r="N276" i="1"/>
  <c r="O276" i="1" s="1"/>
  <c r="N270" i="1"/>
  <c r="O270" i="1" s="1"/>
  <c r="N269" i="1"/>
  <c r="O269" i="1" s="1"/>
  <c r="N268" i="1"/>
  <c r="O268" i="1" s="1"/>
  <c r="N266" i="1"/>
  <c r="O266" i="1" s="1"/>
  <c r="N262" i="1"/>
  <c r="O262" i="1" s="1"/>
  <c r="N260" i="1"/>
  <c r="O260" i="1" s="1"/>
  <c r="N259" i="1"/>
  <c r="O259" i="1" s="1"/>
  <c r="N258" i="1"/>
  <c r="O258" i="1" s="1"/>
  <c r="N257" i="1"/>
  <c r="O257" i="1" s="1"/>
  <c r="N256" i="1"/>
  <c r="O256" i="1" s="1"/>
  <c r="N255" i="1"/>
  <c r="O255" i="1" s="1"/>
  <c r="N254" i="1"/>
  <c r="O254" i="1" s="1"/>
  <c r="N253" i="1"/>
  <c r="O253" i="1" s="1"/>
  <c r="N252" i="1"/>
  <c r="O252" i="1" s="1"/>
  <c r="N251" i="1"/>
  <c r="O251" i="1" s="1"/>
  <c r="N250" i="1"/>
  <c r="O250" i="1" s="1"/>
  <c r="N249" i="1"/>
  <c r="O249" i="1" s="1"/>
  <c r="N248" i="1"/>
  <c r="O248" i="1" s="1"/>
  <c r="N247" i="1"/>
  <c r="O247" i="1" s="1"/>
  <c r="N246" i="1"/>
  <c r="O246" i="1" s="1"/>
  <c r="N245" i="1"/>
  <c r="O245" i="1" s="1"/>
  <c r="N243" i="1"/>
  <c r="O243" i="1" s="1"/>
  <c r="N242" i="1"/>
  <c r="O242" i="1" s="1"/>
  <c r="N241" i="1"/>
  <c r="O241" i="1" s="1"/>
  <c r="N240" i="1"/>
  <c r="O240" i="1" s="1"/>
  <c r="N238" i="1"/>
  <c r="O238" i="1" s="1"/>
  <c r="N236" i="1"/>
  <c r="O236" i="1" s="1"/>
  <c r="N235" i="1"/>
  <c r="O235" i="1" s="1"/>
  <c r="N233" i="1"/>
  <c r="O233" i="1" s="1"/>
  <c r="N232" i="1"/>
  <c r="O232" i="1" s="1"/>
  <c r="N227" i="1"/>
  <c r="O227" i="1" s="1"/>
  <c r="N226" i="1"/>
  <c r="O226" i="1" s="1"/>
  <c r="N225" i="1"/>
  <c r="O225" i="1" s="1"/>
  <c r="N224" i="1"/>
  <c r="O224" i="1" s="1"/>
  <c r="N223" i="1"/>
  <c r="O223" i="1" s="1"/>
  <c r="N222" i="1"/>
  <c r="O222" i="1" s="1"/>
  <c r="N221" i="1"/>
  <c r="O221" i="1" s="1"/>
  <c r="N215" i="1"/>
  <c r="O215" i="1" s="1"/>
  <c r="N214" i="1"/>
  <c r="O214" i="1" s="1"/>
  <c r="N213" i="1"/>
  <c r="O213" i="1" s="1"/>
  <c r="N212" i="1"/>
  <c r="O212" i="1" s="1"/>
  <c r="N211" i="1"/>
  <c r="O211" i="1" s="1"/>
  <c r="N210" i="1"/>
  <c r="O210" i="1" s="1"/>
  <c r="N209" i="1"/>
  <c r="O209" i="1" s="1"/>
  <c r="N208" i="1"/>
  <c r="O208" i="1" s="1"/>
  <c r="N207" i="1"/>
  <c r="O207" i="1" s="1"/>
  <c r="N206" i="1"/>
  <c r="O206" i="1" s="1"/>
  <c r="N205" i="1"/>
  <c r="O205" i="1" s="1"/>
  <c r="N195" i="1"/>
  <c r="O195" i="1" s="1"/>
  <c r="N194" i="1"/>
  <c r="O194" i="1" s="1"/>
  <c r="N193" i="1"/>
  <c r="O193" i="1" s="1"/>
  <c r="N186" i="1"/>
  <c r="O186" i="1" s="1"/>
  <c r="N185" i="1"/>
  <c r="O185" i="1" s="1"/>
  <c r="N184" i="1"/>
  <c r="O184" i="1" s="1"/>
  <c r="N183" i="1"/>
  <c r="O183" i="1" s="1"/>
  <c r="N182" i="1"/>
  <c r="O182" i="1" s="1"/>
  <c r="N181" i="1"/>
  <c r="O181" i="1" s="1"/>
  <c r="N180" i="1"/>
  <c r="O180" i="1" s="1"/>
  <c r="N179" i="1"/>
  <c r="O179" i="1" s="1"/>
  <c r="N178" i="1"/>
  <c r="O178" i="1" s="1"/>
  <c r="N177" i="1"/>
  <c r="O177" i="1" s="1"/>
  <c r="N176" i="1"/>
  <c r="O176" i="1" s="1"/>
  <c r="N171" i="1"/>
  <c r="O171" i="1" s="1"/>
  <c r="N167" i="1"/>
  <c r="O167" i="1" s="1"/>
  <c r="N166" i="1"/>
  <c r="O166" i="1" s="1"/>
  <c r="N165" i="1"/>
  <c r="O165" i="1" s="1"/>
  <c r="N164" i="1"/>
  <c r="O164" i="1" s="1"/>
  <c r="N163" i="1"/>
  <c r="O163" i="1" s="1"/>
  <c r="N162" i="1"/>
  <c r="O162" i="1" s="1"/>
  <c r="N161" i="1"/>
  <c r="O161" i="1" s="1"/>
  <c r="N157" i="1"/>
  <c r="O157" i="1" s="1"/>
  <c r="N155" i="1"/>
  <c r="O155" i="1" s="1"/>
  <c r="N154" i="1"/>
  <c r="O154" i="1" s="1"/>
  <c r="N153" i="1"/>
  <c r="O153" i="1" s="1"/>
  <c r="N152" i="1"/>
  <c r="O152" i="1" s="1"/>
  <c r="N151" i="1"/>
  <c r="O151" i="1" s="1"/>
  <c r="N150" i="1"/>
  <c r="O150" i="1" s="1"/>
  <c r="N149" i="1"/>
  <c r="O149" i="1" s="1"/>
  <c r="N148" i="1"/>
  <c r="O148" i="1" s="1"/>
  <c r="N147" i="1"/>
  <c r="O147" i="1" s="1"/>
  <c r="N143" i="1"/>
  <c r="O143" i="1" s="1"/>
  <c r="N142" i="1"/>
  <c r="O142" i="1" s="1"/>
  <c r="N141" i="1"/>
  <c r="O141" i="1" s="1"/>
  <c r="N140" i="1"/>
  <c r="O140" i="1" s="1"/>
  <c r="N138" i="1"/>
  <c r="O138" i="1" s="1"/>
  <c r="N136" i="1"/>
  <c r="O136" i="1" s="1"/>
  <c r="N135" i="1"/>
  <c r="O135" i="1" s="1"/>
  <c r="N134" i="1"/>
  <c r="O134" i="1" s="1"/>
  <c r="N133" i="1"/>
  <c r="O133" i="1" s="1"/>
  <c r="N132" i="1"/>
  <c r="O132" i="1" s="1"/>
  <c r="N131" i="1"/>
  <c r="O131" i="1" s="1"/>
  <c r="N130" i="1"/>
  <c r="O130" i="1" s="1"/>
  <c r="N129" i="1"/>
  <c r="O129" i="1" s="1"/>
  <c r="N127" i="1"/>
  <c r="O127" i="1" s="1"/>
  <c r="N126" i="1"/>
  <c r="O126" i="1" s="1"/>
  <c r="N125" i="1"/>
  <c r="O125" i="1" s="1"/>
  <c r="N124" i="1"/>
  <c r="O124" i="1" s="1"/>
  <c r="N123" i="1"/>
  <c r="O123" i="1" s="1"/>
  <c r="N122" i="1"/>
  <c r="O122" i="1" s="1"/>
  <c r="N121" i="1"/>
  <c r="O121" i="1" s="1"/>
  <c r="N120" i="1"/>
  <c r="O120" i="1" s="1"/>
  <c r="N119" i="1"/>
  <c r="O119" i="1" s="1"/>
  <c r="N118" i="1"/>
  <c r="O118" i="1" s="1"/>
  <c r="N117" i="1"/>
  <c r="O117" i="1" s="1"/>
  <c r="N116" i="1"/>
  <c r="O116" i="1" s="1"/>
  <c r="N115" i="1"/>
  <c r="O115" i="1" s="1"/>
  <c r="N114" i="1"/>
  <c r="O114" i="1" s="1"/>
  <c r="N113" i="1"/>
  <c r="O113" i="1" s="1"/>
  <c r="N112" i="1"/>
  <c r="O112" i="1" s="1"/>
  <c r="N111" i="1"/>
  <c r="O111" i="1" s="1"/>
  <c r="N110" i="1"/>
  <c r="O110" i="1" s="1"/>
  <c r="N109" i="1"/>
  <c r="O109" i="1" s="1"/>
  <c r="N107" i="1"/>
  <c r="O107" i="1" s="1"/>
  <c r="N105" i="1"/>
  <c r="O105" i="1" s="1"/>
  <c r="N104" i="1"/>
  <c r="O104" i="1" s="1"/>
  <c r="N103" i="1"/>
  <c r="O103" i="1" s="1"/>
  <c r="N102" i="1"/>
  <c r="O102" i="1" s="1"/>
  <c r="N100" i="1"/>
  <c r="O100" i="1" s="1"/>
  <c r="N99" i="1"/>
  <c r="O99" i="1" s="1"/>
  <c r="N98" i="1"/>
  <c r="O98" i="1" s="1"/>
  <c r="N97" i="1"/>
  <c r="O97" i="1" s="1"/>
  <c r="N96" i="1"/>
  <c r="O96" i="1" s="1"/>
  <c r="N94" i="1"/>
  <c r="O94" i="1" s="1"/>
  <c r="N93" i="1"/>
  <c r="O93" i="1" s="1"/>
  <c r="N92" i="1"/>
  <c r="O92" i="1" s="1"/>
  <c r="N91" i="1"/>
  <c r="O91" i="1" s="1"/>
  <c r="N90" i="1"/>
  <c r="O90" i="1" s="1"/>
  <c r="N89" i="1"/>
  <c r="O89" i="1" s="1"/>
  <c r="N88" i="1"/>
  <c r="O88" i="1" s="1"/>
  <c r="N87" i="1"/>
  <c r="O87" i="1" s="1"/>
  <c r="N86" i="1"/>
  <c r="O86" i="1" s="1"/>
  <c r="N85" i="1"/>
  <c r="O85" i="1" s="1"/>
  <c r="N84" i="1"/>
  <c r="O84" i="1" s="1"/>
  <c r="N83" i="1"/>
  <c r="O83" i="1" s="1"/>
  <c r="N82" i="1"/>
  <c r="O82" i="1" s="1"/>
  <c r="N81" i="1"/>
  <c r="O81" i="1" s="1"/>
  <c r="N80" i="1"/>
  <c r="O80" i="1" s="1"/>
  <c r="N79" i="1"/>
  <c r="O79" i="1" s="1"/>
  <c r="N78" i="1"/>
  <c r="O78" i="1" s="1"/>
  <c r="N77" i="1"/>
  <c r="O77" i="1" s="1"/>
  <c r="N76" i="1"/>
  <c r="O76" i="1" s="1"/>
  <c r="N75" i="1"/>
  <c r="O75" i="1" s="1"/>
  <c r="N74" i="1"/>
  <c r="O74" i="1" s="1"/>
  <c r="N49" i="1"/>
  <c r="O49" i="1" s="1"/>
  <c r="N48" i="1"/>
  <c r="O48" i="1" s="1"/>
  <c r="N47" i="1"/>
  <c r="O47" i="1" s="1"/>
  <c r="N46" i="1"/>
  <c r="O46" i="1" s="1"/>
  <c r="N28" i="1"/>
  <c r="O28" i="1" s="1"/>
  <c r="N27" i="1"/>
  <c r="O27" i="1" s="1"/>
  <c r="N26" i="1"/>
  <c r="O26" i="1" s="1"/>
  <c r="N25" i="1"/>
  <c r="O25" i="1" s="1"/>
  <c r="N24" i="1"/>
  <c r="O24" i="1" s="1"/>
  <c r="N23" i="1"/>
  <c r="O23" i="1" s="1"/>
  <c r="N22" i="1"/>
  <c r="O22" i="1" s="1"/>
  <c r="N21" i="1"/>
  <c r="O21" i="1" s="1"/>
  <c r="N20" i="1"/>
  <c r="O20" i="1" s="1"/>
  <c r="N19" i="1"/>
  <c r="O19" i="1" s="1"/>
  <c r="N18" i="1"/>
  <c r="O18" i="1" s="1"/>
  <c r="N17" i="1"/>
  <c r="O17" i="1" s="1"/>
  <c r="N16" i="1"/>
  <c r="O16" i="1" s="1"/>
  <c r="N13" i="1"/>
  <c r="O13" i="1" s="1"/>
  <c r="N12" i="1"/>
  <c r="O12" i="1" s="1"/>
  <c r="N11" i="1"/>
  <c r="O11" i="1" s="1"/>
  <c r="N10" i="1"/>
  <c r="O10" i="1" s="1"/>
  <c r="N9" i="1"/>
  <c r="O9" i="1" s="1"/>
  <c r="N8" i="1"/>
  <c r="O8" i="1" s="1"/>
  <c r="N7" i="1"/>
  <c r="O7" i="1" s="1"/>
  <c r="N6" i="1"/>
  <c r="O6" i="1" s="1"/>
  <c r="N5" i="1"/>
  <c r="O5" i="1" s="1"/>
  <c r="K377" i="1"/>
  <c r="L377" i="1" s="1"/>
  <c r="K367" i="1"/>
  <c r="L367" i="1" s="1"/>
  <c r="K365" i="1"/>
  <c r="L365" i="1" s="1"/>
  <c r="K364" i="1"/>
  <c r="L364" i="1" s="1"/>
  <c r="K363" i="1"/>
  <c r="L363" i="1" s="1"/>
  <c r="K362" i="1"/>
  <c r="L362" i="1" s="1"/>
  <c r="K361" i="1"/>
  <c r="L361" i="1" s="1"/>
  <c r="K360" i="1"/>
  <c r="L360" i="1" s="1"/>
  <c r="K359" i="1"/>
  <c r="L359" i="1" s="1"/>
  <c r="K358" i="1"/>
  <c r="L358" i="1" s="1"/>
  <c r="K357" i="1"/>
  <c r="L357" i="1" s="1"/>
  <c r="K356" i="1"/>
  <c r="L356" i="1" s="1"/>
  <c r="K355" i="1"/>
  <c r="L355" i="1" s="1"/>
  <c r="K353" i="1"/>
  <c r="L353" i="1" s="1"/>
  <c r="K352" i="1"/>
  <c r="L352" i="1" s="1"/>
  <c r="K351" i="1"/>
  <c r="L351" i="1" s="1"/>
  <c r="K350" i="1"/>
  <c r="L350" i="1" s="1"/>
  <c r="K348" i="1"/>
  <c r="L348" i="1" s="1"/>
  <c r="K347" i="1"/>
  <c r="L347" i="1" s="1"/>
  <c r="K346" i="1"/>
  <c r="L346" i="1" s="1"/>
  <c r="K345" i="1"/>
  <c r="L345" i="1" s="1"/>
  <c r="K344" i="1"/>
  <c r="L344" i="1" s="1"/>
  <c r="K343" i="1"/>
  <c r="L343" i="1" s="1"/>
  <c r="K342" i="1"/>
  <c r="L342" i="1" s="1"/>
  <c r="K341" i="1"/>
  <c r="L341" i="1" s="1"/>
  <c r="K332" i="1"/>
  <c r="L332" i="1" s="1"/>
  <c r="K331" i="1"/>
  <c r="L331" i="1" s="1"/>
  <c r="K330" i="1"/>
  <c r="L330" i="1" s="1"/>
  <c r="K329" i="1"/>
  <c r="L329" i="1" s="1"/>
  <c r="K327" i="1"/>
  <c r="L327" i="1" s="1"/>
  <c r="K325" i="1"/>
  <c r="L325" i="1" s="1"/>
  <c r="K317" i="1"/>
  <c r="L317" i="1" s="1"/>
  <c r="K316" i="1"/>
  <c r="L316" i="1" s="1"/>
  <c r="K315" i="1"/>
  <c r="L315" i="1" s="1"/>
  <c r="K314" i="1"/>
  <c r="L314" i="1" s="1"/>
  <c r="K313" i="1"/>
  <c r="L313" i="1" s="1"/>
  <c r="K309" i="1"/>
  <c r="L309" i="1" s="1"/>
  <c r="K308" i="1"/>
  <c r="L308" i="1" s="1"/>
  <c r="K305" i="1"/>
  <c r="L305" i="1" s="1"/>
  <c r="K304" i="1"/>
  <c r="L304" i="1" s="1"/>
  <c r="K303" i="1"/>
  <c r="L303" i="1" s="1"/>
  <c r="K302" i="1"/>
  <c r="L302" i="1" s="1"/>
  <c r="K297" i="1"/>
  <c r="L297" i="1" s="1"/>
  <c r="K296" i="1"/>
  <c r="L296" i="1" s="1"/>
  <c r="K295" i="1"/>
  <c r="L295" i="1" s="1"/>
  <c r="K294" i="1"/>
  <c r="L294" i="1" s="1"/>
  <c r="K293" i="1"/>
  <c r="L293" i="1" s="1"/>
  <c r="K292" i="1"/>
  <c r="L292" i="1" s="1"/>
  <c r="K291" i="1"/>
  <c r="L291" i="1" s="1"/>
  <c r="K290" i="1"/>
  <c r="L290" i="1" s="1"/>
  <c r="K289" i="1"/>
  <c r="L289" i="1" s="1"/>
  <c r="K287" i="1"/>
  <c r="L287" i="1" s="1"/>
  <c r="K285" i="1"/>
  <c r="L285" i="1" s="1"/>
  <c r="K284" i="1"/>
  <c r="L284" i="1" s="1"/>
  <c r="K283" i="1"/>
  <c r="L283" i="1" s="1"/>
  <c r="K279" i="1"/>
  <c r="L279" i="1" s="1"/>
  <c r="K278" i="1"/>
  <c r="L278" i="1" s="1"/>
  <c r="K277" i="1"/>
  <c r="L277" i="1" s="1"/>
  <c r="K276" i="1"/>
  <c r="L276" i="1" s="1"/>
  <c r="K270" i="1"/>
  <c r="L270" i="1" s="1"/>
  <c r="K269" i="1"/>
  <c r="L269" i="1" s="1"/>
  <c r="K268" i="1"/>
  <c r="L268" i="1" s="1"/>
  <c r="K266" i="1"/>
  <c r="L266" i="1" s="1"/>
  <c r="K262" i="1"/>
  <c r="L262" i="1" s="1"/>
  <c r="K260" i="1"/>
  <c r="L260" i="1" s="1"/>
  <c r="K259" i="1"/>
  <c r="L259" i="1" s="1"/>
  <c r="K258" i="1"/>
  <c r="L258" i="1" s="1"/>
  <c r="K257" i="1"/>
  <c r="L257" i="1" s="1"/>
  <c r="K256" i="1"/>
  <c r="L256" i="1" s="1"/>
  <c r="K255" i="1"/>
  <c r="L255" i="1" s="1"/>
  <c r="K254" i="1"/>
  <c r="L254" i="1" s="1"/>
  <c r="K253" i="1"/>
  <c r="L253" i="1" s="1"/>
  <c r="K252" i="1"/>
  <c r="L252" i="1" s="1"/>
  <c r="K251" i="1"/>
  <c r="L251" i="1" s="1"/>
  <c r="K250" i="1"/>
  <c r="L250" i="1" s="1"/>
  <c r="K249" i="1"/>
  <c r="L249" i="1" s="1"/>
  <c r="K248" i="1"/>
  <c r="L248" i="1" s="1"/>
  <c r="K247" i="1"/>
  <c r="L247" i="1" s="1"/>
  <c r="K246" i="1"/>
  <c r="L246" i="1" s="1"/>
  <c r="K245" i="1"/>
  <c r="L245" i="1" s="1"/>
  <c r="K243" i="1"/>
  <c r="L243" i="1" s="1"/>
  <c r="K242" i="1"/>
  <c r="L242" i="1" s="1"/>
  <c r="K241" i="1"/>
  <c r="L241" i="1" s="1"/>
  <c r="K240" i="1"/>
  <c r="L240" i="1" s="1"/>
  <c r="K238" i="1"/>
  <c r="L238" i="1" s="1"/>
  <c r="K236" i="1"/>
  <c r="L236" i="1" s="1"/>
  <c r="K235" i="1"/>
  <c r="L235" i="1" s="1"/>
  <c r="K233" i="1"/>
  <c r="L233" i="1" s="1"/>
  <c r="K232" i="1"/>
  <c r="L232" i="1" s="1"/>
  <c r="K227" i="1"/>
  <c r="L227" i="1" s="1"/>
  <c r="K226" i="1"/>
  <c r="L226" i="1" s="1"/>
  <c r="K225" i="1"/>
  <c r="L225" i="1" s="1"/>
  <c r="K224" i="1"/>
  <c r="L224" i="1" s="1"/>
  <c r="K223" i="1"/>
  <c r="L223" i="1" s="1"/>
  <c r="K222" i="1"/>
  <c r="L222" i="1" s="1"/>
  <c r="K221" i="1"/>
  <c r="L221" i="1" s="1"/>
  <c r="K215" i="1"/>
  <c r="L215" i="1" s="1"/>
  <c r="K214" i="1"/>
  <c r="L214" i="1" s="1"/>
  <c r="K213" i="1"/>
  <c r="L213" i="1" s="1"/>
  <c r="K212" i="1"/>
  <c r="L212" i="1" s="1"/>
  <c r="K211" i="1"/>
  <c r="L211" i="1" s="1"/>
  <c r="K210" i="1"/>
  <c r="L210" i="1" s="1"/>
  <c r="K209" i="1"/>
  <c r="L209" i="1" s="1"/>
  <c r="K208" i="1"/>
  <c r="L208" i="1" s="1"/>
  <c r="K207" i="1"/>
  <c r="L207" i="1" s="1"/>
  <c r="K206" i="1"/>
  <c r="L206" i="1" s="1"/>
  <c r="K205" i="1"/>
  <c r="L205" i="1" s="1"/>
  <c r="K195" i="1"/>
  <c r="L195" i="1" s="1"/>
  <c r="K194" i="1"/>
  <c r="L194" i="1" s="1"/>
  <c r="K193" i="1"/>
  <c r="L193" i="1" s="1"/>
  <c r="K186" i="1"/>
  <c r="L186" i="1" s="1"/>
  <c r="K185" i="1"/>
  <c r="L185" i="1" s="1"/>
  <c r="K184" i="1"/>
  <c r="L184" i="1" s="1"/>
  <c r="K183" i="1"/>
  <c r="L183" i="1" s="1"/>
  <c r="K182" i="1"/>
  <c r="L182" i="1" s="1"/>
  <c r="K181" i="1"/>
  <c r="L181" i="1" s="1"/>
  <c r="K180" i="1"/>
  <c r="L180" i="1" s="1"/>
  <c r="K179" i="1"/>
  <c r="L179" i="1" s="1"/>
  <c r="K178" i="1"/>
  <c r="L178" i="1" s="1"/>
  <c r="K177" i="1"/>
  <c r="L177" i="1" s="1"/>
  <c r="K176" i="1"/>
  <c r="L176" i="1" s="1"/>
  <c r="K171" i="1"/>
  <c r="L171" i="1" s="1"/>
  <c r="K167" i="1"/>
  <c r="L167" i="1" s="1"/>
  <c r="K166" i="1"/>
  <c r="L166" i="1" s="1"/>
  <c r="K165" i="1"/>
  <c r="L165" i="1" s="1"/>
  <c r="K164" i="1"/>
  <c r="L164" i="1" s="1"/>
  <c r="K163" i="1"/>
  <c r="L163" i="1" s="1"/>
  <c r="K162" i="1"/>
  <c r="L162" i="1" s="1"/>
  <c r="K161" i="1"/>
  <c r="L161" i="1" s="1"/>
  <c r="K157" i="1"/>
  <c r="L157" i="1" s="1"/>
  <c r="K155" i="1"/>
  <c r="L155" i="1" s="1"/>
  <c r="K154" i="1"/>
  <c r="L154" i="1" s="1"/>
  <c r="K153" i="1"/>
  <c r="L153" i="1" s="1"/>
  <c r="K152" i="1"/>
  <c r="L152" i="1" s="1"/>
  <c r="K151" i="1"/>
  <c r="L151" i="1" s="1"/>
  <c r="K150" i="1"/>
  <c r="L150" i="1" s="1"/>
  <c r="K149" i="1"/>
  <c r="L149" i="1" s="1"/>
  <c r="K148" i="1"/>
  <c r="L148" i="1" s="1"/>
  <c r="K147" i="1"/>
  <c r="L147" i="1" s="1"/>
  <c r="K143" i="1"/>
  <c r="L143" i="1" s="1"/>
  <c r="K142" i="1"/>
  <c r="L142" i="1" s="1"/>
  <c r="K141" i="1"/>
  <c r="L141" i="1" s="1"/>
  <c r="K140" i="1"/>
  <c r="L140" i="1" s="1"/>
  <c r="K138" i="1"/>
  <c r="L138" i="1" s="1"/>
  <c r="K136" i="1"/>
  <c r="L136" i="1" s="1"/>
  <c r="K135" i="1"/>
  <c r="L135" i="1" s="1"/>
  <c r="K134" i="1"/>
  <c r="L134" i="1" s="1"/>
  <c r="K133" i="1"/>
  <c r="L133" i="1" s="1"/>
  <c r="K132" i="1"/>
  <c r="L132" i="1" s="1"/>
  <c r="K131" i="1"/>
  <c r="L131" i="1" s="1"/>
  <c r="K130" i="1"/>
  <c r="L130" i="1" s="1"/>
  <c r="K129" i="1"/>
  <c r="L129" i="1" s="1"/>
  <c r="K127" i="1"/>
  <c r="L127" i="1" s="1"/>
  <c r="K126" i="1"/>
  <c r="L126" i="1" s="1"/>
  <c r="K125" i="1"/>
  <c r="L125" i="1" s="1"/>
  <c r="K124" i="1"/>
  <c r="L124" i="1" s="1"/>
  <c r="K123" i="1"/>
  <c r="L123" i="1" s="1"/>
  <c r="K122" i="1"/>
  <c r="L122" i="1" s="1"/>
  <c r="K121" i="1"/>
  <c r="L121" i="1" s="1"/>
  <c r="K120" i="1"/>
  <c r="L120" i="1" s="1"/>
  <c r="K119" i="1"/>
  <c r="L119" i="1" s="1"/>
  <c r="K118" i="1"/>
  <c r="L118" i="1" s="1"/>
  <c r="K117" i="1"/>
  <c r="L117" i="1" s="1"/>
  <c r="K116" i="1"/>
  <c r="L116" i="1" s="1"/>
  <c r="K115" i="1"/>
  <c r="L115" i="1" s="1"/>
  <c r="K114" i="1"/>
  <c r="L114" i="1" s="1"/>
  <c r="K113" i="1"/>
  <c r="L113" i="1" s="1"/>
  <c r="K112" i="1"/>
  <c r="L112" i="1" s="1"/>
  <c r="K111" i="1"/>
  <c r="L111" i="1" s="1"/>
  <c r="K110" i="1"/>
  <c r="L110" i="1" s="1"/>
  <c r="K109" i="1"/>
  <c r="L109" i="1" s="1"/>
  <c r="K107" i="1"/>
  <c r="L107" i="1" s="1"/>
  <c r="K105" i="1"/>
  <c r="L105" i="1" s="1"/>
  <c r="K104" i="1"/>
  <c r="L104" i="1" s="1"/>
  <c r="K103" i="1"/>
  <c r="L103" i="1" s="1"/>
  <c r="K102" i="1"/>
  <c r="L102" i="1" s="1"/>
  <c r="K100" i="1"/>
  <c r="L100" i="1" s="1"/>
  <c r="K99" i="1"/>
  <c r="L99" i="1" s="1"/>
  <c r="K98" i="1"/>
  <c r="L98" i="1" s="1"/>
  <c r="K97" i="1"/>
  <c r="L97" i="1" s="1"/>
  <c r="K96" i="1"/>
  <c r="L96" i="1" s="1"/>
  <c r="K94" i="1"/>
  <c r="L94" i="1" s="1"/>
  <c r="K93" i="1"/>
  <c r="L93" i="1" s="1"/>
  <c r="K92" i="1"/>
  <c r="L92" i="1" s="1"/>
  <c r="K91" i="1"/>
  <c r="L91" i="1" s="1"/>
  <c r="K90" i="1"/>
  <c r="L90" i="1" s="1"/>
  <c r="K89" i="1"/>
  <c r="L89" i="1" s="1"/>
  <c r="K88" i="1"/>
  <c r="L88" i="1" s="1"/>
  <c r="K87" i="1"/>
  <c r="L87" i="1" s="1"/>
  <c r="K86" i="1"/>
  <c r="L86" i="1" s="1"/>
  <c r="K85" i="1"/>
  <c r="L85" i="1" s="1"/>
  <c r="K84" i="1"/>
  <c r="L84" i="1" s="1"/>
  <c r="K83" i="1"/>
  <c r="L83" i="1" s="1"/>
  <c r="K82" i="1"/>
  <c r="L82" i="1" s="1"/>
  <c r="K81" i="1"/>
  <c r="L81" i="1" s="1"/>
  <c r="K80" i="1"/>
  <c r="L80" i="1" s="1"/>
  <c r="K79" i="1"/>
  <c r="L79" i="1" s="1"/>
  <c r="K78" i="1"/>
  <c r="L78" i="1" s="1"/>
  <c r="K77" i="1"/>
  <c r="L77" i="1" s="1"/>
  <c r="K76" i="1"/>
  <c r="L76" i="1" s="1"/>
  <c r="K75" i="1"/>
  <c r="L75" i="1" s="1"/>
  <c r="K74" i="1"/>
  <c r="L74" i="1" s="1"/>
  <c r="K49" i="1"/>
  <c r="L49" i="1" s="1"/>
  <c r="K48" i="1"/>
  <c r="L48" i="1" s="1"/>
  <c r="K47" i="1"/>
  <c r="L47" i="1" s="1"/>
  <c r="K46" i="1"/>
  <c r="L46" i="1" s="1"/>
  <c r="K28" i="1"/>
  <c r="L28" i="1" s="1"/>
  <c r="K27" i="1"/>
  <c r="L27" i="1" s="1"/>
  <c r="K26" i="1"/>
  <c r="L26" i="1" s="1"/>
  <c r="K25" i="1"/>
  <c r="L25" i="1" s="1"/>
  <c r="K24" i="1"/>
  <c r="L24" i="1" s="1"/>
  <c r="K23" i="1"/>
  <c r="L23" i="1" s="1"/>
  <c r="K22" i="1"/>
  <c r="L22" i="1" s="1"/>
  <c r="K21" i="1"/>
  <c r="L21" i="1" s="1"/>
  <c r="K20" i="1"/>
  <c r="L20" i="1" s="1"/>
  <c r="K19" i="1"/>
  <c r="L19" i="1" s="1"/>
  <c r="K18" i="1"/>
  <c r="L18" i="1" s="1"/>
  <c r="K17" i="1"/>
  <c r="L17" i="1" s="1"/>
  <c r="K16" i="1"/>
  <c r="L16" i="1" s="1"/>
  <c r="K13" i="1"/>
  <c r="L13" i="1" s="1"/>
  <c r="K12" i="1"/>
  <c r="L12" i="1" s="1"/>
  <c r="K11" i="1"/>
  <c r="L11" i="1" s="1"/>
  <c r="K10" i="1"/>
  <c r="L10" i="1" s="1"/>
  <c r="K9" i="1"/>
  <c r="L9" i="1" s="1"/>
  <c r="K8" i="1"/>
  <c r="L8" i="1" s="1"/>
  <c r="K7" i="1"/>
  <c r="L7" i="1" s="1"/>
  <c r="K6" i="1"/>
  <c r="L6" i="1" s="1"/>
  <c r="K5" i="1"/>
  <c r="L5" i="1" s="1"/>
  <c r="H353" i="1"/>
  <c r="I353" i="1" s="1"/>
  <c r="H355" i="1"/>
  <c r="I355" i="1" s="1"/>
  <c r="H356" i="1"/>
  <c r="I356" i="1" s="1"/>
  <c r="H357" i="1"/>
  <c r="I357" i="1" s="1"/>
  <c r="H358" i="1"/>
  <c r="I358" i="1" s="1"/>
  <c r="H359" i="1"/>
  <c r="I359" i="1" s="1"/>
  <c r="H360" i="1"/>
  <c r="I360" i="1" s="1"/>
  <c r="H361" i="1"/>
  <c r="I361" i="1" s="1"/>
  <c r="H362" i="1"/>
  <c r="I362" i="1" s="1"/>
  <c r="H363" i="1"/>
  <c r="I363" i="1" s="1"/>
  <c r="H364" i="1"/>
  <c r="I364" i="1" s="1"/>
  <c r="H365" i="1"/>
  <c r="I365" i="1" s="1"/>
  <c r="H367" i="1"/>
  <c r="I367" i="1" s="1"/>
  <c r="H377" i="1"/>
  <c r="I377" i="1" s="1"/>
  <c r="H352" i="1"/>
  <c r="I352" i="1" s="1"/>
  <c r="H351" i="1"/>
  <c r="I351" i="1" s="1"/>
  <c r="H350" i="1"/>
  <c r="I350" i="1" s="1"/>
  <c r="H348" i="1"/>
  <c r="I348" i="1" s="1"/>
  <c r="H347" i="1"/>
  <c r="I347" i="1" s="1"/>
  <c r="H346" i="1"/>
  <c r="I346" i="1" s="1"/>
  <c r="H345" i="1"/>
  <c r="I345" i="1" s="1"/>
  <c r="H344" i="1"/>
  <c r="I344" i="1" s="1"/>
  <c r="H343" i="1"/>
  <c r="I343" i="1" s="1"/>
  <c r="H342" i="1"/>
  <c r="I342" i="1" s="1"/>
  <c r="H341" i="1"/>
  <c r="I341" i="1" s="1"/>
  <c r="H332" i="1"/>
  <c r="I332" i="1" s="1"/>
  <c r="H331" i="1"/>
  <c r="I331" i="1" s="1"/>
  <c r="H330" i="1"/>
  <c r="I330" i="1" s="1"/>
  <c r="H329" i="1"/>
  <c r="I329" i="1" s="1"/>
  <c r="H327" i="1"/>
  <c r="I327" i="1" s="1"/>
  <c r="H325" i="1"/>
  <c r="I325" i="1" s="1"/>
  <c r="H317" i="1"/>
  <c r="I317" i="1" s="1"/>
  <c r="H316" i="1"/>
  <c r="I316" i="1" s="1"/>
  <c r="H315" i="1"/>
  <c r="I315" i="1" s="1"/>
  <c r="H314" i="1"/>
  <c r="I314" i="1" s="1"/>
  <c r="H313" i="1"/>
  <c r="I313" i="1" s="1"/>
  <c r="H309" i="1"/>
  <c r="I309" i="1" s="1"/>
  <c r="H308" i="1"/>
  <c r="I308" i="1" s="1"/>
  <c r="H305" i="1"/>
  <c r="I305" i="1" s="1"/>
  <c r="H304" i="1"/>
  <c r="I304" i="1" s="1"/>
  <c r="H303" i="1"/>
  <c r="I303" i="1" s="1"/>
  <c r="H302" i="1"/>
  <c r="I302" i="1" s="1"/>
  <c r="H297" i="1"/>
  <c r="I297" i="1" s="1"/>
  <c r="H296" i="1"/>
  <c r="I296" i="1" s="1"/>
  <c r="H295" i="1"/>
  <c r="I295" i="1" s="1"/>
  <c r="H294" i="1"/>
  <c r="I294" i="1" s="1"/>
  <c r="H293" i="1"/>
  <c r="I293" i="1" s="1"/>
  <c r="H292" i="1"/>
  <c r="I292" i="1" s="1"/>
  <c r="H291" i="1"/>
  <c r="I291" i="1" s="1"/>
  <c r="H290" i="1"/>
  <c r="I290" i="1" s="1"/>
  <c r="H289" i="1"/>
  <c r="I289" i="1" s="1"/>
  <c r="H287" i="1"/>
  <c r="I287" i="1" s="1"/>
  <c r="H285" i="1"/>
  <c r="I285" i="1" s="1"/>
  <c r="H284" i="1"/>
  <c r="I284" i="1" s="1"/>
  <c r="H283" i="1"/>
  <c r="I283" i="1" s="1"/>
  <c r="H279" i="1"/>
  <c r="I279" i="1" s="1"/>
  <c r="H278" i="1"/>
  <c r="I278" i="1" s="1"/>
  <c r="H277" i="1"/>
  <c r="I277" i="1" s="1"/>
  <c r="H276" i="1"/>
  <c r="I276" i="1" s="1"/>
  <c r="H270" i="1"/>
  <c r="I270" i="1" s="1"/>
  <c r="H269" i="1"/>
  <c r="I269" i="1" s="1"/>
  <c r="H268" i="1"/>
  <c r="I268" i="1" s="1"/>
  <c r="H266" i="1"/>
  <c r="I266" i="1" s="1"/>
  <c r="H262" i="1"/>
  <c r="I262" i="1" s="1"/>
  <c r="H260" i="1"/>
  <c r="I260" i="1" s="1"/>
  <c r="H259" i="1"/>
  <c r="I259" i="1" s="1"/>
  <c r="H258" i="1"/>
  <c r="I258" i="1" s="1"/>
  <c r="H257" i="1"/>
  <c r="I257" i="1" s="1"/>
  <c r="H256" i="1"/>
  <c r="I256" i="1" s="1"/>
  <c r="H255" i="1"/>
  <c r="I255" i="1" s="1"/>
  <c r="H254" i="1"/>
  <c r="I254" i="1" s="1"/>
  <c r="H253" i="1"/>
  <c r="I253" i="1" s="1"/>
  <c r="H252" i="1"/>
  <c r="I252" i="1" s="1"/>
  <c r="H251" i="1"/>
  <c r="I251" i="1" s="1"/>
  <c r="H250" i="1"/>
  <c r="I250" i="1" s="1"/>
  <c r="H249" i="1"/>
  <c r="I249" i="1" s="1"/>
  <c r="H248" i="1"/>
  <c r="I248" i="1" s="1"/>
  <c r="H247" i="1"/>
  <c r="I247" i="1" s="1"/>
  <c r="H246" i="1"/>
  <c r="I246" i="1" s="1"/>
  <c r="H245" i="1"/>
  <c r="I245" i="1" s="1"/>
  <c r="H243" i="1"/>
  <c r="I243" i="1" s="1"/>
  <c r="H242" i="1"/>
  <c r="I242" i="1" s="1"/>
  <c r="H241" i="1"/>
  <c r="I241" i="1" s="1"/>
  <c r="H240" i="1"/>
  <c r="I240" i="1" s="1"/>
  <c r="H238" i="1"/>
  <c r="I238" i="1" s="1"/>
  <c r="H236" i="1"/>
  <c r="I236" i="1" s="1"/>
  <c r="H235" i="1"/>
  <c r="I235" i="1" s="1"/>
  <c r="H233" i="1"/>
  <c r="I233" i="1" s="1"/>
  <c r="H232" i="1"/>
  <c r="I232" i="1" s="1"/>
  <c r="H227" i="1"/>
  <c r="I227" i="1" s="1"/>
  <c r="H226" i="1"/>
  <c r="I226" i="1" s="1"/>
  <c r="H225" i="1"/>
  <c r="I225" i="1" s="1"/>
  <c r="H224" i="1"/>
  <c r="I224" i="1" s="1"/>
  <c r="H223" i="1"/>
  <c r="I223" i="1" s="1"/>
  <c r="H222" i="1"/>
  <c r="I222" i="1" s="1"/>
  <c r="H221" i="1"/>
  <c r="I221" i="1" s="1"/>
  <c r="H215" i="1"/>
  <c r="I215" i="1" s="1"/>
  <c r="H214" i="1"/>
  <c r="I214" i="1" s="1"/>
  <c r="H213" i="1"/>
  <c r="I213" i="1" s="1"/>
  <c r="H212" i="1"/>
  <c r="I212" i="1" s="1"/>
  <c r="H211" i="1"/>
  <c r="I211" i="1" s="1"/>
  <c r="H210" i="1"/>
  <c r="I210" i="1" s="1"/>
  <c r="H209" i="1"/>
  <c r="I209" i="1" s="1"/>
  <c r="H208" i="1"/>
  <c r="I208" i="1" s="1"/>
  <c r="H207" i="1"/>
  <c r="I207" i="1" s="1"/>
  <c r="H206" i="1"/>
  <c r="I206" i="1" s="1"/>
  <c r="H205" i="1"/>
  <c r="I205" i="1" s="1"/>
  <c r="H195" i="1"/>
  <c r="I195" i="1" s="1"/>
  <c r="H194" i="1"/>
  <c r="I194" i="1" s="1"/>
  <c r="H193" i="1"/>
  <c r="I193" i="1" s="1"/>
  <c r="H186" i="1"/>
  <c r="I186" i="1" s="1"/>
  <c r="H185" i="1"/>
  <c r="I185" i="1" s="1"/>
  <c r="H184" i="1"/>
  <c r="I184" i="1" s="1"/>
  <c r="H183" i="1"/>
  <c r="I183" i="1" s="1"/>
  <c r="H182" i="1"/>
  <c r="I182" i="1" s="1"/>
  <c r="H181" i="1"/>
  <c r="I181" i="1" s="1"/>
  <c r="H180" i="1"/>
  <c r="I180" i="1" s="1"/>
  <c r="H179" i="1"/>
  <c r="I179" i="1" s="1"/>
  <c r="H178" i="1"/>
  <c r="I178" i="1" s="1"/>
  <c r="H177" i="1"/>
  <c r="I177" i="1" s="1"/>
  <c r="H176" i="1"/>
  <c r="I176" i="1" s="1"/>
  <c r="H171" i="1"/>
  <c r="I171" i="1" s="1"/>
  <c r="H167" i="1"/>
  <c r="I167" i="1" s="1"/>
  <c r="H166" i="1"/>
  <c r="I166" i="1" s="1"/>
  <c r="H165" i="1"/>
  <c r="I165" i="1" s="1"/>
  <c r="H164" i="1"/>
  <c r="I164" i="1" s="1"/>
  <c r="H163" i="1"/>
  <c r="I163" i="1" s="1"/>
  <c r="H162" i="1"/>
  <c r="I162" i="1" s="1"/>
  <c r="H161" i="1"/>
  <c r="I161" i="1" s="1"/>
  <c r="H157" i="1"/>
  <c r="I157" i="1" s="1"/>
  <c r="H155" i="1"/>
  <c r="I155" i="1" s="1"/>
  <c r="H154" i="1"/>
  <c r="I154" i="1" s="1"/>
  <c r="H153" i="1"/>
  <c r="I153" i="1" s="1"/>
  <c r="H152" i="1"/>
  <c r="I152" i="1" s="1"/>
  <c r="H151" i="1"/>
  <c r="I151" i="1" s="1"/>
  <c r="H150" i="1"/>
  <c r="I150" i="1" s="1"/>
  <c r="H149" i="1"/>
  <c r="I149" i="1" s="1"/>
  <c r="H148" i="1"/>
  <c r="I148" i="1" s="1"/>
  <c r="H147" i="1"/>
  <c r="I147" i="1" s="1"/>
  <c r="H143" i="1"/>
  <c r="I143" i="1" s="1"/>
  <c r="H142" i="1"/>
  <c r="I142" i="1" s="1"/>
  <c r="H141" i="1"/>
  <c r="I141" i="1" s="1"/>
  <c r="H140" i="1"/>
  <c r="I140" i="1" s="1"/>
  <c r="H138" i="1"/>
  <c r="I138" i="1" s="1"/>
  <c r="H136" i="1"/>
  <c r="I136" i="1" s="1"/>
  <c r="H135" i="1"/>
  <c r="I135" i="1" s="1"/>
  <c r="H134" i="1"/>
  <c r="I134" i="1" s="1"/>
  <c r="H133" i="1"/>
  <c r="I133" i="1" s="1"/>
  <c r="H132" i="1"/>
  <c r="I132" i="1" s="1"/>
  <c r="H131" i="1"/>
  <c r="I131" i="1" s="1"/>
  <c r="H130" i="1"/>
  <c r="I130" i="1" s="1"/>
  <c r="H129" i="1"/>
  <c r="I129" i="1" s="1"/>
  <c r="H127" i="1"/>
  <c r="I127" i="1" s="1"/>
  <c r="H126" i="1"/>
  <c r="I126" i="1" s="1"/>
  <c r="H125" i="1"/>
  <c r="I125" i="1" s="1"/>
  <c r="H124" i="1"/>
  <c r="I124" i="1" s="1"/>
  <c r="H123" i="1"/>
  <c r="I123" i="1" s="1"/>
  <c r="H122" i="1"/>
  <c r="I122" i="1" s="1"/>
  <c r="H121" i="1"/>
  <c r="I121" i="1" s="1"/>
  <c r="H120" i="1"/>
  <c r="I120" i="1" s="1"/>
  <c r="H119" i="1"/>
  <c r="I119" i="1" s="1"/>
  <c r="H118" i="1"/>
  <c r="I118" i="1" s="1"/>
  <c r="H117" i="1"/>
  <c r="I117" i="1" s="1"/>
  <c r="H116" i="1"/>
  <c r="I116" i="1" s="1"/>
  <c r="H115" i="1"/>
  <c r="I115" i="1" s="1"/>
  <c r="H114" i="1"/>
  <c r="I114" i="1" s="1"/>
  <c r="H113" i="1"/>
  <c r="I113" i="1" s="1"/>
  <c r="H112" i="1"/>
  <c r="I112" i="1" s="1"/>
  <c r="H111" i="1"/>
  <c r="I111" i="1" s="1"/>
  <c r="H110" i="1"/>
  <c r="I110" i="1" s="1"/>
  <c r="H109" i="1"/>
  <c r="I109" i="1" s="1"/>
  <c r="H107" i="1"/>
  <c r="I107" i="1" s="1"/>
  <c r="H105" i="1"/>
  <c r="I105" i="1" s="1"/>
  <c r="H104" i="1"/>
  <c r="I104" i="1" s="1"/>
  <c r="H103" i="1"/>
  <c r="I103" i="1" s="1"/>
  <c r="H102" i="1"/>
  <c r="I102" i="1" s="1"/>
  <c r="H100" i="1"/>
  <c r="I100" i="1" s="1"/>
  <c r="H99" i="1"/>
  <c r="I99" i="1" s="1"/>
  <c r="H98" i="1"/>
  <c r="I98" i="1" s="1"/>
  <c r="H97" i="1"/>
  <c r="I97" i="1" s="1"/>
  <c r="H96" i="1"/>
  <c r="I96" i="1" s="1"/>
  <c r="H94" i="1"/>
  <c r="I94" i="1" s="1"/>
  <c r="H93" i="1"/>
  <c r="I93" i="1" s="1"/>
  <c r="H92" i="1"/>
  <c r="I92" i="1" s="1"/>
  <c r="H91" i="1"/>
  <c r="I91" i="1" s="1"/>
  <c r="H90" i="1"/>
  <c r="I90" i="1" s="1"/>
  <c r="H89" i="1"/>
  <c r="I89" i="1" s="1"/>
  <c r="H88" i="1"/>
  <c r="I88" i="1" s="1"/>
  <c r="H87" i="1"/>
  <c r="I87" i="1" s="1"/>
  <c r="H86" i="1"/>
  <c r="I86" i="1" s="1"/>
  <c r="H85" i="1"/>
  <c r="I85" i="1" s="1"/>
  <c r="H84" i="1"/>
  <c r="I84" i="1" s="1"/>
  <c r="H83" i="1"/>
  <c r="I83" i="1" s="1"/>
  <c r="H82" i="1"/>
  <c r="I82" i="1" s="1"/>
  <c r="H81" i="1"/>
  <c r="I81" i="1" s="1"/>
  <c r="H80" i="1"/>
  <c r="I80" i="1" s="1"/>
  <c r="H79" i="1"/>
  <c r="I79" i="1" s="1"/>
  <c r="H78" i="1"/>
  <c r="I78" i="1" s="1"/>
  <c r="H77" i="1"/>
  <c r="I77" i="1" s="1"/>
  <c r="H76" i="1"/>
  <c r="I76" i="1" s="1"/>
  <c r="H75" i="1"/>
  <c r="I75" i="1" s="1"/>
  <c r="H74" i="1"/>
  <c r="I74" i="1" s="1"/>
  <c r="H49" i="1"/>
  <c r="I49" i="1" s="1"/>
  <c r="H48" i="1"/>
  <c r="I48" i="1" s="1"/>
  <c r="H47" i="1"/>
  <c r="I47" i="1" s="1"/>
  <c r="H46" i="1"/>
  <c r="I46" i="1" s="1"/>
  <c r="H28" i="1"/>
  <c r="I28" i="1" s="1"/>
  <c r="H27" i="1"/>
  <c r="I27" i="1" s="1"/>
  <c r="H26" i="1"/>
  <c r="I26" i="1" s="1"/>
  <c r="H25" i="1"/>
  <c r="I25" i="1" s="1"/>
  <c r="H24" i="1"/>
  <c r="I24" i="1" s="1"/>
  <c r="H23" i="1"/>
  <c r="I23" i="1" s="1"/>
  <c r="H22" i="1"/>
  <c r="I22" i="1" s="1"/>
  <c r="H21" i="1"/>
  <c r="I21" i="1" s="1"/>
  <c r="H20" i="1"/>
  <c r="I20" i="1" s="1"/>
  <c r="H19" i="1"/>
  <c r="I19" i="1" s="1"/>
  <c r="H18" i="1"/>
  <c r="I18" i="1" s="1"/>
  <c r="H17" i="1"/>
  <c r="I17" i="1" s="1"/>
  <c r="H16" i="1"/>
  <c r="I16" i="1" s="1"/>
  <c r="H13" i="1"/>
  <c r="I13" i="1" s="1"/>
  <c r="H12" i="1"/>
  <c r="I12" i="1" s="1"/>
  <c r="H11" i="1"/>
  <c r="I11" i="1" s="1"/>
  <c r="H10" i="1"/>
  <c r="I10" i="1" s="1"/>
  <c r="H9" i="1"/>
  <c r="I9" i="1" s="1"/>
  <c r="H8" i="1"/>
  <c r="I8" i="1" s="1"/>
  <c r="H7" i="1"/>
  <c r="I7" i="1" s="1"/>
  <c r="H6" i="1"/>
  <c r="I6" i="1" s="1"/>
  <c r="H5" i="1"/>
  <c r="I5" i="1" s="1"/>
  <c r="E287" i="1"/>
  <c r="F287" i="1" s="1"/>
  <c r="E289" i="1"/>
  <c r="F289" i="1" s="1"/>
  <c r="E290" i="1"/>
  <c r="F290" i="1" s="1"/>
  <c r="E291" i="1"/>
  <c r="F291" i="1" s="1"/>
  <c r="E292" i="1"/>
  <c r="F292" i="1" s="1"/>
  <c r="E293" i="1"/>
  <c r="F293" i="1" s="1"/>
  <c r="E294" i="1"/>
  <c r="F294" i="1" s="1"/>
  <c r="E295" i="1"/>
  <c r="F295" i="1" s="1"/>
  <c r="E296" i="1"/>
  <c r="F296" i="1" s="1"/>
  <c r="E297" i="1"/>
  <c r="F297" i="1" s="1"/>
  <c r="E302" i="1"/>
  <c r="F302" i="1" s="1"/>
  <c r="E303" i="1"/>
  <c r="F303" i="1" s="1"/>
  <c r="E304" i="1"/>
  <c r="F304" i="1" s="1"/>
  <c r="E305" i="1"/>
  <c r="F305" i="1" s="1"/>
  <c r="E308" i="1"/>
  <c r="F308" i="1" s="1"/>
  <c r="E309" i="1"/>
  <c r="F309" i="1" s="1"/>
  <c r="E313" i="1"/>
  <c r="F313" i="1" s="1"/>
  <c r="E314" i="1"/>
  <c r="F314" i="1" s="1"/>
  <c r="E315" i="1"/>
  <c r="F315" i="1" s="1"/>
  <c r="E316" i="1"/>
  <c r="F316" i="1" s="1"/>
  <c r="E317" i="1"/>
  <c r="F317" i="1" s="1"/>
  <c r="E325" i="1"/>
  <c r="F325" i="1" s="1"/>
  <c r="E327" i="1"/>
  <c r="F327" i="1" s="1"/>
  <c r="E329" i="1"/>
  <c r="F329" i="1" s="1"/>
  <c r="E330" i="1"/>
  <c r="F330" i="1" s="1"/>
  <c r="E331" i="1"/>
  <c r="F331" i="1" s="1"/>
  <c r="E332" i="1"/>
  <c r="F332" i="1" s="1"/>
  <c r="E341" i="1"/>
  <c r="F341" i="1" s="1"/>
  <c r="E342" i="1"/>
  <c r="F342" i="1" s="1"/>
  <c r="E343" i="1"/>
  <c r="F343" i="1" s="1"/>
  <c r="E344" i="1"/>
  <c r="F344" i="1" s="1"/>
  <c r="E345" i="1"/>
  <c r="F345" i="1" s="1"/>
  <c r="E346" i="1"/>
  <c r="F346" i="1" s="1"/>
  <c r="E347" i="1"/>
  <c r="F347" i="1" s="1"/>
  <c r="E348" i="1"/>
  <c r="F348" i="1" s="1"/>
  <c r="E350" i="1"/>
  <c r="F350" i="1" s="1"/>
  <c r="E351" i="1"/>
  <c r="F351" i="1" s="1"/>
  <c r="E352" i="1"/>
  <c r="F352" i="1" s="1"/>
  <c r="E353" i="1"/>
  <c r="F353" i="1" s="1"/>
  <c r="E355" i="1"/>
  <c r="F355" i="1" s="1"/>
  <c r="E356" i="1"/>
  <c r="F356" i="1" s="1"/>
  <c r="E357" i="1"/>
  <c r="F357" i="1" s="1"/>
  <c r="E358" i="1"/>
  <c r="F358" i="1" s="1"/>
  <c r="E359" i="1"/>
  <c r="F359" i="1" s="1"/>
  <c r="E360" i="1"/>
  <c r="F360" i="1" s="1"/>
  <c r="E361" i="1"/>
  <c r="F361" i="1" s="1"/>
  <c r="E362" i="1"/>
  <c r="F362" i="1" s="1"/>
  <c r="E363" i="1"/>
  <c r="F363" i="1" s="1"/>
  <c r="E364" i="1"/>
  <c r="F364" i="1" s="1"/>
  <c r="E365" i="1"/>
  <c r="F365" i="1" s="1"/>
  <c r="E367" i="1"/>
  <c r="F367" i="1" s="1"/>
  <c r="E377" i="1"/>
  <c r="F377" i="1" s="1"/>
  <c r="E285" i="1" l="1"/>
  <c r="F285" i="1" s="1"/>
  <c r="E284" i="1"/>
  <c r="F284" i="1" s="1"/>
  <c r="E283" i="1"/>
  <c r="F283" i="1" s="1"/>
  <c r="E279" i="1"/>
  <c r="F279" i="1" s="1"/>
  <c r="E278" i="1"/>
  <c r="F278" i="1" s="1"/>
  <c r="E277" i="1"/>
  <c r="F277" i="1" s="1"/>
  <c r="E276" i="1"/>
  <c r="F276" i="1" s="1"/>
  <c r="E270" i="1"/>
  <c r="F270" i="1" s="1"/>
  <c r="E269" i="1"/>
  <c r="F269" i="1" s="1"/>
  <c r="E268" i="1"/>
  <c r="F268" i="1" s="1"/>
  <c r="E266" i="1"/>
  <c r="F266" i="1" s="1"/>
  <c r="E262" i="1"/>
  <c r="F262" i="1" s="1"/>
  <c r="E260" i="1"/>
  <c r="F260" i="1" s="1"/>
  <c r="E259" i="1"/>
  <c r="F259" i="1" s="1"/>
  <c r="E258" i="1"/>
  <c r="F258" i="1" s="1"/>
  <c r="E257" i="1"/>
  <c r="F257" i="1" s="1"/>
  <c r="E256" i="1"/>
  <c r="F256" i="1" s="1"/>
  <c r="E255" i="1"/>
  <c r="F255" i="1" s="1"/>
  <c r="E254" i="1"/>
  <c r="F254" i="1" s="1"/>
  <c r="E253" i="1"/>
  <c r="F253" i="1" s="1"/>
  <c r="E252" i="1"/>
  <c r="F252" i="1" s="1"/>
  <c r="E251" i="1"/>
  <c r="F251" i="1" s="1"/>
  <c r="E250" i="1"/>
  <c r="F250" i="1" s="1"/>
  <c r="E249" i="1"/>
  <c r="F249" i="1" s="1"/>
  <c r="E248" i="1"/>
  <c r="F248" i="1" s="1"/>
  <c r="E247" i="1"/>
  <c r="F247" i="1" s="1"/>
  <c r="E246" i="1"/>
  <c r="F246" i="1" s="1"/>
  <c r="E245" i="1"/>
  <c r="F245" i="1" s="1"/>
  <c r="E243" i="1"/>
  <c r="F243" i="1" s="1"/>
  <c r="E242" i="1"/>
  <c r="F242" i="1" s="1"/>
  <c r="E241" i="1"/>
  <c r="F241" i="1" s="1"/>
  <c r="E240" i="1"/>
  <c r="F240" i="1" s="1"/>
  <c r="E238" i="1"/>
  <c r="F238" i="1" s="1"/>
  <c r="E236" i="1"/>
  <c r="F236" i="1" s="1"/>
  <c r="E235" i="1"/>
  <c r="F235" i="1" s="1"/>
  <c r="E233" i="1"/>
  <c r="F233" i="1" s="1"/>
  <c r="E232" i="1"/>
  <c r="F232" i="1" s="1"/>
  <c r="E227" i="1"/>
  <c r="F227" i="1" s="1"/>
  <c r="E226" i="1"/>
  <c r="F226" i="1" s="1"/>
  <c r="E225" i="1"/>
  <c r="F225" i="1" s="1"/>
  <c r="E224" i="1"/>
  <c r="F224" i="1" s="1"/>
  <c r="E223" i="1"/>
  <c r="F223" i="1" s="1"/>
  <c r="E222" i="1"/>
  <c r="F222" i="1" s="1"/>
  <c r="E221" i="1"/>
  <c r="F221" i="1" s="1"/>
  <c r="E215" i="1"/>
  <c r="F215" i="1" s="1"/>
  <c r="E214" i="1"/>
  <c r="F214" i="1" s="1"/>
  <c r="E213" i="1"/>
  <c r="F213" i="1" s="1"/>
  <c r="E212" i="1"/>
  <c r="F212" i="1" s="1"/>
  <c r="E211" i="1"/>
  <c r="F211" i="1" s="1"/>
  <c r="E210" i="1"/>
  <c r="F210" i="1" s="1"/>
  <c r="E209" i="1"/>
  <c r="F209" i="1" s="1"/>
  <c r="E208" i="1"/>
  <c r="F208" i="1" s="1"/>
  <c r="E207" i="1"/>
  <c r="F207" i="1" s="1"/>
  <c r="E206" i="1"/>
  <c r="F206" i="1" s="1"/>
  <c r="E205" i="1"/>
  <c r="F205" i="1" s="1"/>
  <c r="E195" i="1"/>
  <c r="F195" i="1" s="1"/>
  <c r="E194" i="1"/>
  <c r="F194" i="1" s="1"/>
  <c r="E193" i="1"/>
  <c r="F193" i="1" s="1"/>
  <c r="E186" i="1"/>
  <c r="F186" i="1" s="1"/>
  <c r="E185" i="1"/>
  <c r="F185" i="1" s="1"/>
  <c r="E184" i="1"/>
  <c r="F184" i="1" s="1"/>
  <c r="E183" i="1"/>
  <c r="F183" i="1" s="1"/>
  <c r="E182" i="1"/>
  <c r="F182" i="1" s="1"/>
  <c r="E181" i="1"/>
  <c r="F181" i="1" s="1"/>
  <c r="E180" i="1"/>
  <c r="F180" i="1" s="1"/>
  <c r="E179" i="1"/>
  <c r="F179" i="1" s="1"/>
  <c r="E178" i="1"/>
  <c r="F178" i="1" s="1"/>
  <c r="E177" i="1"/>
  <c r="F177" i="1" s="1"/>
  <c r="E176" i="1"/>
  <c r="F176" i="1" s="1"/>
  <c r="E171" i="1"/>
  <c r="F171" i="1" s="1"/>
  <c r="E167" i="1"/>
  <c r="F167" i="1" s="1"/>
  <c r="E166" i="1"/>
  <c r="F166" i="1" s="1"/>
  <c r="E165" i="1"/>
  <c r="F165" i="1" s="1"/>
  <c r="E164" i="1"/>
  <c r="F164" i="1" s="1"/>
  <c r="E163" i="1"/>
  <c r="F163" i="1" s="1"/>
  <c r="E162" i="1"/>
  <c r="F162" i="1" s="1"/>
  <c r="E161" i="1"/>
  <c r="F161" i="1" s="1"/>
  <c r="E157" i="1"/>
  <c r="F157" i="1" s="1"/>
  <c r="E155" i="1"/>
  <c r="F155" i="1" s="1"/>
  <c r="E154" i="1"/>
  <c r="F154" i="1" s="1"/>
  <c r="E153" i="1"/>
  <c r="F153" i="1" s="1"/>
  <c r="E152" i="1"/>
  <c r="F152" i="1" s="1"/>
  <c r="E151" i="1"/>
  <c r="F151" i="1" s="1"/>
  <c r="E150" i="1"/>
  <c r="F150" i="1" s="1"/>
  <c r="E149" i="1"/>
  <c r="F149" i="1" s="1"/>
  <c r="E148" i="1"/>
  <c r="F148" i="1" s="1"/>
  <c r="E147" i="1"/>
  <c r="F147" i="1" s="1"/>
  <c r="E143" i="1"/>
  <c r="F143" i="1" s="1"/>
  <c r="E142" i="1"/>
  <c r="F142" i="1" s="1"/>
  <c r="E141" i="1"/>
  <c r="F141" i="1" s="1"/>
  <c r="E140" i="1"/>
  <c r="F140" i="1" s="1"/>
  <c r="E138" i="1"/>
  <c r="F138" i="1" s="1"/>
  <c r="E136" i="1"/>
  <c r="F136" i="1" s="1"/>
  <c r="E135" i="1"/>
  <c r="F135" i="1" s="1"/>
  <c r="E134" i="1"/>
  <c r="F134" i="1" s="1"/>
  <c r="E133" i="1"/>
  <c r="F133" i="1" s="1"/>
  <c r="E132" i="1"/>
  <c r="F132" i="1" s="1"/>
  <c r="E131" i="1"/>
  <c r="F131" i="1" s="1"/>
  <c r="E130" i="1"/>
  <c r="F130" i="1" s="1"/>
  <c r="E129" i="1"/>
  <c r="F129" i="1" s="1"/>
  <c r="E127" i="1"/>
  <c r="F127" i="1" s="1"/>
  <c r="E126" i="1"/>
  <c r="F126" i="1" s="1"/>
  <c r="E125" i="1"/>
  <c r="F125" i="1" s="1"/>
  <c r="E124" i="1"/>
  <c r="F124" i="1" s="1"/>
  <c r="E123" i="1"/>
  <c r="F123" i="1" s="1"/>
  <c r="E122" i="1"/>
  <c r="F122" i="1" s="1"/>
  <c r="E121" i="1"/>
  <c r="F121" i="1" s="1"/>
  <c r="E120" i="1"/>
  <c r="F120" i="1" s="1"/>
  <c r="E119" i="1"/>
  <c r="F119" i="1" s="1"/>
  <c r="E118" i="1"/>
  <c r="F118" i="1" s="1"/>
  <c r="E117" i="1"/>
  <c r="F117" i="1" s="1"/>
  <c r="E116" i="1"/>
  <c r="F116" i="1" s="1"/>
  <c r="E115" i="1"/>
  <c r="F115" i="1" s="1"/>
  <c r="E114" i="1"/>
  <c r="F114" i="1" s="1"/>
  <c r="E113" i="1"/>
  <c r="F113" i="1" s="1"/>
  <c r="E112" i="1"/>
  <c r="F112" i="1" s="1"/>
  <c r="E111" i="1"/>
  <c r="F111" i="1" s="1"/>
  <c r="E110" i="1"/>
  <c r="F110" i="1" s="1"/>
  <c r="E109" i="1"/>
  <c r="F109" i="1" s="1"/>
  <c r="E107" i="1"/>
  <c r="F107" i="1" s="1"/>
  <c r="E105" i="1"/>
  <c r="F105" i="1" s="1"/>
  <c r="E104" i="1"/>
  <c r="F104" i="1" s="1"/>
  <c r="E103" i="1"/>
  <c r="F103" i="1" s="1"/>
  <c r="E102" i="1"/>
  <c r="F102" i="1" s="1"/>
  <c r="E100" i="1"/>
  <c r="F100" i="1" s="1"/>
  <c r="E99" i="1"/>
  <c r="F99" i="1" s="1"/>
  <c r="E98" i="1"/>
  <c r="F98" i="1" s="1"/>
  <c r="E97" i="1"/>
  <c r="F97" i="1" s="1"/>
  <c r="E96" i="1"/>
  <c r="F96" i="1" s="1"/>
  <c r="E94" i="1"/>
  <c r="F94" i="1" s="1"/>
  <c r="E93" i="1"/>
  <c r="F93" i="1" s="1"/>
  <c r="E92" i="1"/>
  <c r="F92" i="1" s="1"/>
  <c r="E91" i="1"/>
  <c r="F91" i="1" s="1"/>
  <c r="E90" i="1"/>
  <c r="F90" i="1" s="1"/>
  <c r="E89" i="1"/>
  <c r="F89" i="1" s="1"/>
  <c r="E88" i="1"/>
  <c r="F88" i="1" s="1"/>
  <c r="E87" i="1"/>
  <c r="F87" i="1" s="1"/>
  <c r="E86" i="1"/>
  <c r="F86" i="1" s="1"/>
  <c r="E85" i="1"/>
  <c r="F85" i="1" s="1"/>
  <c r="E84" i="1"/>
  <c r="F84" i="1" s="1"/>
  <c r="E83" i="1"/>
  <c r="F83" i="1" s="1"/>
  <c r="E82" i="1"/>
  <c r="F82" i="1" s="1"/>
  <c r="E81" i="1"/>
  <c r="F81" i="1" s="1"/>
  <c r="E80" i="1"/>
  <c r="F80" i="1" s="1"/>
  <c r="E79" i="1"/>
  <c r="F79" i="1" s="1"/>
  <c r="E78" i="1"/>
  <c r="F78" i="1" s="1"/>
  <c r="E77" i="1"/>
  <c r="F77" i="1" s="1"/>
  <c r="E76" i="1"/>
  <c r="F76" i="1" s="1"/>
  <c r="E75" i="1"/>
  <c r="F75" i="1" s="1"/>
  <c r="E74" i="1"/>
  <c r="F74" i="1" s="1"/>
  <c r="E49" i="1"/>
  <c r="F49" i="1" s="1"/>
  <c r="E48" i="1"/>
  <c r="F48" i="1" s="1"/>
  <c r="E47" i="1"/>
  <c r="F47" i="1" s="1"/>
  <c r="E46" i="1"/>
  <c r="F46" i="1" s="1"/>
  <c r="E28" i="1"/>
  <c r="F28" i="1" s="1"/>
  <c r="E27" i="1"/>
  <c r="F27" i="1" s="1"/>
  <c r="E26" i="1"/>
  <c r="F26" i="1" s="1"/>
  <c r="E25" i="1"/>
  <c r="F25" i="1" s="1"/>
  <c r="E24" i="1"/>
  <c r="F24" i="1" s="1"/>
  <c r="E23" i="1"/>
  <c r="F23" i="1" s="1"/>
  <c r="E22" i="1"/>
  <c r="F22" i="1" s="1"/>
  <c r="E21" i="1"/>
  <c r="F21" i="1" s="1"/>
  <c r="E20" i="1"/>
  <c r="F20" i="1" s="1"/>
  <c r="E19" i="1"/>
  <c r="F19" i="1" s="1"/>
  <c r="E18" i="1"/>
  <c r="F18" i="1" s="1"/>
  <c r="E17" i="1"/>
  <c r="F17" i="1" s="1"/>
  <c r="E16" i="1"/>
  <c r="F16" i="1" s="1"/>
  <c r="E13" i="1"/>
  <c r="F13" i="1" s="1"/>
  <c r="E12" i="1"/>
  <c r="F12" i="1" s="1"/>
  <c r="E11" i="1"/>
  <c r="F11" i="1" s="1"/>
  <c r="E10" i="1"/>
  <c r="F10" i="1" s="1"/>
  <c r="E9" i="1"/>
  <c r="F9" i="1" s="1"/>
  <c r="E8" i="1"/>
  <c r="F8" i="1" s="1"/>
  <c r="E7" i="1"/>
  <c r="F7" i="1" s="1"/>
  <c r="E6" i="1"/>
  <c r="F6" i="1" s="1"/>
  <c r="E5" i="1"/>
  <c r="F5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Johanna Castellanos</author>
  </authors>
  <commentList>
    <comment ref="S223" authorId="0" shapeId="0" xr:uid="{3F22215A-BAA8-5B46-97F5-341443CC01D8}">
      <text>
        <r>
          <rPr>
            <b/>
            <sz val="9"/>
            <color indexed="81"/>
            <rFont val="Tahoma"/>
            <family val="2"/>
          </rPr>
          <t>Johanna Castellanos:</t>
        </r>
        <r>
          <rPr>
            <sz val="9"/>
            <color indexed="81"/>
            <rFont val="Tahoma"/>
            <family val="2"/>
          </rPr>
          <t xml:space="preserve">
en el reporte está negativo, se verifica que en el estado financiero está positivo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Johanna Castellanos</author>
  </authors>
  <commentList>
    <comment ref="R223" authorId="0" shapeId="0" xr:uid="{9E603660-6EE2-E742-B75D-46531EE57304}">
      <text>
        <r>
          <rPr>
            <b/>
            <sz val="9"/>
            <color indexed="81"/>
            <rFont val="Tahoma"/>
            <family val="2"/>
          </rPr>
          <t>Johanna Castellanos:</t>
        </r>
        <r>
          <rPr>
            <sz val="9"/>
            <color indexed="81"/>
            <rFont val="Tahoma"/>
            <family val="2"/>
          </rPr>
          <t xml:space="preserve">
en el reporte está negativo, se verifica que en el estado financiero está positivo</t>
        </r>
      </text>
    </comment>
  </commentList>
</comments>
</file>

<file path=xl/sharedStrings.xml><?xml version="1.0" encoding="utf-8"?>
<sst xmlns="http://schemas.openxmlformats.org/spreadsheetml/2006/main" count="19094" uniqueCount="7795">
  <si>
    <t>PROVISIONES, DEPRECIACIONES Y AMORTIZACIONES (DB)</t>
  </si>
  <si>
    <t>RECURSOS DE COFINANCIACIÓN</t>
  </si>
  <si>
    <t>PATRIMONIO DE ENTIDADES EN PROCESOS ESPECIALES</t>
  </si>
  <si>
    <t>EFECTO POR LA APLICACIÓN DEL REGIMEN DE CONTABILIDAD PÚBLICA</t>
  </si>
  <si>
    <t>EFECTO DEL SANEAMIENTO CONTABLE</t>
  </si>
  <si>
    <t>PATRIMONIO INSTITUCIONAL INCORPORADO</t>
  </si>
  <si>
    <t>REVALORIZACIÓN DEL PATRIMONIO</t>
  </si>
  <si>
    <t>SUPERÁVIT POR EL MÉTODO DE PARTICIPACIÓN PATRIMONIAL</t>
  </si>
  <si>
    <t>SUPERÁVIT POR VALORIZACIÓN</t>
  </si>
  <si>
    <t>SUPERÁVIT POR FORMACIÓN DE INTANGIBLES</t>
  </si>
  <si>
    <t>SUPERÁVIT POR DONACIÓN</t>
  </si>
  <si>
    <t>RESULTADOS DE EJERCICIOS ANTERIORES</t>
  </si>
  <si>
    <t>EXCEDENTES FINANCIEROS DISTRIBUIDOS (DB)</t>
  </si>
  <si>
    <t>DIVIDENDOS Y PARTICIPACIONES DECRETADOS EN ESPECIE</t>
  </si>
  <si>
    <t>RESERVAS</t>
  </si>
  <si>
    <t>PRIMA EN COLOCACIÓN DE ACCIONES, CUOTAS O PARTES DE INTERÉS SOCIAL</t>
  </si>
  <si>
    <t>CAPITAL FISCAL</t>
  </si>
  <si>
    <t>CAPITAL SUSCRITO Y PAGADO</t>
  </si>
  <si>
    <t>APORTES SOCIALES</t>
  </si>
  <si>
    <t>PATRIMONIO INSTITUCIONAL</t>
  </si>
  <si>
    <t>PROVISIONES, AGOTAMIENTO, DEPRECIACIONES Y AMORTIZACIONES (DB)</t>
  </si>
  <si>
    <t>PATRIMONIO PÚBLICO INCORPORADO</t>
  </si>
  <si>
    <t>PATRIMONIO</t>
  </si>
  <si>
    <t>ANTICIPO DE IMPUESTOS</t>
  </si>
  <si>
    <t>CRÉDITOS DIFERIDOS</t>
  </si>
  <si>
    <t>INGRESOS RECIBIDOS POR ANTICIPADO</t>
  </si>
  <si>
    <t>RECAUDOS A FAVOR DE TERCEROS</t>
  </si>
  <si>
    <t>PROVISIONES DIVERSAS</t>
  </si>
  <si>
    <t>PROVISIÓN PARA SEGUROS Y REASEGUROS</t>
  </si>
  <si>
    <t>PROVISIÓN PARA BONOS PENSIONALES</t>
  </si>
  <si>
    <t>PROVISIÓN PARA PENSIONES</t>
  </si>
  <si>
    <t>PROVISIÓN PARA PRESTACIONES SOCIALES</t>
  </si>
  <si>
    <t>PROVISIÓN PARA CONTINGENCIAS</t>
  </si>
  <si>
    <t>PROVISIÓN PARA OBLIGACIONES FISCALES</t>
  </si>
  <si>
    <t>PASIVOS ESTIMADOS</t>
  </si>
  <si>
    <t>TÍTULOS EMITIDOS</t>
  </si>
  <si>
    <t>SALARIOS Y PRESTACIONES SOCIALES</t>
  </si>
  <si>
    <t>OTRAS CUENTAS POR PAGAR</t>
  </si>
  <si>
    <t>ADMINISTRACIÓN Y PRESTACIÓN DE SERVICIOS DE SALUD</t>
  </si>
  <si>
    <t>PREMIOS POR PAGAR</t>
  </si>
  <si>
    <t>CRÉDITOS JUDICIALES</t>
  </si>
  <si>
    <t>DEPÓSITOS RECIBIDOS EN GARANTÍA</t>
  </si>
  <si>
    <t>RECURSOS RECIBIDOS EN ADMINISTRACIÓN</t>
  </si>
  <si>
    <t>AVANCES Y ANTICIPOS RECIBIDOS</t>
  </si>
  <si>
    <t>IMPUESTO AL VALOR AGREGADO - IVA</t>
  </si>
  <si>
    <t>IMPUESTOS, CONTRIBUCIONES Y TASAS POR PAGAR</t>
  </si>
  <si>
    <t>RETENCIÓN EN LA FUENTE E IMPUESTO DE TIMBRE</t>
  </si>
  <si>
    <t>SUBSIDIOS ASIGNADOS</t>
  </si>
  <si>
    <t>GASTOS FINANCIEROS POR PAGAR POR OPERACIONES DE CAPTACIÓN Y SERVICIOS FINANCIEROS</t>
  </si>
  <si>
    <t>ACREEDORES</t>
  </si>
  <si>
    <t>COMISIONES POR PAGAR</t>
  </si>
  <si>
    <t>INTERESES POR PAGAR</t>
  </si>
  <si>
    <t>APORTES POR PAGAR A AFILIADOS</t>
  </si>
  <si>
    <t>OPERACIONES DE SEGUROS Y REASEGUROS</t>
  </si>
  <si>
    <t>ADQUISICIÓN DE BIENES Y SERVICIOS DEL EXTERIOR</t>
  </si>
  <si>
    <t>TRANSFERENCIAS POR PAGAR</t>
  </si>
  <si>
    <t>ADQUISICIÓN DE BIENES Y SERVICIOS NACIONALES</t>
  </si>
  <si>
    <t>CUENTAS POR PAGAR</t>
  </si>
  <si>
    <t>INSTRUMENTOS DERIVADOS CON FINES DE COBERTURA DE OPERACIONES DE FINANCIAMIENTO</t>
  </si>
  <si>
    <t>INSTRUMENTOS DERIVADOS CON FINES DE COBERTURA DE OPERACIONES DE CRÉDITO PÚBLICO</t>
  </si>
  <si>
    <t>OPERACIONES DE FINANCIAMIENTO INTERNAS DE LARGO PLAZO</t>
  </si>
  <si>
    <t>OPERACIONES DE CRÉDITO PÚBLICO EXTERNAS DE LARGO PLAZO</t>
  </si>
  <si>
    <t>OPERACIONES DE CRÉDITO PÚBLICO EXTERNAS DE CORTO PLAZO</t>
  </si>
  <si>
    <t>OPERACIONES DE CRÉDITO PÚBLICO INTERNAS DE LARGO PLAZO</t>
  </si>
  <si>
    <t>OPERACIONES DE CRÉDITO PÚBLICO INTERNAS DE CORTO PLAZO</t>
  </si>
  <si>
    <t>OPERACIONES DE CAPTACIÓN Y SERVICIOS FINANCIEROS</t>
  </si>
  <si>
    <t>OPERACIONES DE BANCA CENTRAL E INSTITUCIONES FINANCIERAS</t>
  </si>
  <si>
    <t>VALORIZACIONES</t>
  </si>
  <si>
    <t>AMORTIZACIÓN ACUMULADA DE INTANGIBLES (CR)</t>
  </si>
  <si>
    <t>INTANGIBLES</t>
  </si>
  <si>
    <t>BIENES DE ARTE Y CULTURA</t>
  </si>
  <si>
    <t>BIENES ADQUIRIDOS EN LEASING FINANCIERO</t>
  </si>
  <si>
    <t>PROVISIÓN BIENES RECIBIDOS EN DACIÓN DE PAGO (CR)</t>
  </si>
  <si>
    <t>BIENES RECIBIDOS EN DACIÓN DE PAGO</t>
  </si>
  <si>
    <t>DERECHOS EN FIDEICOMISO</t>
  </si>
  <si>
    <t>AMORTIZACIÓN ACUMULADA DE BIENES ENTREGADOS A TERCEROS (CR)</t>
  </si>
  <si>
    <t>PROVISIONES PARA PROTECCIÓN DE BIENES ENTREGADOS A TERCEROS (CR)</t>
  </si>
  <si>
    <t>BIENES ENTREGADOS A TERCEROS</t>
  </si>
  <si>
    <t>OBRAS Y MEJORAS EN PROPIEDAD AJENA</t>
  </si>
  <si>
    <t>CARGOS DIFERIDOS</t>
  </si>
  <si>
    <t>BIENES Y SERVICIOS PAGADOS POR ANTICIPADO</t>
  </si>
  <si>
    <t>RESERVA FINANCIERA ACTUARIAL</t>
  </si>
  <si>
    <t>OTROS ACTIVOS</t>
  </si>
  <si>
    <t>AMORTIZACIÓN ACUMULADA DE INVERSIONES EN RECURSOS NATURALES NO RENOVABLES EN EXPLOTACIÓN (CR)</t>
  </si>
  <si>
    <t>INVERSIONES EN RECURSOS NATURALES NO RENOVABLES EN EXPLOTACIÓN</t>
  </si>
  <si>
    <t>AGOTAMIENTO ACUMULADO DE RECURSOS NATURALES NO RENOVABLES EN EXPLOTACIÓN (CR)</t>
  </si>
  <si>
    <t>RECURSOS NATURALES NO RENOVABLES EN EXPLOTACIÓN</t>
  </si>
  <si>
    <t>BIENES HISTÓRICOS Y CULTURALES</t>
  </si>
  <si>
    <t>BIENES DE USO PÚBLICO EN SERVICIO</t>
  </si>
  <si>
    <t>PROVISIONES PARA PROTECCIÓN DE PROPIEDADES, PLANTA Y EQUIPO (CR)</t>
  </si>
  <si>
    <t>DEPRECIACIÓN DIFERIDA</t>
  </si>
  <si>
    <t>AMORTIZACIÓN ACUMULADA (CR)</t>
  </si>
  <si>
    <t>DEPRECIACIÓN ACUMULADA (CR)</t>
  </si>
  <si>
    <t>PROPIEDADES DE INVERSIÓN</t>
  </si>
  <si>
    <t>EQUIPOS DE COMEDOR, COCINA, DESPENSA Y HOTELERÍA</t>
  </si>
  <si>
    <t>EQUIPOS DE COMUNICACIÓN Y COMPUTACIÓN</t>
  </si>
  <si>
    <t>EQUIPO MÉDICO Y CIENTÍFICO</t>
  </si>
  <si>
    <t>REDES, LÍNEAS Y CABLES</t>
  </si>
  <si>
    <t>EDIFICACIONES</t>
  </si>
  <si>
    <t>PROPIEDADES, PLANTA Y EQUIPO NO EXPLOTADOS</t>
  </si>
  <si>
    <t>PROPIEDADES, PLANTA Y EQUIPO EN MANTENIMIENTO</t>
  </si>
  <si>
    <t>BIENES MUEBLES EN BODEGA</t>
  </si>
  <si>
    <t>MAQUINARIA, PLANTA Y EQUIPO EN MONTAJE</t>
  </si>
  <si>
    <t>CONSTRUCCIONES EN CURSO</t>
  </si>
  <si>
    <t>PLANTACIONES AGRÍCOLAS</t>
  </si>
  <si>
    <t>SEMOVIENTES</t>
  </si>
  <si>
    <t>TERRENOS</t>
  </si>
  <si>
    <t>PROVISIÓN PARA PROTECCIÓN DE INVENTARIOS (CR)</t>
  </si>
  <si>
    <t>EN PODER DE TERCEROS</t>
  </si>
  <si>
    <t>PRODUCTOS EN PROCESO</t>
  </si>
  <si>
    <t>MATERIALES PARA LA PRESTACIÓN DE SERVICIOS</t>
  </si>
  <si>
    <t>MATERIALES PARA LA PRODUCCIÓN DE BIENES</t>
  </si>
  <si>
    <t>ENVASES Y EMPAQUES</t>
  </si>
  <si>
    <t>MATERIAS PRIMAS</t>
  </si>
  <si>
    <t>MERCANCÍAS EN EXISTENCIA</t>
  </si>
  <si>
    <t>BIENES PRODUCIDOS</t>
  </si>
  <si>
    <t>INVENTARIOS</t>
  </si>
  <si>
    <t>PROVISIÓN PARA DEUDORES (CR)</t>
  </si>
  <si>
    <t>OTROS DEUDORES</t>
  </si>
  <si>
    <t>DEPÓSITOS ENTREGADOS EN GARANTÍA</t>
  </si>
  <si>
    <t>RECURSOS ENTREGADOS EN ADMINISTRACIÓN</t>
  </si>
  <si>
    <t>ANTICIPOS O SALDOS A FAVOR POR IMPUESTOS Y CONTRIBUCIONES</t>
  </si>
  <si>
    <t>AVANCES Y ANTICIPOS ENTREGADOS</t>
  </si>
  <si>
    <t>ADMINISTRACIÓN DEL SISTEMA DE SEGURIDAD SOCIAL EN RIESGOS PROFESIONALES</t>
  </si>
  <si>
    <t>PRÉSTAMOS GUBERNAMENTALES OTORGADOS</t>
  </si>
  <si>
    <t>PRÉSTAMOS CONCEDIDOS</t>
  </si>
  <si>
    <t>TRANSFERENCIAS POR COBRAR</t>
  </si>
  <si>
    <t>ADMINISTRACIÓN DEL SISTEMA DE SEGURIDAD SOCIAL EN SALUD</t>
  </si>
  <si>
    <t>APORTES POR COBRAR A ENTIDADES AFILIADAS</t>
  </si>
  <si>
    <t>SERVICIOS DE SALUD</t>
  </si>
  <si>
    <t>SERVICIOS PÚBLICOS</t>
  </si>
  <si>
    <t>PRESTACIÓN DE SERVICIOS</t>
  </si>
  <si>
    <t>VENTA DE BIENES</t>
  </si>
  <si>
    <t>APORTES SOBRE LA NÓMINA</t>
  </si>
  <si>
    <t>INGRESOS NO TRIBUTARIOS</t>
  </si>
  <si>
    <t>DEUDORES</t>
  </si>
  <si>
    <t>VIGENCIAS ANTERIORES</t>
  </si>
  <si>
    <t>VIGENCIA ACTUAL</t>
  </si>
  <si>
    <t>RENTAS POR COBRAR</t>
  </si>
  <si>
    <t>PROVISIÓN PARA PROTECCIÓN DE INVERSIONES (CR)</t>
  </si>
  <si>
    <t>DERECHOS DE RECOMPRA DE INVERSIONES</t>
  </si>
  <si>
    <t>INSTRUMENTOS DERIVADOS CON FINES DE COBERTURA DE ACTIVOS</t>
  </si>
  <si>
    <t>INVERSIONES PATRIMONIALES EN ENTIDADES EN LIQUIDACIÓN</t>
  </si>
  <si>
    <t>INVERSIONES PATRIMONIALES EN ENTIDADES CONTROLADAS</t>
  </si>
  <si>
    <t>INVERSIONES PATRIMONIALES EN ENTIDADES NO CONTROLADAS</t>
  </si>
  <si>
    <t>INVERSIONES ADMINISTRACIÓN DE LIQUIDEZ EN INSTRUMENTOS DERIVADOS</t>
  </si>
  <si>
    <t>INVERSIONES CON FINES DE POLÍTICA EN TÍTULOS DE DEUDA</t>
  </si>
  <si>
    <t>INVERSIONES ADMINISTRACIÓN DE LIQUIDEZ EN TÍTULOS PARTICIPATIVOS</t>
  </si>
  <si>
    <t>INVERSIONES ADMINISTRACIÓN DE LIQUIDEZ EN TÍTULOS DE DEUDA</t>
  </si>
  <si>
    <t>INVERSIONES E INSTRUMENTOS DERIVADOS</t>
  </si>
  <si>
    <t>FONDOS EN TRÁNSITO</t>
  </si>
  <si>
    <t>DEPÓSITOS EN INSTITUCIONES FINANCIERAS</t>
  </si>
  <si>
    <t>CAJA</t>
  </si>
  <si>
    <t>EFECTIVO</t>
  </si>
  <si>
    <t>REGALÍAS</t>
  </si>
  <si>
    <t>DEUDAS DE DIFÍCIL RECAUDO</t>
  </si>
  <si>
    <t>EN TRÁNSITO</t>
  </si>
  <si>
    <t>PASIVOS</t>
  </si>
  <si>
    <t>RECURSOS RECIBIDOS DEL SISTEMA DE SEGURIDAD SOCIAL EN SALUD</t>
  </si>
  <si>
    <t>OPERACIONES DE FINANCIAMIENTO E INSTRUMENTOS DERIVADOS</t>
  </si>
  <si>
    <t>OBLIGACIONES LABORALES Y DE SEGURIDAD SOCIAL INTEGRAL</t>
  </si>
  <si>
    <t>OTROS BONOS Y TÍTULOS EMITIDOS</t>
  </si>
  <si>
    <t>OTROS PASIVOS</t>
  </si>
  <si>
    <t>HACIENDA PÚBLICA</t>
  </si>
  <si>
    <t>RESULTADOS CONSOLIDADOS DEL EJERCICIO</t>
  </si>
  <si>
    <t>FONDOS VENDIDOS CON COMPROMISO DE REVENTA</t>
  </si>
  <si>
    <t>RENTAS PARAFISCALES</t>
  </si>
  <si>
    <t>CUOTAS PARTES DE BONOS  Y TÍTULOS PENSIONALES</t>
  </si>
  <si>
    <t>BIENES DE USO PÚBLICO E HISTÓRICOS Y CULTURALES EN CONSTRUCCIÓN</t>
  </si>
  <si>
    <t>BIENES DE USO PÚBLICO EN CONSTRUCCIÓN-CONCESIONES</t>
  </si>
  <si>
    <t>BIENES DE USO PÚBLICO E HISTÓRICOS Y CULTURALES  ENTREGADOS EN ADMINISTRACIÓN</t>
  </si>
  <si>
    <t>AMORTIZACIÓN ACUMULADA DE BIENES DE USO PÚBLICO (CR)</t>
  </si>
  <si>
    <t>DEPRECIACIÓN DE BIENES ADQUIRIDOS EN LEASING FINANCIERO (CR)</t>
  </si>
  <si>
    <t>SALDOS DE OPERACIONES RECIPROCAS EN LOS ACTIVOS (CR)</t>
  </si>
  <si>
    <t>RECURSOS RECIBIDOS  DE LOS SISTEMAS GENERALES DE PENSIONES Y RIESGOS PROFESIONALES</t>
  </si>
  <si>
    <t>PENSIONES Y PRESTACIONES ECONÓMICAS POR PAGAR</t>
  </si>
  <si>
    <t>ADMINISTRACIÓN DE LA SEGURIDAD SOCIAL EN SALUD</t>
  </si>
  <si>
    <t>ADMINISTRACIÓN DE LA SEGURIDAD SOCIAL EN RIESGOS PROFESIONALES</t>
  </si>
  <si>
    <t>BONOS PENSIONALES</t>
  </si>
  <si>
    <t>PASIVO PENSIONAL CONMUTADO</t>
  </si>
  <si>
    <t>SALDOS DE OPERACIONES RECIPROCAS EN LOS PASIVOS (DB)</t>
  </si>
  <si>
    <t>CAPITAL DE FONDOS PARAFISCALES</t>
  </si>
  <si>
    <t>ACTIVOS</t>
  </si>
  <si>
    <t>CAPITAL DE LOS FONDOS DE RESERVAS DE PENSIONES</t>
  </si>
  <si>
    <t>RECURSOS DE LOS FONDOS DE RESERVAS DE PENSIONES</t>
  </si>
  <si>
    <t>SALDOS DISPONIBLES EN PATRIMONIOS AUTÓNOMOS Y OTROS RECURSOS ENTREGADOS EN ADMINISTRACIÓN</t>
  </si>
  <si>
    <t>OBLIGACIONES DE LOS FONDOS DE RESERVA DE PENSIONES</t>
  </si>
  <si>
    <t>CONCEPTO</t>
  </si>
  <si>
    <t>Var. Abs.</t>
  </si>
  <si>
    <t>Var. %</t>
  </si>
  <si>
    <t>VALOR</t>
  </si>
  <si>
    <t>FONDO DE AHORRO Y ESTABILIZACIÓN PETROLERA</t>
  </si>
  <si>
    <t>BANCO DE COMPONENTES ANATÓMICOS Y DE SANGRE</t>
  </si>
  <si>
    <t>PROPIEDADES, PLANTA Y EQUIPO</t>
  </si>
  <si>
    <t>PROPIEDADES, PLANTA Y EQUIPO EN TRÁNSITO</t>
  </si>
  <si>
    <t>PLANTAS, DUCTOS Y TÚNELES</t>
  </si>
  <si>
    <t>MAQUINARIA Y EQUIPO</t>
  </si>
  <si>
    <t>MUEBLES, ENSERES Y EQUIPO DE OFICINA</t>
  </si>
  <si>
    <t>EQUIPOS DE TRANSPORTE, TRACCIÓN Y ELEVACIÓN</t>
  </si>
  <si>
    <t>MATERIALES</t>
  </si>
  <si>
    <t>MATERIALES EN TRÁNSITO</t>
  </si>
  <si>
    <t>OPERACIONES DE CRÉDITO PÚBLICO Y FINANCIAMIENTO CON BANCA CENTRAL</t>
  </si>
  <si>
    <t>OPERACIONES DE FINANCIAMIENTO EXTERNAS DE LARGO PLAZO</t>
  </si>
  <si>
    <t>GASTOS FINANCIEROS POR PAGAR - OPERACIONES DE BANCA CENTRAL</t>
  </si>
  <si>
    <t>CUENTA ÚNICA NACIONAL</t>
  </si>
  <si>
    <t>RESERVAS INTERNACIONALES</t>
  </si>
  <si>
    <t>ADMINISTRACIÓN DE LÍQUIDEZ</t>
  </si>
  <si>
    <t>CUENTA ÚNICA SISTEMA GENERAL DE REGALÍAS</t>
  </si>
  <si>
    <t>INVERSIONES ADMINISTRACIÓN DE LIQUIDEZ EN TÍTULOS DE DEUDA CON FONDOS ADMINISTRADOS POR LA DIRECCIÓN GENERAL DE CRÉDITO PÚBLICO Y DEL TESORO NACIONAL</t>
  </si>
  <si>
    <t>INVERSIONES DE LAS RESERVAS INTERNACIONALES</t>
  </si>
  <si>
    <t>OPERACIONES FONDOS DE GARANTÍAS</t>
  </si>
  <si>
    <t>BIENES DE USO PÚBLICO E HISTÓRICOS Y CULTURALES</t>
  </si>
  <si>
    <t>BIENES DE BENEFICIO Y USO PÚBLICO EN SERVICIO-CONCESIONES</t>
  </si>
  <si>
    <t>*RECURSOS NATURALES NO RENOVABLES</t>
  </si>
  <si>
    <t>ACTIVOS ADQUIRIDOS DE INSTITUCIONES INSCRITAS</t>
  </si>
  <si>
    <t>OPERACIONES DE BANCA CENTRAL</t>
  </si>
  <si>
    <t>OPERACIONES DE FINANCIAMIENTO INTERNAS DE CORTO PLAZO</t>
  </si>
  <si>
    <t>OPERACIONES DE FINANCIAMIENTO EXTERNAS DE CORTO PLAZO</t>
  </si>
  <si>
    <t>PROCESO DE COMPENSACIÓN FOSYGA</t>
  </si>
  <si>
    <t>RECURSOS RECIBIDOS POR EL FONDO DE SOLIDARIDAD Y GARANTÍA-FOSYGA</t>
  </si>
  <si>
    <t>PROVISIÓN FONDOS DE GARANTÍAS</t>
  </si>
  <si>
    <t>REGALÍAS DISTRIBUIDAS</t>
  </si>
  <si>
    <t>APORTE EN ESPECIE</t>
  </si>
  <si>
    <t>SUPERÁVIT BANCA CENTRAL</t>
  </si>
  <si>
    <t>CÓDIGO</t>
  </si>
  <si>
    <t xml:space="preserve">INTERES MINORITARIO </t>
  </si>
  <si>
    <t>1.1</t>
  </si>
  <si>
    <t>1.1.05</t>
  </si>
  <si>
    <t>1.1.06</t>
  </si>
  <si>
    <t>1.1.07</t>
  </si>
  <si>
    <t>1.1.10</t>
  </si>
  <si>
    <t>1.1.12</t>
  </si>
  <si>
    <t>1.1.15</t>
  </si>
  <si>
    <t>1.1.20</t>
  </si>
  <si>
    <t>1.1.40</t>
  </si>
  <si>
    <t>1.2</t>
  </si>
  <si>
    <t>1.2.01</t>
  </si>
  <si>
    <t>1.2.02</t>
  </si>
  <si>
    <t>1.2.03</t>
  </si>
  <si>
    <t>1.2.04</t>
  </si>
  <si>
    <t>1.2.07</t>
  </si>
  <si>
    <t>1.2.08</t>
  </si>
  <si>
    <t>1.2.11</t>
  </si>
  <si>
    <t>1.2.12</t>
  </si>
  <si>
    <t>1.2.16</t>
  </si>
  <si>
    <t>1.2.17</t>
  </si>
  <si>
    <t>1.2.20</t>
  </si>
  <si>
    <t>1.2.80</t>
  </si>
  <si>
    <t>1.3</t>
  </si>
  <si>
    <t>1.3.05</t>
  </si>
  <si>
    <t>1.3.10</t>
  </si>
  <si>
    <t>1.4</t>
  </si>
  <si>
    <t>1.4.01</t>
  </si>
  <si>
    <t>1.4.02</t>
  </si>
  <si>
    <t>1.4.03</t>
  </si>
  <si>
    <t>1.4.05</t>
  </si>
  <si>
    <t>1.4.06</t>
  </si>
  <si>
    <t>1.4.07</t>
  </si>
  <si>
    <t>1.4.08</t>
  </si>
  <si>
    <t>1.4.09</t>
  </si>
  <si>
    <t>1.4.10</t>
  </si>
  <si>
    <t>1.4.11</t>
  </si>
  <si>
    <t>1.4.13</t>
  </si>
  <si>
    <t>1.4.15</t>
  </si>
  <si>
    <t>1.4.16</t>
  </si>
  <si>
    <t>1.4.17</t>
  </si>
  <si>
    <t>1.4.18</t>
  </si>
  <si>
    <t>1.4.20</t>
  </si>
  <si>
    <t>1.4.22</t>
  </si>
  <si>
    <t>1.4.24</t>
  </si>
  <si>
    <t>1.4.25</t>
  </si>
  <si>
    <t>1.4.26</t>
  </si>
  <si>
    <t>1.4.28</t>
  </si>
  <si>
    <t>1.4.35</t>
  </si>
  <si>
    <t>1.4.70</t>
  </si>
  <si>
    <t>1.4.75</t>
  </si>
  <si>
    <t>1.4.76</t>
  </si>
  <si>
    <t>1.4.80</t>
  </si>
  <si>
    <t>1.5</t>
  </si>
  <si>
    <t>1.5.05</t>
  </si>
  <si>
    <t>1.5.10</t>
  </si>
  <si>
    <t>1.5.12</t>
  </si>
  <si>
    <t>1.5.16</t>
  </si>
  <si>
    <t>1.5.17</t>
  </si>
  <si>
    <t>1.5.18</t>
  </si>
  <si>
    <t>1.5.19</t>
  </si>
  <si>
    <t>1.5.20</t>
  </si>
  <si>
    <t>1.5.25</t>
  </si>
  <si>
    <t>1.5.30</t>
  </si>
  <si>
    <t>1.5.80</t>
  </si>
  <si>
    <t>1.6</t>
  </si>
  <si>
    <t>1.6.05</t>
  </si>
  <si>
    <t>1.6.10</t>
  </si>
  <si>
    <t>1.6.12</t>
  </si>
  <si>
    <t>1.6.15</t>
  </si>
  <si>
    <t>1.6.20</t>
  </si>
  <si>
    <t>1.6.25</t>
  </si>
  <si>
    <t>1.6.35</t>
  </si>
  <si>
    <t>1.6.36</t>
  </si>
  <si>
    <t>1.6.37</t>
  </si>
  <si>
    <t>1.6.40</t>
  </si>
  <si>
    <t>1.6.45</t>
  </si>
  <si>
    <t>1.6.50</t>
  </si>
  <si>
    <t>1.6.55</t>
  </si>
  <si>
    <t>1.6.60</t>
  </si>
  <si>
    <t>1.6.65</t>
  </si>
  <si>
    <t>1.6.70</t>
  </si>
  <si>
    <t>1.6.75</t>
  </si>
  <si>
    <t>1.6.80</t>
  </si>
  <si>
    <t>1.6.82</t>
  </si>
  <si>
    <t>1.6.85</t>
  </si>
  <si>
    <t>1.6.86</t>
  </si>
  <si>
    <t>1.6.90</t>
  </si>
  <si>
    <t>1.6.95</t>
  </si>
  <si>
    <t>1.7</t>
  </si>
  <si>
    <t>1.7.03</t>
  </si>
  <si>
    <t>1.7.04</t>
  </si>
  <si>
    <t>1.7.05</t>
  </si>
  <si>
    <t>1.7.06</t>
  </si>
  <si>
    <t>1.7.10</t>
  </si>
  <si>
    <t>1.7.11</t>
  </si>
  <si>
    <t>1.7.15</t>
  </si>
  <si>
    <t>1.7.20</t>
  </si>
  <si>
    <t>1.7.85</t>
  </si>
  <si>
    <t>1.8</t>
  </si>
  <si>
    <t>1.8.20</t>
  </si>
  <si>
    <t>1.8.25</t>
  </si>
  <si>
    <t>1.8.40</t>
  </si>
  <si>
    <t>1.8.45</t>
  </si>
  <si>
    <t>1.9</t>
  </si>
  <si>
    <t>1.9.01</t>
  </si>
  <si>
    <t>1.9.05</t>
  </si>
  <si>
    <t>1.9.10</t>
  </si>
  <si>
    <t>1.9.15</t>
  </si>
  <si>
    <t>1.9.20</t>
  </si>
  <si>
    <t>1.9.22</t>
  </si>
  <si>
    <t>1.9.25</t>
  </si>
  <si>
    <t>1.9.26</t>
  </si>
  <si>
    <t>1.9.30</t>
  </si>
  <si>
    <t>1.9.35</t>
  </si>
  <si>
    <t>1.9.40</t>
  </si>
  <si>
    <t>1.9.41</t>
  </si>
  <si>
    <t>1.9.42</t>
  </si>
  <si>
    <t>1.9.60</t>
  </si>
  <si>
    <t>1.9.70</t>
  </si>
  <si>
    <t>1.9.75</t>
  </si>
  <si>
    <t>1.9.99</t>
  </si>
  <si>
    <t>1.50</t>
  </si>
  <si>
    <t>2.1</t>
  </si>
  <si>
    <t>2.1.05</t>
  </si>
  <si>
    <t>2.1.10</t>
  </si>
  <si>
    <t>2.2</t>
  </si>
  <si>
    <t>2.2.03</t>
  </si>
  <si>
    <t>2.2.08</t>
  </si>
  <si>
    <t>2.2.12</t>
  </si>
  <si>
    <t>2.2.13</t>
  </si>
  <si>
    <t>2.3</t>
  </si>
  <si>
    <t>2.3.06</t>
  </si>
  <si>
    <t>2.3.07</t>
  </si>
  <si>
    <t>2.3.08</t>
  </si>
  <si>
    <t>2.3.09</t>
  </si>
  <si>
    <t>2.3.11</t>
  </si>
  <si>
    <t>2.3.12</t>
  </si>
  <si>
    <t>2.4</t>
  </si>
  <si>
    <t>2.4.01</t>
  </si>
  <si>
    <t>2.4.03</t>
  </si>
  <si>
    <t>2.4.06</t>
  </si>
  <si>
    <t>2.4.08</t>
  </si>
  <si>
    <t>2.4.15</t>
  </si>
  <si>
    <t>2.4.20</t>
  </si>
  <si>
    <t>2.4.22</t>
  </si>
  <si>
    <t>2.4.23</t>
  </si>
  <si>
    <t>2.4.25</t>
  </si>
  <si>
    <t>2.4.26</t>
  </si>
  <si>
    <t>2.4.27</t>
  </si>
  <si>
    <t>2.4.30</t>
  </si>
  <si>
    <t>2.4.36</t>
  </si>
  <si>
    <t>2.4.40</t>
  </si>
  <si>
    <t>2.4.45</t>
  </si>
  <si>
    <t>2.4.50</t>
  </si>
  <si>
    <t>2.4.53</t>
  </si>
  <si>
    <t>2.4.55</t>
  </si>
  <si>
    <t>2.4.57</t>
  </si>
  <si>
    <t>2.4.60</t>
  </si>
  <si>
    <t>2.4.65</t>
  </si>
  <si>
    <t>2.4.66</t>
  </si>
  <si>
    <t>2.4.70</t>
  </si>
  <si>
    <t>2.4.75</t>
  </si>
  <si>
    <t>2.4.80</t>
  </si>
  <si>
    <t>2.4.90</t>
  </si>
  <si>
    <t>2.5</t>
  </si>
  <si>
    <t>2.5.05</t>
  </si>
  <si>
    <t>2.5.10</t>
  </si>
  <si>
    <t>2.5.50</t>
  </si>
  <si>
    <t>2.5.60</t>
  </si>
  <si>
    <t>2.5.70</t>
  </si>
  <si>
    <t>2.6</t>
  </si>
  <si>
    <t>2.6.25</t>
  </si>
  <si>
    <t>2.6.30</t>
  </si>
  <si>
    <t>2.7</t>
  </si>
  <si>
    <t>2.7.05</t>
  </si>
  <si>
    <t>2.7.10</t>
  </si>
  <si>
    <t>2.7.15</t>
  </si>
  <si>
    <t>2.7.20</t>
  </si>
  <si>
    <t>2.7.21</t>
  </si>
  <si>
    <t>2.7.22</t>
  </si>
  <si>
    <t>2.7.25</t>
  </si>
  <si>
    <t>2.7.30</t>
  </si>
  <si>
    <t>2.7.90</t>
  </si>
  <si>
    <t>2.9</t>
  </si>
  <si>
    <t>2.9.05</t>
  </si>
  <si>
    <t>2.9.10</t>
  </si>
  <si>
    <t>2.9.15</t>
  </si>
  <si>
    <t>2.9.17</t>
  </si>
  <si>
    <t>2.9.21</t>
  </si>
  <si>
    <t>2.9.25</t>
  </si>
  <si>
    <t>2.50</t>
  </si>
  <si>
    <t>2.9.98</t>
  </si>
  <si>
    <t>3.1</t>
  </si>
  <si>
    <t>3.1.05</t>
  </si>
  <si>
    <t>3.1.15</t>
  </si>
  <si>
    <t>3.1.17</t>
  </si>
  <si>
    <t>3.1.20</t>
  </si>
  <si>
    <t>3.1.25</t>
  </si>
  <si>
    <t>3.1.28</t>
  </si>
  <si>
    <t>3.1.40</t>
  </si>
  <si>
    <t>3.2</t>
  </si>
  <si>
    <t>3.2.03</t>
  </si>
  <si>
    <t>3.2.04</t>
  </si>
  <si>
    <t>3.2.06</t>
  </si>
  <si>
    <t>3.2.07</t>
  </si>
  <si>
    <t>3.2.08</t>
  </si>
  <si>
    <t>3.2.09</t>
  </si>
  <si>
    <t>3.2.10</t>
  </si>
  <si>
    <t>3.2.15</t>
  </si>
  <si>
    <t>3.2.20</t>
  </si>
  <si>
    <t>3.2.24</t>
  </si>
  <si>
    <t>3.2.25</t>
  </si>
  <si>
    <t>3.2.35</t>
  </si>
  <si>
    <t>3.2.37</t>
  </si>
  <si>
    <t>3.2.40</t>
  </si>
  <si>
    <t>3.2.42</t>
  </si>
  <si>
    <t>3.2.43</t>
  </si>
  <si>
    <t>3.2.45</t>
  </si>
  <si>
    <t>3.2.55</t>
  </si>
  <si>
    <t>3.2.58</t>
  </si>
  <si>
    <t>3.2.59</t>
  </si>
  <si>
    <t>3.2.60</t>
  </si>
  <si>
    <t>3.2.65</t>
  </si>
  <si>
    <t>3.2.70</t>
  </si>
  <si>
    <t>3.3</t>
  </si>
  <si>
    <t>CONTADURIA GENERAL DE LA NACIÓN</t>
  </si>
  <si>
    <t xml:space="preserve"> </t>
  </si>
  <si>
    <t>Activo</t>
  </si>
  <si>
    <t>Pasivo</t>
  </si>
  <si>
    <t>C31 - SALDO CONSOLIDADO COMPARATIVO VARIOS PERIODOS</t>
  </si>
  <si>
    <t>Patrimonio</t>
  </si>
  <si>
    <r>
      <rPr>
        <b/>
        <sz val="9"/>
        <color theme="1"/>
        <rFont val="Verdana"/>
        <family val="2"/>
      </rPr>
      <t xml:space="preserve">Periodo: </t>
    </r>
    <r>
      <rPr>
        <b/>
        <sz val="9"/>
        <color theme="1"/>
        <rFont val="Verdana"/>
        <family val="2"/>
      </rPr>
      <t>31-12-2018 | -</t>
    </r>
  </si>
  <si>
    <t>Ingresos</t>
  </si>
  <si>
    <t>Gastos</t>
  </si>
  <si>
    <t>Costos</t>
  </si>
  <si>
    <t xml:space="preserve"> Cifras en pesos</t>
  </si>
  <si>
    <t>Operaciones recíprocas en los ingresos</t>
  </si>
  <si>
    <t>Operaciones recíprocas en los gastos</t>
  </si>
  <si>
    <t>Resultado</t>
  </si>
  <si>
    <t>CGN CONVERGENCIA</t>
  </si>
  <si>
    <t>2018-12-31</t>
  </si>
  <si>
    <t>2019-04-09 14:58:59.000</t>
  </si>
  <si>
    <t>Consolidacion DEFINITIVA a Diciembre 31 de 2018</t>
  </si>
  <si>
    <t>Total_Corriente</t>
  </si>
  <si>
    <t>Total_NoCorriente</t>
  </si>
  <si>
    <t>Total</t>
  </si>
  <si>
    <t>1</t>
  </si>
  <si>
    <t>ACTIVOS AJUSTADOS</t>
  </si>
  <si>
    <t>EFECTIVO Y EQUIVALENTES AL EFECTIVO</t>
  </si>
  <si>
    <t>1.1.05.01</t>
  </si>
  <si>
    <t>CAJA PRINCIPAL</t>
  </si>
  <si>
    <t>1.1.05.02</t>
  </si>
  <si>
    <t>CAJA MENOR</t>
  </si>
  <si>
    <t>1.1.06.01</t>
  </si>
  <si>
    <t>CAJERO</t>
  </si>
  <si>
    <t>1.1.06.02</t>
  </si>
  <si>
    <t>RECAUDOS PRESUPUESTALES</t>
  </si>
  <si>
    <t>1.1.06.03</t>
  </si>
  <si>
    <t>RECAUDOS AFECTACIÓN ESPECÍFICA</t>
  </si>
  <si>
    <t>1.1.06.04</t>
  </si>
  <si>
    <t>RECAUDOS SCUN</t>
  </si>
  <si>
    <t>1.1.07.01</t>
  </si>
  <si>
    <t>ORO MONETARIO</t>
  </si>
  <si>
    <t>1.1.07.02</t>
  </si>
  <si>
    <t>DERECHOS ESPECIALES DE GIRO (DEG)</t>
  </si>
  <si>
    <t>1.1.07.03</t>
  </si>
  <si>
    <t>PESOS ANDINOS</t>
  </si>
  <si>
    <t>1.1.07.04</t>
  </si>
  <si>
    <t>CONVENIOS INTERNACIONALES</t>
  </si>
  <si>
    <t>1.1.07.05</t>
  </si>
  <si>
    <t>FONDO LATIANOMERICANO DE RESERVAS</t>
  </si>
  <si>
    <t>1.1.07.06</t>
  </si>
  <si>
    <t>POSICIÓN DE RESERVA FMI</t>
  </si>
  <si>
    <t>1.1.07.07</t>
  </si>
  <si>
    <t>DEPÓSITOS EN BANCOS DEL EXTERIOR</t>
  </si>
  <si>
    <t>1.1.07.08</t>
  </si>
  <si>
    <t>ESPECIES EXTRANJERAS</t>
  </si>
  <si>
    <t>1.1.10.05</t>
  </si>
  <si>
    <t>CUENTA CORRIENTE</t>
  </si>
  <si>
    <t>1.1.10.06</t>
  </si>
  <si>
    <t>CUENTA DE AHORRO</t>
  </si>
  <si>
    <t>1.1.10.09</t>
  </si>
  <si>
    <t>DEPÓSITOS SIMPLES</t>
  </si>
  <si>
    <t>1.1.10.10</t>
  </si>
  <si>
    <t>CUENTAS DE COMPENSACIÓN BANCO DE LA REPÚBLICA</t>
  </si>
  <si>
    <t>1.1.10.11</t>
  </si>
  <si>
    <t>DEPÓSITOS EN EL EXTERIOR</t>
  </si>
  <si>
    <t>1.1.10.12</t>
  </si>
  <si>
    <t>DEPÓSITOS REMUNERADOS</t>
  </si>
  <si>
    <t>1.1.10.13</t>
  </si>
  <si>
    <t>DEPÓSITOS PARA FONDOS DE SOLIDARIDAD Y REDISTRIBUCIÓN DEL INGRESO</t>
  </si>
  <si>
    <t>1.1.10.14</t>
  </si>
  <si>
    <t>DEPÓSITOS DE LOS FONDOS DE RESERVAS DEL RÉGIMEN DE PRIMA MEDIA CON PRESTACIÓN DEFINIDA</t>
  </si>
  <si>
    <t>1.1.10.90</t>
  </si>
  <si>
    <t>OTROS DEPÓSITOS EN INSTITUCIONES FINANCIERAS</t>
  </si>
  <si>
    <t>1.1.20.05</t>
  </si>
  <si>
    <t>1.1.20.06</t>
  </si>
  <si>
    <t>1.1.20.10</t>
  </si>
  <si>
    <t>RED BANCARIA</t>
  </si>
  <si>
    <t>1.1.20.90</t>
  </si>
  <si>
    <t>OTROS DEPÓSITOS</t>
  </si>
  <si>
    <t>1.1.32</t>
  </si>
  <si>
    <t>EFECTIVO DE USO RESTRINGIDO</t>
  </si>
  <si>
    <t>1.1.32.05</t>
  </si>
  <si>
    <t>1.1.32.10</t>
  </si>
  <si>
    <t>1.1.32.20</t>
  </si>
  <si>
    <t>1.1.33</t>
  </si>
  <si>
    <t>EQUIVALENTES AL EFECTIVO</t>
  </si>
  <si>
    <t>1.1.33.01</t>
  </si>
  <si>
    <t>CERTIFICADOS DE DEPÓSITO DE AHORRO A TÉRMINO</t>
  </si>
  <si>
    <t>1.1.33.02</t>
  </si>
  <si>
    <t>FONDOS VENDIDOS ORDINARIOS</t>
  </si>
  <si>
    <t>1.1.33.03</t>
  </si>
  <si>
    <t>OPERACIONES OVERNIGHT</t>
  </si>
  <si>
    <t>1.1.33.05</t>
  </si>
  <si>
    <t>COMPROMISOS DE REVENTA DE INVERSIONES DE ADMINISTRACIÓN DE LIQUIDEZ</t>
  </si>
  <si>
    <t>1.1.33.06</t>
  </si>
  <si>
    <t>COMPROMISOS DE REVENTA DE PRÉSTAMOS POR COBRAR</t>
  </si>
  <si>
    <t>1.1.33.07</t>
  </si>
  <si>
    <t>BONOS Y TÍTULOS</t>
  </si>
  <si>
    <t>1.1.33.08</t>
  </si>
  <si>
    <t>1.1.33.90</t>
  </si>
  <si>
    <t>OTROS EQUIVALENTES AL EFECTIVO</t>
  </si>
  <si>
    <t>1.1.40.01</t>
  </si>
  <si>
    <t>SISTEMA GENERAL DE REGALÍAS</t>
  </si>
  <si>
    <t>INVERSIONES DE ADMINISTRACIÓN DE LIQUIDEZ EN TÍTULOS DE DEUDA CON FONDOS ADMINISTRADOS POR LA DIRECCIÓN GENERAL DE CRÉDITO PÚBLICO Y DEL TESORO NACIONAL (DGCPTN)</t>
  </si>
  <si>
    <t>1.2.11.01</t>
  </si>
  <si>
    <t>TÍTULOS DE TESORERÍA (TES)</t>
  </si>
  <si>
    <t>1.2.11.40</t>
  </si>
  <si>
    <t>CERTIFICADOS DE DEPÓSITO A TÉRMINO (CDT)</t>
  </si>
  <si>
    <t>1.2.11.41</t>
  </si>
  <si>
    <t>BONOS Y TÍTULOS EMITIDOS POR EL SECTOR PRIVADO</t>
  </si>
  <si>
    <t>1.2.11.43</t>
  </si>
  <si>
    <t>BONOS Y TÍTULOS EMITIDOS POR LAS EMPRESAS NO FINANCIERAS</t>
  </si>
  <si>
    <t>1.2.11.44</t>
  </si>
  <si>
    <t>BONOS Y TÍTULOS EMITIDOS POR LAS ENTIDADES FINANCIERAS</t>
  </si>
  <si>
    <t>1.2.11.90</t>
  </si>
  <si>
    <t>OTRAS INVERSIONES EN TÍTULOS DE DEUDA</t>
  </si>
  <si>
    <t>1.2.12.02</t>
  </si>
  <si>
    <t>DEPÓSITOS A TÉRMINO CALL EN BANCOS DEL EXTERIOR</t>
  </si>
  <si>
    <t>1.2.12.04</t>
  </si>
  <si>
    <t>PAPELES A DESCUENTO</t>
  </si>
  <si>
    <t>1.2.12.05</t>
  </si>
  <si>
    <t>INVERSIONES DE PORTAFOLIO EN ADMINISTRACIÓN</t>
  </si>
  <si>
    <t>1.2.12.06</t>
  </si>
  <si>
    <t>BONOS</t>
  </si>
  <si>
    <t>1.2.12.07</t>
  </si>
  <si>
    <t>ACUERDOS DE RECOMPRA</t>
  </si>
  <si>
    <t>1.2.12.08</t>
  </si>
  <si>
    <t>FONDO DE MERCADO MONETARIO</t>
  </si>
  <si>
    <t>1.2.12.90</t>
  </si>
  <si>
    <t>OTRAS INVERSIONES DE LAS RESERVAS INTERNACIONALES</t>
  </si>
  <si>
    <t>INVERSIONES EN ENTIDADES EN LIQUIDACIÓN</t>
  </si>
  <si>
    <t>1.2.16.01</t>
  </si>
  <si>
    <t>EMPRESAS INDUSTRIALES Y COMERCIALES DEL ESTADO - SOCIETARIAS</t>
  </si>
  <si>
    <t>1.2.16.02</t>
  </si>
  <si>
    <t>SOCIEDADES DE ECONOMÍA MIXTA</t>
  </si>
  <si>
    <t>1.2.16.03</t>
  </si>
  <si>
    <t>SOCIEDADES PÚBLICAS</t>
  </si>
  <si>
    <t>1.2.16.04</t>
  </si>
  <si>
    <t>ENTIDADES PRIVADAS</t>
  </si>
  <si>
    <t>1.2.16.06</t>
  </si>
  <si>
    <t>ENTIDADES DEL SECTOR SOLIDARIO</t>
  </si>
  <si>
    <t>1.2.20.15</t>
  </si>
  <si>
    <t>INVERSIONES DE ADMINISTRACIÓN DE LIQUIDEZ A VALOR DE MERCADO (VALOR RAZONABLE) CON CAMBIOS EN EL RESULTADO</t>
  </si>
  <si>
    <t>1.2.20.16</t>
  </si>
  <si>
    <t>INVERSIONES DE ADMINISTRACIÓN DE LIQUIDEZ A VALOR DE MERCADO (VALOR RAZONABLE) CON CAMBIOS EN EL PATRIMONIO (OTRO RESULTADO INTEGRAL)</t>
  </si>
  <si>
    <t>1.2.20.18</t>
  </si>
  <si>
    <t>INVERSIONES DE ADMINISTRACIÓN DE LIQUIDEZ AL COSTO</t>
  </si>
  <si>
    <t>1.2.21</t>
  </si>
  <si>
    <t>1.2.21.01</t>
  </si>
  <si>
    <t>1.2.21.02</t>
  </si>
  <si>
    <t>1.2.21.03</t>
  </si>
  <si>
    <t>1.2.21.04</t>
  </si>
  <si>
    <t>BONOS Y TÍTULOS EMITIDOS POR ENTIDADES DEL EXTERIOR</t>
  </si>
  <si>
    <t>1.2.21.06</t>
  </si>
  <si>
    <t>BONOS Y TÍTULOS EMITIDOS POR EL GOBIERNO GENERAL</t>
  </si>
  <si>
    <t>1.2.21.07</t>
  </si>
  <si>
    <t>1.2.21.08</t>
  </si>
  <si>
    <t>1.2.21.09</t>
  </si>
  <si>
    <t>TÍTULOS DE CAPITALIZACIÓN</t>
  </si>
  <si>
    <t>1.2.21.13</t>
  </si>
  <si>
    <t>ACCIONES ORDINARIAS</t>
  </si>
  <si>
    <t>1.2.21.14</t>
  </si>
  <si>
    <t>ACCIONES PREFERENCIALES</t>
  </si>
  <si>
    <t>1.2.21.15</t>
  </si>
  <si>
    <t>CUOTAS O PARTES DE INTERÉS SOCIAL</t>
  </si>
  <si>
    <t>1.2.21.16</t>
  </si>
  <si>
    <t>FONDOS DE INVERSIÓN COLECTIVA</t>
  </si>
  <si>
    <t>1.2.21.17</t>
  </si>
  <si>
    <t>CERTIFICADOS EMITIDOS POR FONDOS DE INVERSIÓN</t>
  </si>
  <si>
    <t>1.2.21.19</t>
  </si>
  <si>
    <t>OTROS CERTIFICADOS</t>
  </si>
  <si>
    <t>1.2.21.90</t>
  </si>
  <si>
    <t>OTRAS INVERSIONES DE ADMINISTRACIÓN DE LIQUIDEZ A VALOR DE MERCADO (VALOR RAZONABLE) CON CAMBIOS EN EL RESULTADO</t>
  </si>
  <si>
    <t>1.2.22</t>
  </si>
  <si>
    <t>1.2.22.01</t>
  </si>
  <si>
    <t>INSTRUMENTOS DE PATRIMONIO - ENTIDADES DEL SECTOR SOLIDARIO</t>
  </si>
  <si>
    <t>1.2.22.02</t>
  </si>
  <si>
    <t>INSTRUMENTOS DE PATRIMONIO - ENTIDADES PRIVADAS</t>
  </si>
  <si>
    <t>1.2.22.03</t>
  </si>
  <si>
    <t>INSTRUMENTOS DE PATRIMONIO - ENTIDADES DEL EXTERIOR</t>
  </si>
  <si>
    <t>1.2.22.04</t>
  </si>
  <si>
    <t>INSTRUMENTOS DE PATRIMONIO - EMPRESAS INDUSTRIALES Y COMERCIALES DEL ESTADO - SOCIETARIAS</t>
  </si>
  <si>
    <t>1.2.22.05</t>
  </si>
  <si>
    <t>INSTRUMENTOS DE PATRIMONIO - SOCIEDADES DE ECONOMÍA MIXTA</t>
  </si>
  <si>
    <t>1.2.22.06</t>
  </si>
  <si>
    <t>INSTRUMENTOS DE PATRIMONIO - SOCIEDADES PÚBLICAS</t>
  </si>
  <si>
    <t>1.2.22.08</t>
  </si>
  <si>
    <t>1.2.22.09</t>
  </si>
  <si>
    <t>1.2.22.13</t>
  </si>
  <si>
    <t>1.2.22.90</t>
  </si>
  <si>
    <t>OTRAS INVERSIONES DE ADMINISTRACIÓN DE LIQUIDEZ A VALOR DE MERCADO (VALOR RAZONABLE) CON CAMBIOS EN EL PATRIMONIO (OTRO RESULTADO INTEGRAL)</t>
  </si>
  <si>
    <t>1.2.23</t>
  </si>
  <si>
    <t>INVERSIONES DE ADMINISTRACIÓN DE LIQUIDEZ A COSTO AMORTIZADO</t>
  </si>
  <si>
    <t>1.2.23.01</t>
  </si>
  <si>
    <t>1.2.23.02</t>
  </si>
  <si>
    <t>1.2.23.03</t>
  </si>
  <si>
    <t>1.2.23.04</t>
  </si>
  <si>
    <t>1.2.23.06</t>
  </si>
  <si>
    <t>1.2.23.07</t>
  </si>
  <si>
    <t>1.2.23.08</t>
  </si>
  <si>
    <t>1.2.23.09</t>
  </si>
  <si>
    <t>INVERSIONES FORZOSAS Y DEL ENCAJE - SECTOR FINANCIERO</t>
  </si>
  <si>
    <t>1.2.23.11</t>
  </si>
  <si>
    <t>1.2.23.13</t>
  </si>
  <si>
    <t>ACEPTACIONES</t>
  </si>
  <si>
    <t>1.2.23.90</t>
  </si>
  <si>
    <t>OTRAS INVERSIONES DE ADMINISTRACIÓN DE LIQUIDEZ A COSTO AMORTIZADO</t>
  </si>
  <si>
    <t>1.2.24</t>
  </si>
  <si>
    <t>1.2.24.03</t>
  </si>
  <si>
    <t>1.2.24.05</t>
  </si>
  <si>
    <t>BONOS OBLIGATORIAMENTE CONVERTIBLES EN ACCIONES (BOCAS)</t>
  </si>
  <si>
    <t>1.2.24.07</t>
  </si>
  <si>
    <t>1.2.24.08</t>
  </si>
  <si>
    <t>1.2.24.09</t>
  </si>
  <si>
    <t>1.2.24.12</t>
  </si>
  <si>
    <t>TÍTULOS DE FOMENTO</t>
  </si>
  <si>
    <t>1.2.24.13</t>
  </si>
  <si>
    <t>1.2.24.14</t>
  </si>
  <si>
    <t>1.2.24.15</t>
  </si>
  <si>
    <t>1.2.24.16</t>
  </si>
  <si>
    <t>1.2.24.17</t>
  </si>
  <si>
    <t>1.2.24.18</t>
  </si>
  <si>
    <t>1.2.24.19</t>
  </si>
  <si>
    <t>APORTES SOCIALES EN ENTIDADES DEL SECTOR SOLIDARIO</t>
  </si>
  <si>
    <t>1.2.24.20</t>
  </si>
  <si>
    <t>APORTES EN ORGANISMOS INTERNACIONALES</t>
  </si>
  <si>
    <t>1.2.24.90</t>
  </si>
  <si>
    <t>OTRAS INVERSIONES DE ADMINISTRACIÓN DE LIQUIDEZ AL COSTO</t>
  </si>
  <si>
    <t>1.2.25</t>
  </si>
  <si>
    <t>INVERSIONES EN CONTROLADAS AL COSTO</t>
  </si>
  <si>
    <t>1.2.25.01</t>
  </si>
  <si>
    <t>1.2.25.02</t>
  </si>
  <si>
    <t>ENTIDADES DEL EXTERIOR</t>
  </si>
  <si>
    <t>1.2.25.04</t>
  </si>
  <si>
    <t>1.2.26</t>
  </si>
  <si>
    <t>INVERSIONES EN CONTROLADAS A VALOR RAZONABLE</t>
  </si>
  <si>
    <t>1.2.26.04</t>
  </si>
  <si>
    <t>1.2.27</t>
  </si>
  <si>
    <t>INVERSIONES EN CONTROLADAS CONTABILIZADAS POR EL MÉTODO DE PARTICIPACIÓN PATRIMONIAL</t>
  </si>
  <si>
    <t>1.2.27.01</t>
  </si>
  <si>
    <t>1.2.27.02</t>
  </si>
  <si>
    <t>1.2.27.03</t>
  </si>
  <si>
    <t>1.2.27.04</t>
  </si>
  <si>
    <t>1.2.27.05</t>
  </si>
  <si>
    <t>1.2.28</t>
  </si>
  <si>
    <t>INVERSIONES EN ASOCIADAS AL COSTO</t>
  </si>
  <si>
    <t>1.2.28.01</t>
  </si>
  <si>
    <t>1.2.28.02</t>
  </si>
  <si>
    <t>1.2.28.04</t>
  </si>
  <si>
    <t>1.2.29</t>
  </si>
  <si>
    <t>INVERSIONES EN ASOCIADAS A VALOR RAZONABLE</t>
  </si>
  <si>
    <t>1.2.29.01</t>
  </si>
  <si>
    <t>1.2.29.04</t>
  </si>
  <si>
    <t>1.2.30</t>
  </si>
  <si>
    <t>INVERSIONES EN ASOCIADAS CONTABILIZADAS POR EL MÉTODO DE PARTICIPACIÓN PATRIMONIAL</t>
  </si>
  <si>
    <t>1.2.30.01</t>
  </si>
  <si>
    <t>1.2.30.02</t>
  </si>
  <si>
    <t>1.2.30.03</t>
  </si>
  <si>
    <t>1.2.30.04</t>
  </si>
  <si>
    <t>1.2.30.05</t>
  </si>
  <si>
    <t>1.2.31</t>
  </si>
  <si>
    <t>INVERSIONES EN NEGOCIOS CONJUNTOS AL COSTO</t>
  </si>
  <si>
    <t>1.2.31.01</t>
  </si>
  <si>
    <t>1.2.31.04</t>
  </si>
  <si>
    <t>1.2.32</t>
  </si>
  <si>
    <t>INVERSIONES EN NEGOCIOS CONJUNTOS A VALOR RAZONABLE</t>
  </si>
  <si>
    <t>1.2.32.01</t>
  </si>
  <si>
    <t>1.2.33</t>
  </si>
  <si>
    <t>INVERSIONES EN NEGOCIOS CONJUNTOS CONTABILIZADAS POR EL MÉTODO DE PARTICIPACIÓN PATRIMONIAL</t>
  </si>
  <si>
    <t>1.2.33.01</t>
  </si>
  <si>
    <t>1.2.33.02</t>
  </si>
  <si>
    <t>1.2.33.03</t>
  </si>
  <si>
    <t>1.2.33.04</t>
  </si>
  <si>
    <t>1.2.33.05</t>
  </si>
  <si>
    <t>1.2.34</t>
  </si>
  <si>
    <t>INSTRUMENTOS DERIVADOS CON FINES DE ESPECULACIÓN</t>
  </si>
  <si>
    <t>1.2.34.01</t>
  </si>
  <si>
    <t>DERECHOS EN CONTRATOS FORWARD</t>
  </si>
  <si>
    <t>1.2.34.02</t>
  </si>
  <si>
    <t>OBLIGACIONES EN CONTRATOS FORWARD (CR)</t>
  </si>
  <si>
    <t>1.2.34.03</t>
  </si>
  <si>
    <t>DERECHOS EN CONTRATOS FUTUROS</t>
  </si>
  <si>
    <t>1.2.34.04</t>
  </si>
  <si>
    <t>OBLIGACIONES EN CONTRATOS FUTUROS(CR)</t>
  </si>
  <si>
    <t>1.2.34.05</t>
  </si>
  <si>
    <t>DERECHOS EN CONTRATOS SWAPS</t>
  </si>
  <si>
    <t>1.2.34.06</t>
  </si>
  <si>
    <t>OBLIGACIONES EN CONTRATOS SWAPS(CR)</t>
  </si>
  <si>
    <t>1.2.34.08</t>
  </si>
  <si>
    <t>OBLIGACIONES EN OTROS DERIVADOS (CR)</t>
  </si>
  <si>
    <t>1.2.35</t>
  </si>
  <si>
    <t>INSTRUMENTOS DERIVADOS CON FINES DE COBERTURA DE VALOR DE MERCADO (VALOR RAZONABLE)</t>
  </si>
  <si>
    <t>1.2.35.07</t>
  </si>
  <si>
    <t>DERECHOS EN OTROS DERIVADOS</t>
  </si>
  <si>
    <t>1.2.36</t>
  </si>
  <si>
    <t>INSTRUMENTOS DERIVADOS CON FINES DE COBERTURA DE FLUJOS DE EFECTIVO</t>
  </si>
  <si>
    <t>1.2.36.01</t>
  </si>
  <si>
    <t>1.2.36.05</t>
  </si>
  <si>
    <t>1.2.36.06</t>
  </si>
  <si>
    <t>1.2.39</t>
  </si>
  <si>
    <t>GANANCIA EN LA VALORACIÓN DE COMPROMISOS EN FIRME DESIGNADOS COMO PARTIDAS CUBIERTAS</t>
  </si>
  <si>
    <t>1.2.39.02</t>
  </si>
  <si>
    <t>PARA ASUMIR UN PASIVO</t>
  </si>
  <si>
    <t>DETERIORO ACUMULADO DE INVERSIONES (CR)</t>
  </si>
  <si>
    <t>1.2.80.40</t>
  </si>
  <si>
    <t>1.2.80.41</t>
  </si>
  <si>
    <t>1.2.80.42</t>
  </si>
  <si>
    <t>1.2.80.43</t>
  </si>
  <si>
    <t>1.2.80.44</t>
  </si>
  <si>
    <t>1.2.80.45</t>
  </si>
  <si>
    <t>1.2.80.46</t>
  </si>
  <si>
    <t>1.2.80.48</t>
  </si>
  <si>
    <t>CUENTAS POR COBRAR</t>
  </si>
  <si>
    <t>IMPUESTOS RETENCIÓN EN LA FUENTE Y ANTICIPOS DE IMPUESTOS</t>
  </si>
  <si>
    <t>1.3.05.01</t>
  </si>
  <si>
    <t>IMPUESTO SOBRE LA RENTA Y COMPLEMENTARIOS</t>
  </si>
  <si>
    <t>1.3.05.02</t>
  </si>
  <si>
    <t>IMPUESTO DE REGISTRO</t>
  </si>
  <si>
    <t>1.3.05.03</t>
  </si>
  <si>
    <t>IMPUESTO SOBRE ADUANA Y RECARGOS</t>
  </si>
  <si>
    <t>1.3.05.04</t>
  </si>
  <si>
    <t>IMPUESTO AL VALOR AGREGADO (IVA)</t>
  </si>
  <si>
    <t>1.3.05.05</t>
  </si>
  <si>
    <t>RETENCIONES EN LA FUENTE</t>
  </si>
  <si>
    <t>1.3.05.07</t>
  </si>
  <si>
    <t>IMPUESTO PREDIAL UNIFICADO</t>
  </si>
  <si>
    <t>1.3.05.08</t>
  </si>
  <si>
    <t>IMPUESTO DE INDUSTRIA Y COMERCIO</t>
  </si>
  <si>
    <t>1.3.05.09</t>
  </si>
  <si>
    <t>IMPUESTO A LA GASOLINA Y ACPM</t>
  </si>
  <si>
    <t>1.3.05.15</t>
  </si>
  <si>
    <t>IMPUESTO DE ESPECTÁCULOS PÚBLICOS</t>
  </si>
  <si>
    <t>1.3.05.19</t>
  </si>
  <si>
    <t>IMPUESTO DE DELINEACIÓN URBANA, ESTUDIOS Y APROBACIÓN DE PLANOS</t>
  </si>
  <si>
    <t>1.3.05.21</t>
  </si>
  <si>
    <t>IMPUESTO DE AVISOS, TABLEROS Y VALLAS</t>
  </si>
  <si>
    <t>1.3.05.22</t>
  </si>
  <si>
    <t>IMPUESTO AL CONSUMO DE TABACO Y CIGARRILLOS</t>
  </si>
  <si>
    <t>1.3.05.23</t>
  </si>
  <si>
    <t>IMPUESTO AL CONSUMO DE LICORES, VINOS, APERITIVOS Y SIMILARES O PARTICIPACIÓN PORCENTUAL</t>
  </si>
  <si>
    <t>1.3.05.24</t>
  </si>
  <si>
    <t>IMPUESTO AL CONSUMO DE CERVEZA</t>
  </si>
  <si>
    <t>1.3.05.26</t>
  </si>
  <si>
    <t>IMPUESTO A DEGÜELLO DE GANADO MAYOR</t>
  </si>
  <si>
    <t>1.3.05.27</t>
  </si>
  <si>
    <t>IMPUESTO A DEGÜELLO DE GANADO MENOR</t>
  </si>
  <si>
    <t>1.3.05.28</t>
  </si>
  <si>
    <t>IMPUESTOS DE RIFAS, APUESTAS Y JUEGOS PERMITIDOS</t>
  </si>
  <si>
    <t>1.3.05.33</t>
  </si>
  <si>
    <t>IMPUESTO SOBRE VEHÍCULOS AUTOMOTORES</t>
  </si>
  <si>
    <t>1.3.05.35</t>
  </si>
  <si>
    <t>SOBRETASA A LA GASOLINA</t>
  </si>
  <si>
    <t>1.3.05.36</t>
  </si>
  <si>
    <t>SOBRETASA AL ACPM</t>
  </si>
  <si>
    <t>1.3.05.41</t>
  </si>
  <si>
    <t>IMPUESTO A LAS VENTAS POR EL SISTEMA DE CLUBES</t>
  </si>
  <si>
    <t>1.3.05.42</t>
  </si>
  <si>
    <t>IMPUESTO POR LA OCUPACIÓN DE VÍAS</t>
  </si>
  <si>
    <t>1.3.05.43</t>
  </si>
  <si>
    <t>IMPUESTO POR EL USO DEL SUBSUELO</t>
  </si>
  <si>
    <t>1.3.05.45</t>
  </si>
  <si>
    <t>IMPUESTO SOBRE EL SERVICIO DE ALUMBRADO PÚBLICO</t>
  </si>
  <si>
    <t>1.3.05.46</t>
  </si>
  <si>
    <t>IMPUESTO A GANADORES SORTEOS ORDINARIOS</t>
  </si>
  <si>
    <t>1.3.05.47</t>
  </si>
  <si>
    <t>IMPUESTO A GANADORES SORTEOS EXTRAORDINARIOS</t>
  </si>
  <si>
    <t>1.3.05.48</t>
  </si>
  <si>
    <t>IMPUESTO A LOTERÍAS FORÁNEAS</t>
  </si>
  <si>
    <t>1.3.05.49</t>
  </si>
  <si>
    <t>IVA DE LICORES A PRODUCTORES</t>
  </si>
  <si>
    <t>1.3.05.51</t>
  </si>
  <si>
    <t>IMPUESTO A LA VENTA DE CERVEZA 8%</t>
  </si>
  <si>
    <t>1.3.05.52</t>
  </si>
  <si>
    <t>GRAVAMEN A LOS MOVIMIENTOS FINANCIEROS</t>
  </si>
  <si>
    <t>1.3.05.53</t>
  </si>
  <si>
    <t>IMPUESTO UNIFICADO DE AZAR Y ESPECTÁCULOS</t>
  </si>
  <si>
    <t>1.3.05.54</t>
  </si>
  <si>
    <t>IMPUESTO PARA PRESERVAR LA SEGURIDAD DEMOCRÁTICA</t>
  </si>
  <si>
    <t>1.3.05.55</t>
  </si>
  <si>
    <t>IMPUESTO AL PATRIMONIO</t>
  </si>
  <si>
    <t>1.3.05.56</t>
  </si>
  <si>
    <t>IMPUESTO SOBRE LOS REMATES</t>
  </si>
  <si>
    <t>1.3.05.57</t>
  </si>
  <si>
    <t>IMPUESTO CON DESTINO AL TURISMO</t>
  </si>
  <si>
    <t>1.3.05.58</t>
  </si>
  <si>
    <t>IMPUESTO A PUBLICIDAD EXTERIOR VISUAL</t>
  </si>
  <si>
    <t>1.3.05.59</t>
  </si>
  <si>
    <t>IMPUESTO DE CIRCULACIÓN Y TRÁNSITO</t>
  </si>
  <si>
    <t>1.3.05.60</t>
  </si>
  <si>
    <t>IMPUESTO DE TRANSPORTE DE HIDROCARBUROS</t>
  </si>
  <si>
    <t>1.3.05.61</t>
  </si>
  <si>
    <t>IMPUESTO SOBRE TELÉGRAFOS Y TELÉFONOS URBANOS</t>
  </si>
  <si>
    <t>1.3.05.62</t>
  </si>
  <si>
    <t>SOBRETASA BOMBERIL</t>
  </si>
  <si>
    <t>1.3.05.64</t>
  </si>
  <si>
    <t>IMPUESTO NACIONAL AL CONSUMO</t>
  </si>
  <si>
    <t>1.3.05.65</t>
  </si>
  <si>
    <t>IMPUESTO NACIONAL A LA GASOLINA Y AL ACPM</t>
  </si>
  <si>
    <t>1.3.05.67</t>
  </si>
  <si>
    <t>IMPUESTO A LA RIQUEZA</t>
  </si>
  <si>
    <t>1.3.05.68</t>
  </si>
  <si>
    <t>IMPUESTO COMPLEMENTARIO DE NORMALIZACIÓN TRIBUTARIA AL IMPUESTO A LA RIQUEZA</t>
  </si>
  <si>
    <t>1.3.05.70</t>
  </si>
  <si>
    <t>SOBRETASA AL CONSUMO DE CIGARRILLOS Y TABACO ELABORADO</t>
  </si>
  <si>
    <t>1.3.05.75</t>
  </si>
  <si>
    <t>OTROS IMPUESTOS NACIONALES</t>
  </si>
  <si>
    <t>1.3.05.80</t>
  </si>
  <si>
    <t>OTROS IMPUESTOS DEPARTAMENTALES</t>
  </si>
  <si>
    <t>1.3.05.85</t>
  </si>
  <si>
    <t>OTROS IMPUESTOS MUNICIPALES</t>
  </si>
  <si>
    <t>1.3.05.90</t>
  </si>
  <si>
    <t>OTROS IMPUESTOS DISTRITALES</t>
  </si>
  <si>
    <t>1.3.11</t>
  </si>
  <si>
    <t>CONTRIBUCIONES TASAS E INGRESOS NO TRIBUTARIOS</t>
  </si>
  <si>
    <t>1.3.11.01</t>
  </si>
  <si>
    <t>TASAS</t>
  </si>
  <si>
    <t>1.3.11.02</t>
  </si>
  <si>
    <t>MULTAS</t>
  </si>
  <si>
    <t>1.3.11.03</t>
  </si>
  <si>
    <t>INTERESES</t>
  </si>
  <si>
    <t>1.3.11.04</t>
  </si>
  <si>
    <t>SANCIONES</t>
  </si>
  <si>
    <t>1.3.11.05</t>
  </si>
  <si>
    <t>PEAJES</t>
  </si>
  <si>
    <t>1.3.11.06</t>
  </si>
  <si>
    <t>TARIFA PRO DESARROLLO</t>
  </si>
  <si>
    <t>1.3.11.07</t>
  </si>
  <si>
    <t>INSCRIPCIONES</t>
  </si>
  <si>
    <t>1.3.11.08</t>
  </si>
  <si>
    <t>FORMULARIOS Y ESPECIES VALORADAS</t>
  </si>
  <si>
    <t>1.3.11.09</t>
  </si>
  <si>
    <t>TARIFA PRO ELECTRIFICACIÓN RURAL</t>
  </si>
  <si>
    <t>1.3.11.10</t>
  </si>
  <si>
    <t>INGRESOS CONTRAPRESTACIÓN ICEL - CORELCA</t>
  </si>
  <si>
    <t>1.3.11.11</t>
  </si>
  <si>
    <t>EXTENSIÓN TELEFONÍA CELULAR</t>
  </si>
  <si>
    <t>1.3.11.12</t>
  </si>
  <si>
    <t>PARTICIPACIÓN EN EL TRANSPORTE POR OLEODUCTOS</t>
  </si>
  <si>
    <t>1.3.11.13</t>
  </si>
  <si>
    <t>ESTAMPILLAS</t>
  </si>
  <si>
    <t>1.3.11.14</t>
  </si>
  <si>
    <t>PATENTES</t>
  </si>
  <si>
    <t>1.3.11.15</t>
  </si>
  <si>
    <t>PUBLICACIONES</t>
  </si>
  <si>
    <t>1.3.11.16</t>
  </si>
  <si>
    <t>DERECHOS DE TRÁNSITO</t>
  </si>
  <si>
    <t>1.3.11.17</t>
  </si>
  <si>
    <t>CUOTAS DE SOSTENIMIENTO</t>
  </si>
  <si>
    <t>1.3.11.18</t>
  </si>
  <si>
    <t>LICENCIAS</t>
  </si>
  <si>
    <t>1.3.11.19</t>
  </si>
  <si>
    <t>REGISTRO Y SALVOCONDUCTO</t>
  </si>
  <si>
    <t>1.3.11.21</t>
  </si>
  <si>
    <t>MATRÍCULAS DE VEHÍCULOS</t>
  </si>
  <si>
    <t>1.3.11.22</t>
  </si>
  <si>
    <t>REVISIÓN DE VEHÍCULOS</t>
  </si>
  <si>
    <t>1.3.11.24</t>
  </si>
  <si>
    <t>PLACAS DE VEHÍCULOS</t>
  </si>
  <si>
    <t>1.3.11.25</t>
  </si>
  <si>
    <t>TRASPASO DE VEHÍCULOS</t>
  </si>
  <si>
    <t>1.3.11.26</t>
  </si>
  <si>
    <t>SOBRETASA AMBIENTAL IMPUESTO PREDIAL</t>
  </si>
  <si>
    <t>1.3.11.27</t>
  </si>
  <si>
    <t>CONTRIBUCIONES</t>
  </si>
  <si>
    <t>1.3.11.28</t>
  </si>
  <si>
    <t>CUOTA DE FISCALIZACIÓN Y AUDITAJE</t>
  </si>
  <si>
    <t>1.3.11.30</t>
  </si>
  <si>
    <t>CAUCIONES EFECTIVAS</t>
  </si>
  <si>
    <t>1.3.11.35</t>
  </si>
  <si>
    <t>FONDO DE SOLIDARIDAD PENSIONAL - SOLIDARIDAD</t>
  </si>
  <si>
    <t>1.3.11.36</t>
  </si>
  <si>
    <t>FONDO DE SOLIDARIDAD PENSIONAL - SUBSISTENCIA</t>
  </si>
  <si>
    <t>1.3.11.37</t>
  </si>
  <si>
    <t>FONDO DE RIESGOS LABORALES - RIESGOS</t>
  </si>
  <si>
    <t>1.3.11.38</t>
  </si>
  <si>
    <t>RENTA DEL MONOPOLIO DE JUEGOS DE SUERTE Y AZAR</t>
  </si>
  <si>
    <t>1.3.11.39</t>
  </si>
  <si>
    <t>PRIMA EN CONTRATOS DE ESTABILIDAD JURÍDICA</t>
  </si>
  <si>
    <t>1.3.11.41</t>
  </si>
  <si>
    <t>PARTICIPACIÓN EN PLUSVALÍA</t>
  </si>
  <si>
    <t>1.3.11.42</t>
  </si>
  <si>
    <t>OBLIGACIONES URBANÍSTICAS</t>
  </si>
  <si>
    <t>1.3.11.45</t>
  </si>
  <si>
    <t>DERECHOS DE EXPLOTACIÓN NO RELACIONADOS CON LA INFRAESTRUCTURA DE TRANSPORTE</t>
  </si>
  <si>
    <t>1.3.11.90</t>
  </si>
  <si>
    <t>OTRAS CONTRIBUCIONES TASAS E INGRESOS NO TRIBUTARIOS</t>
  </si>
  <si>
    <t>1.3.12</t>
  </si>
  <si>
    <t>1.3.12.01</t>
  </si>
  <si>
    <t>SENA</t>
  </si>
  <si>
    <t>1.3.12.02</t>
  </si>
  <si>
    <t>ICBF</t>
  </si>
  <si>
    <t>1.3.12.03</t>
  </si>
  <si>
    <t>ESAP</t>
  </si>
  <si>
    <t>1.3.12.04</t>
  </si>
  <si>
    <t>ESCUELAS INDUSTRIALES E INSTITUTOS TÉCNICOS</t>
  </si>
  <si>
    <t>1.3.13</t>
  </si>
  <si>
    <t>1.3.13.90</t>
  </si>
  <si>
    <t>OTRAS CUENTAS POR COBRAR POR RENTAS PARAFISCALES</t>
  </si>
  <si>
    <t>1.3.14</t>
  </si>
  <si>
    <t>1.3.14.01</t>
  </si>
  <si>
    <t>HIDROCARBUROS</t>
  </si>
  <si>
    <t>1.3.16</t>
  </si>
  <si>
    <t>1.3.16.01</t>
  </si>
  <si>
    <t>PRODUCTOS AGROPECUARIOS, DE SILVICULTURA, AVICULTURA Y PESCA</t>
  </si>
  <si>
    <t>1.3.16.02</t>
  </si>
  <si>
    <t>PRODUCTOS DE MINAS Y MINERALES</t>
  </si>
  <si>
    <t>1.3.16.03</t>
  </si>
  <si>
    <t>PRODUCTOS ALIMENTICIOS, BEBIDAS Y ALCOHOLES</t>
  </si>
  <si>
    <t>1.3.16.04</t>
  </si>
  <si>
    <t>PRODUCTOS MANUFACTURADOS</t>
  </si>
  <si>
    <t>1.3.16.05</t>
  </si>
  <si>
    <t>CONSTRUCCIONES</t>
  </si>
  <si>
    <t>1.3.16.06</t>
  </si>
  <si>
    <t>BIENES COMERCIALIZADOS</t>
  </si>
  <si>
    <t>1.3.17</t>
  </si>
  <si>
    <t>1.3.17.01</t>
  </si>
  <si>
    <t>SERVICIOS EDUCATIVOS</t>
  </si>
  <si>
    <t>1.3.17.02</t>
  </si>
  <si>
    <t>SERVICIOS DE TRANSPORTE</t>
  </si>
  <si>
    <t>1.3.17.03</t>
  </si>
  <si>
    <t>JUEGOS DE SUERTE Y AZAR</t>
  </si>
  <si>
    <t>1.3.17.04</t>
  </si>
  <si>
    <t>SERVICIOS HOTELEROS Y DE PROMOCIÓN TURÍSTICA</t>
  </si>
  <si>
    <t>1.3.17.05</t>
  </si>
  <si>
    <t>SERVICIOS FINANCIEROS</t>
  </si>
  <si>
    <t>1.3.17.06</t>
  </si>
  <si>
    <t>SERVICIOS DE SEGUROS Y REASEGUROS</t>
  </si>
  <si>
    <t>1.3.17.07</t>
  </si>
  <si>
    <t>SERVICIOS DE DOCUMENTACIÓN E IDENTIFICACIÓN</t>
  </si>
  <si>
    <t>1.3.17.08</t>
  </si>
  <si>
    <t>SERVICIOS INFORMÁTICOS</t>
  </si>
  <si>
    <t>1.3.17.10</t>
  </si>
  <si>
    <t>SERVICIOS DE COMUNICACIONES</t>
  </si>
  <si>
    <t>1.3.17.11</t>
  </si>
  <si>
    <t>SERVICIO DE MATADERO</t>
  </si>
  <si>
    <t>1.3.17.12</t>
  </si>
  <si>
    <t>ORGANIZACIÓN DE EVENTOS</t>
  </si>
  <si>
    <t>1.3.17.13</t>
  </si>
  <si>
    <t>SERVICIOS DE APOYO INDUSTRIAL</t>
  </si>
  <si>
    <t>1.3.17.14</t>
  </si>
  <si>
    <t>TRANSFERENCIA DE TECNOLOGÍA</t>
  </si>
  <si>
    <t>1.3.17.15</t>
  </si>
  <si>
    <t>ASISTENCIA TÉCNICA</t>
  </si>
  <si>
    <t>1.3.17.16</t>
  </si>
  <si>
    <t>SERVICIOS INFORMATIVOS</t>
  </si>
  <si>
    <t>1.3.17.17</t>
  </si>
  <si>
    <t>SERVICIOS DE ALMACENAMIENTO Y PESAJE</t>
  </si>
  <si>
    <t>1.3.17.18</t>
  </si>
  <si>
    <t>CORPORACIÓN DE ABASTOS</t>
  </si>
  <si>
    <t>1.3.17.19</t>
  </si>
  <si>
    <t>ADMINISTRACIÓN DE PROYECTOS</t>
  </si>
  <si>
    <t>1.3.17.20</t>
  </si>
  <si>
    <t>SERVICIOS DE INVESTIGACIÓN CIENTÍFICA Y TECNOLÓGICA</t>
  </si>
  <si>
    <t>1.3.17.21</t>
  </si>
  <si>
    <t>ADMINISTRACIÓN Y OPERACIÓN DE MERCADOS</t>
  </si>
  <si>
    <t>1.3.17.22</t>
  </si>
  <si>
    <t>SERVICIOS DE SEGURIDAD Y ESCOLTA</t>
  </si>
  <si>
    <t>1.3.17.23</t>
  </si>
  <si>
    <t>SERVICIOS DE LAVANDERÍA</t>
  </si>
  <si>
    <t>1.3.17.24</t>
  </si>
  <si>
    <t>SERVICIOS DE PARQUEADERO</t>
  </si>
  <si>
    <t>1.3.17.25</t>
  </si>
  <si>
    <t>PUBLICIDAD Y PROPAGANDA</t>
  </si>
  <si>
    <t>1.3.17.26</t>
  </si>
  <si>
    <t>RECREATIVOS, CULTURALES, Y DEPORTIVOS</t>
  </si>
  <si>
    <t>1.3.17.27</t>
  </si>
  <si>
    <t>GESTIÓN DE TRANSPORTE MASIVO</t>
  </si>
  <si>
    <t>1.3.17.28</t>
  </si>
  <si>
    <t>SERVICIOS DE DIAGNÓSTICO TÉCNICO MECÁNICO</t>
  </si>
  <si>
    <t>1.3.17.29</t>
  </si>
  <si>
    <t>SERVICIOS POR ADMINISTRACIÓN DE CONTRATOS</t>
  </si>
  <si>
    <t>1.3.17.90</t>
  </si>
  <si>
    <t>OTROS SERVICIOS</t>
  </si>
  <si>
    <t>1.3.18</t>
  </si>
  <si>
    <t>PRESTACIÓN DE SERVICIOS PÚBLICOS</t>
  </si>
  <si>
    <t>1.3.18.01</t>
  </si>
  <si>
    <t>SERVICIO DE ENERGÍA</t>
  </si>
  <si>
    <t>1.3.18.02</t>
  </si>
  <si>
    <t>SERVICIO DE ACUEDUCTO</t>
  </si>
  <si>
    <t>1.3.18.03</t>
  </si>
  <si>
    <t>SERVICIO DE ALCANTARILLADO</t>
  </si>
  <si>
    <t>1.3.18.04</t>
  </si>
  <si>
    <t>SERVICIO DE ASEO</t>
  </si>
  <si>
    <t>1.3.18.05</t>
  </si>
  <si>
    <t>SERVICIO DE GAS COMBUSTIBLE</t>
  </si>
  <si>
    <t>1.3.18.06</t>
  </si>
  <si>
    <t>SERVICIO DE TELECOMUNICACIONES</t>
  </si>
  <si>
    <t>1.3.18.07</t>
  </si>
  <si>
    <t>SUBSIDIO SERVICIO DE ENERGÍA</t>
  </si>
  <si>
    <t>1.3.18.08</t>
  </si>
  <si>
    <t>SUBSIDIO SERVICIO DE ACUEDUCTO</t>
  </si>
  <si>
    <t>1.3.18.09</t>
  </si>
  <si>
    <t>SUBSIDIO SERVICIO DE ALCANTARILLADO</t>
  </si>
  <si>
    <t>1.3.18.10</t>
  </si>
  <si>
    <t>SUBSIDIO SERVICIO DE ASEO</t>
  </si>
  <si>
    <t>1.3.18.11</t>
  </si>
  <si>
    <t>SUBSIDIO SERVICIO DE GAS COMBUSTIBLE</t>
  </si>
  <si>
    <t>1.3.18.12</t>
  </si>
  <si>
    <t>SUBSIDIO SERVICIO DE TELECOMUNICACIONES</t>
  </si>
  <si>
    <t>1.3.19</t>
  </si>
  <si>
    <t>PRESTACIÓN DE SERVICIOS DE SALUD</t>
  </si>
  <si>
    <t>1.3.19.01</t>
  </si>
  <si>
    <t>PLAN DE BENEFICIOS EN SALUD (PBS) POR EPS - SIN FACTURAR O CON FACTURACIÓN PENDIENTE DE RADICAR</t>
  </si>
  <si>
    <t>1.3.19.02</t>
  </si>
  <si>
    <t>PLAN DE BENEFICIOS EN SALUD POR (PBS) POR EPS - CON FACTURACIÓN RADICADA</t>
  </si>
  <si>
    <t>1.3.19.03</t>
  </si>
  <si>
    <t>PLAN SUBSIDIADO DE SALUD (POSS) POR EPS - SIN FACTURAR O CON FACTURACIÓN PENDIENTE DE RADICAR</t>
  </si>
  <si>
    <t>1.3.19.04</t>
  </si>
  <si>
    <t>PLAN SUBSIDIADO DE SALUD (POSS) POR EPS - CON FACTURACIÓN RADICADA</t>
  </si>
  <si>
    <t>1.3.19.05</t>
  </si>
  <si>
    <t>EMPRESAS DE MEDICINA PREPAGADA (EMP) - SIN FACTURAR O CON FACTURACIÓN PENDIENTE DE RADICAR</t>
  </si>
  <si>
    <t>1.3.19.06</t>
  </si>
  <si>
    <t>EMPRESAS DE MEDICINA PREPAGADA (EMP) - CON FACTURACIÓN RADICADA</t>
  </si>
  <si>
    <t>1.3.19.07</t>
  </si>
  <si>
    <t>PLANES COMPLEMENTARIOS DE EPS</t>
  </si>
  <si>
    <t>1.3.19.08</t>
  </si>
  <si>
    <t>SERVICIOS DE SALUD POR IPS PRIVADAS - SIN FACTURAR O CON FACTURACIÓN PENDIENTE DE RADICAR</t>
  </si>
  <si>
    <t>1.3.19.09</t>
  </si>
  <si>
    <t>SERVICIOS DE SALUD POR IPS PRIVADAS - CON FACTURACIÓN RADICADA</t>
  </si>
  <si>
    <t>1.3.19.10</t>
  </si>
  <si>
    <t>SERVICIOS DE SALUD POR IPS PÚBLICAS - SIN FACTURAR O CON FACTURACIÓN PENDIENTE DE RADICAR</t>
  </si>
  <si>
    <t>1.3.19.11</t>
  </si>
  <si>
    <t>SERVICIOS DE SALUD POR IPS PÚBLICAS - CON FACTURACIÓN RADICADA</t>
  </si>
  <si>
    <t>1.3.19.12</t>
  </si>
  <si>
    <t>SERVICIOS DE SALUD POR COMPAÑÍAS ASEGURADORAS - SIN FACTURAR O CON FACTURACIÓN PENDIENTE DE RADICAR</t>
  </si>
  <si>
    <t>1.3.19.13</t>
  </si>
  <si>
    <t>SERVICIOS DE SALUD POR COMPAÑÍAS ASEGURADORAS - CON FACTURACIÓN RADICADA</t>
  </si>
  <si>
    <t>1.3.19.14</t>
  </si>
  <si>
    <t>SERVICIOS DE SALUD POR ENTIDADES CON RÉGIMEN ESPECIAL - SIN FACTURAR O CON FACTURACIÓN PENDIENTE DE RADICAR</t>
  </si>
  <si>
    <t>1.3.19.15</t>
  </si>
  <si>
    <t>SERVICIOS DE SALUD POR ENTIDADES CON RÉGIMEN ESPECIAL - CON FACTURACIÓN RADICADA</t>
  </si>
  <si>
    <t>1.3.19.16</t>
  </si>
  <si>
    <t>SERVICIOS DE SALUD POR PARTICULARES</t>
  </si>
  <si>
    <t>1.3.19.17</t>
  </si>
  <si>
    <t>ATENCIÓN ACCIDENTES DE TRÁNSITO SOAT POR COMPAÑÍAS DE SEGUROS - SIN FACTURAR O CON FACTURACIÓN PENDIENTE DE RADICAR</t>
  </si>
  <si>
    <t>1.3.19.18</t>
  </si>
  <si>
    <t>ATENCIÓN ACCIDENTES DE TRÁNSITO SOAT POR COMPAÑÍAS DE SEGUROS - CON FACTURACIÓN RADICADA</t>
  </si>
  <si>
    <t>1.3.19.19</t>
  </si>
  <si>
    <t>ATENCIÓN CON CARGO A RECURSOS DE ACCIONES DE SALUD PÚBLICA - SIN FACTURAR O CON FACTURACIÓN PENDIENTE DE RADICAR</t>
  </si>
  <si>
    <t>1.3.19.20</t>
  </si>
  <si>
    <t>ATENCIÓN CON CARGO A RECURSOS DE ACCIONES DE SALUD PÚBLICA - CON FACTURACIÓN RADICADA</t>
  </si>
  <si>
    <t>1.3.19.21</t>
  </si>
  <si>
    <t>ATENCIÓN CON CARGO AL SUBSIDIO A LA OFERTA - SIN FACTURAR O CON FACTURACIÓN PENDIENTE DE RADICAR</t>
  </si>
  <si>
    <t>1.3.19.22</t>
  </si>
  <si>
    <t>ATENCIÓN CON CARGO AL SUBSIDIO A LA OFERTA - CON FACTURACIÓN RADICADA</t>
  </si>
  <si>
    <t>1.3.19.23</t>
  </si>
  <si>
    <t>RIESGOS LABORALES (ARL) - SIN FACTURAR O CON FACTURACIÓN PENDIENTE DE RADICAR</t>
  </si>
  <si>
    <t>1.3.19.24</t>
  </si>
  <si>
    <t>RIESGOS LABORALES (ARL) - CON FACTURACIÓN RADICADA</t>
  </si>
  <si>
    <t>1.3.19.25</t>
  </si>
  <si>
    <t>CONVENIOS CON RECURSOS DEL SISTEMA GENERAL DE SEGURIDAD SOCIAL EN SALUD PARA TRAUMA MAYOR Y DESPLAZADOS - SIN FACTURAR O CON FACTURACIÓN PENDIENTE DE RADICAR</t>
  </si>
  <si>
    <t>1.3.19.26</t>
  </si>
  <si>
    <t xml:space="preserve">CONVENIOS CON RECURSOS DEL SISTEMA GENERAL DE SEGURIDAD SOCIAL EN SALUD PARA TRAUMA MAYOR Y DESPLAZADOS - CON FACTURACIÓN RADICADA </t>
  </si>
  <si>
    <t>1.3.19.27</t>
  </si>
  <si>
    <t>RECLAMACIONES CON CARGO A LOS RECURSOS DEL SISTEMA GENERAL DE SEGURIDAD SOCIAL EN SALUD - SIN FACTURAR O CON FACTURACIÓN PENDIENTE DE RADICAR</t>
  </si>
  <si>
    <t>1.3.19.28</t>
  </si>
  <si>
    <t xml:space="preserve">RECLAMACIONES CON CARGO A LOS RECURSOS DEL SISTEMA GENERAL DE SEGURIDAD SOCIAL EN SALUD - CON FACTURACIÓN RADICADA </t>
  </si>
  <si>
    <t>1.3.19.29</t>
  </si>
  <si>
    <t>CUOTA DE RECUPERACIÓN</t>
  </si>
  <si>
    <t>1.3.19.30</t>
  </si>
  <si>
    <t>MINISTERIO DE SALUD - RECURSOS DEL IVA SOCIAL</t>
  </si>
  <si>
    <t>1.3.19.80</t>
  </si>
  <si>
    <t xml:space="preserve">GIRO DIRECTO PARA ABONO A LA CARTERA SECTOR SALUD (CR) </t>
  </si>
  <si>
    <t>1.3.19.90</t>
  </si>
  <si>
    <t>OTRAS CUENTAS POR COBRAR SERVICIOS DE SALUD</t>
  </si>
  <si>
    <t>1.3.21</t>
  </si>
  <si>
    <t>RECURSOS DESTINADOS A LA FINANCIACIÓN DEL SISTEMA GENERAL DE SEGURIDAD SOCIAL EN SALUD</t>
  </si>
  <si>
    <t>1.3.21.01</t>
  </si>
  <si>
    <t>COTIZACIONES RÉGIMEN CONTRIBUTIVO</t>
  </si>
  <si>
    <t>1.3.21.03</t>
  </si>
  <si>
    <t>REINTEGROS</t>
  </si>
  <si>
    <t>1.3.21.08</t>
  </si>
  <si>
    <t>INTERESES DE MORA</t>
  </si>
  <si>
    <t>1.3.21.09</t>
  </si>
  <si>
    <t>RENDIMIENTOS DE LA CUENTA MAESTRA DE RECAUDO</t>
  </si>
  <si>
    <t>1.3.21.90</t>
  </si>
  <si>
    <t>OTROS RECURSOS DESTINADOS A LA FINANCIACIÓN DEL SISTEMA GENERAL DE SEGURIDAD SOCIAL EN SALUD</t>
  </si>
  <si>
    <t>1.3.22</t>
  </si>
  <si>
    <t>1.3.22.01</t>
  </si>
  <si>
    <t>UNIDAD DE PAGO POR CAPITACIÓN (UPC) RÉGIMEN CONTRIBUTIVO</t>
  </si>
  <si>
    <t>1.3.22.02</t>
  </si>
  <si>
    <t>UNIDAD DE PAGO POR CAPITACIÓN ADICIONAL RÉGIMEN CONTRIBUTIVO</t>
  </si>
  <si>
    <t>1.3.22.04</t>
  </si>
  <si>
    <t>COPAGOS RÉGIMEN CONTRIBUTIVO</t>
  </si>
  <si>
    <t>1.3.22.05</t>
  </si>
  <si>
    <t>CUOTAS DE INSCRIPCIÓN Y AFILIACIÓN RÉGIMEN CONTRIBUTIVO</t>
  </si>
  <si>
    <t>1.3.22.06</t>
  </si>
  <si>
    <t>UNIDAD DE PAGO POR CAPITACIÓN (UPC)  RÉGIMEN SUBSIDIADO</t>
  </si>
  <si>
    <t>1.3.22.09</t>
  </si>
  <si>
    <t xml:space="preserve">PRESTACIÓN DEL SERVICIO A PERSONAS FUERA DEL SISTEMA </t>
  </si>
  <si>
    <t>1.3.22.10</t>
  </si>
  <si>
    <t xml:space="preserve">RECOBROS SOAT </t>
  </si>
  <si>
    <t>1.3.22.11</t>
  </si>
  <si>
    <t>RECOBROS ARL</t>
  </si>
  <si>
    <t>1.3.22.12</t>
  </si>
  <si>
    <t xml:space="preserve">RECOBRO DE ENFERMEDADES ALTO COSTO </t>
  </si>
  <si>
    <t>1.3.22.13</t>
  </si>
  <si>
    <t xml:space="preserve">RECOBRO A EMPLEADORES </t>
  </si>
  <si>
    <t>1.3.22.15</t>
  </si>
  <si>
    <t>CUENTAS POR COBRAR NO PBS PENDIENTE DE RADICAR</t>
  </si>
  <si>
    <t>1.3.22.16</t>
  </si>
  <si>
    <t>CUENTAS POR COBRAR NO PBS RADICADAS</t>
  </si>
  <si>
    <t>1.3.22.17</t>
  </si>
  <si>
    <t xml:space="preserve">CUENTAS POR COBRAR ENTIDADES TERRITORIALES PENDIENTES DE RADICAR </t>
  </si>
  <si>
    <t>1.3.22.18</t>
  </si>
  <si>
    <t xml:space="preserve">CUENTAS POR COBRAR ENTIDADES TERRITORIALES RADICADAS </t>
  </si>
  <si>
    <t>1.3.22.19</t>
  </si>
  <si>
    <t xml:space="preserve">LICENCIAS DE MATERNIDAD Y PATERNIDAD </t>
  </si>
  <si>
    <t>1.3.22.20</t>
  </si>
  <si>
    <t xml:space="preserve">INCAPACIDADES </t>
  </si>
  <si>
    <t>1.3.22.81</t>
  </si>
  <si>
    <t>GIRO PREVIO SOBRE LOS RECOBROS NO PBS (CR)</t>
  </si>
  <si>
    <t>1.3.22.90</t>
  </si>
  <si>
    <t xml:space="preserve">OTROS INGRESOS POR LA ADMINISTRACIÓN DEL SISTEMA DE SEGURIDAD SOCIAL EN SALUD </t>
  </si>
  <si>
    <t>1.3.23</t>
  </si>
  <si>
    <t>ACUERDO DE CONCESÍON</t>
  </si>
  <si>
    <t>1.3.23.02</t>
  </si>
  <si>
    <t>DERECHOS POR COBRAR AL CONCEDENTE</t>
  </si>
  <si>
    <t>1.3.23.03</t>
  </si>
  <si>
    <t>DERECHOS POR COBRAR AL CONCESIONARIO</t>
  </si>
  <si>
    <t>1.3.24</t>
  </si>
  <si>
    <t>SUBVENCIONES POR COBRAR</t>
  </si>
  <si>
    <t>1.3.24.15</t>
  </si>
  <si>
    <t>DONACIONES</t>
  </si>
  <si>
    <t>1.3.24.16</t>
  </si>
  <si>
    <t>SUBVENCIÓN POR RECURSOS TRANSFERIDOS POR EL GOBIERNO</t>
  </si>
  <si>
    <t>1.3.24.95</t>
  </si>
  <si>
    <t>OTRAS SUBVENCIONES</t>
  </si>
  <si>
    <t>1.3.25</t>
  </si>
  <si>
    <t>1.3.25.01</t>
  </si>
  <si>
    <t>CUOTAS PARTES DE PENSIONES</t>
  </si>
  <si>
    <t>1.3.25.02</t>
  </si>
  <si>
    <t>CUOTAS PARTES DE BONOS PENSIONALES</t>
  </si>
  <si>
    <t>1.3.25.04</t>
  </si>
  <si>
    <t>TÍTULOS PENSIONALES</t>
  </si>
  <si>
    <t>1.3.25.07</t>
  </si>
  <si>
    <t>REINTEGROS PENSIONALES</t>
  </si>
  <si>
    <t>1.3.26</t>
  </si>
  <si>
    <t>ADMINISTRACIÓN DEL SISTEMA DE SEGURIDAD SOCIAL EN RIESGOS LABORALES</t>
  </si>
  <si>
    <t>1.3.26.01</t>
  </si>
  <si>
    <t>COTIZACIONES</t>
  </si>
  <si>
    <t>1.3.32</t>
  </si>
  <si>
    <t>1.3.32.01</t>
  </si>
  <si>
    <t>DEPARTAMENTOS</t>
  </si>
  <si>
    <t>1.3.32.02</t>
  </si>
  <si>
    <t>MUNICIPIOS</t>
  </si>
  <si>
    <t>1.3.33</t>
  </si>
  <si>
    <t>DERECHOS DE RECOMPRA DE CUENTAS POR COBRAR</t>
  </si>
  <si>
    <t>1.3.33.01</t>
  </si>
  <si>
    <t>1.3.34</t>
  </si>
  <si>
    <t>1.3.34.01</t>
  </si>
  <si>
    <t>SEGUROS DE DEPÓSITOS PAGADOS POR RECUPERAR</t>
  </si>
  <si>
    <t>1.3.34.02</t>
  </si>
  <si>
    <t>PRIMA SEGURO DE DEPÓSITO</t>
  </si>
  <si>
    <t>1.3.36</t>
  </si>
  <si>
    <t>1.3.36.01</t>
  </si>
  <si>
    <t>REINTEGROS DE TESORERÍA</t>
  </si>
  <si>
    <t>1.3.36.02</t>
  </si>
  <si>
    <t>DERECHOS FIDUCIARIOS CEDIDOS</t>
  </si>
  <si>
    <t>1.3.37</t>
  </si>
  <si>
    <t>1.3.37.01</t>
  </si>
  <si>
    <t>SISTEMA GENERAL DE SEGURIDAD SOCIAL EN SALUD</t>
  </si>
  <si>
    <t>1.3.37.02</t>
  </si>
  <si>
    <t>1.3.37.03</t>
  </si>
  <si>
    <t>SISTEMA GENERAL DE PARTICIPACIONES - PARTICIPACIÓN PARA SALUD</t>
  </si>
  <si>
    <t>1.3.37.04</t>
  </si>
  <si>
    <t>SISTEMA GENERAL DE PARTICIPACIONES - PARTICIPACIÓN PARA EDUCACIÓN</t>
  </si>
  <si>
    <t>1.3.37.05</t>
  </si>
  <si>
    <t>SISTEMA GENERAL DE PARTICIPACIONES - PARTICIPACIÓN PARA PROPÓSITO GENERAL</t>
  </si>
  <si>
    <t>1.3.37.06</t>
  </si>
  <si>
    <t>SISTEMA GENERAL DE PARTICIPACIONES - PARTICIPACIÓN PARA PENSIONES - FONDO NACIONAL DE PENSIONES DE LAS ENTIDADES TERRITORIALES</t>
  </si>
  <si>
    <t>1.3.37.07</t>
  </si>
  <si>
    <t>SISTEMA GENERAL DE PARTICIPACIONES - PROGRAMAS DE ALIMENTACIÓN ESCOLAR</t>
  </si>
  <si>
    <t>1.3.37.08</t>
  </si>
  <si>
    <t>SISTEMA GENERAL DE PARTICIPACIONES - MUNICIPIOS Y DISTRITOS CON RIBERA SOBRE EL RÍO GRANDE DE LA MAGDALENA</t>
  </si>
  <si>
    <t>1.3.37.09</t>
  </si>
  <si>
    <t>SISTEMA GENERAL DE PARTICIPACIONES - RESGUARDOS INDÍGENAS</t>
  </si>
  <si>
    <t>1.3.37.10</t>
  </si>
  <si>
    <t>SISTEMA GENERAL DE PARTICIPACIONES - PARTICIPACIÓN PARA AGUA POTABLE Y SANEAMIENTO BÁSICO</t>
  </si>
  <si>
    <t>1.3.37.11</t>
  </si>
  <si>
    <t>SISTEMA GENERAL DE PARTICIPACIONES - ATENCIÓN INTEGRAL A LA PRIMERA INFANCIA</t>
  </si>
  <si>
    <t>1.3.37.12</t>
  </si>
  <si>
    <t>OTRAS TRANSFERENCIAS</t>
  </si>
  <si>
    <t>1.3.84</t>
  </si>
  <si>
    <t>OTRAS CUENTAS POR COBRAR</t>
  </si>
  <si>
    <t>1.3.84.01</t>
  </si>
  <si>
    <t>APORTES DE CAPITAL POR COBRAR</t>
  </si>
  <si>
    <t>1.3.84.02</t>
  </si>
  <si>
    <t>APORTES PENSIONALES</t>
  </si>
  <si>
    <t>1.3.84.03</t>
  </si>
  <si>
    <t>APOYO DEL FONDO EMPRESARIAL</t>
  </si>
  <si>
    <t>1.3.84.04</t>
  </si>
  <si>
    <t>CARTERA IMPRODUCTIVA ADQUIRIDA</t>
  </si>
  <si>
    <t>1.3.84.05</t>
  </si>
  <si>
    <t>COMISIONES</t>
  </si>
  <si>
    <t>1.3.84.06</t>
  </si>
  <si>
    <t>CONTRATOS PARA LA GESTIÓN DE SERVICIOS PÚBLICOS</t>
  </si>
  <si>
    <t>1.3.84.07</t>
  </si>
  <si>
    <t>DERECHOS A FAVOR EN OPERACIONES CONJUNTAS</t>
  </si>
  <si>
    <t>1.3.84.08</t>
  </si>
  <si>
    <t>1.3.84.09</t>
  </si>
  <si>
    <t>DEPÓSITOS EN ENTIDADES INTERVENIDAS</t>
  </si>
  <si>
    <t>1.3.84.10</t>
  </si>
  <si>
    <t>DERECHOS COBRADOS POR TERCEROS</t>
  </si>
  <si>
    <t>1.3.84.11</t>
  </si>
  <si>
    <t>DERECHOS POR INCUMPLIMIENTO DE CRÉDITOS GARANTIZADOS</t>
  </si>
  <si>
    <t>1.3.84.12</t>
  </si>
  <si>
    <t>DESCUENTOS NO AUTORIZADOS</t>
  </si>
  <si>
    <t>1.3.84.13</t>
  </si>
  <si>
    <t>DEVOLUCIÓN IVA PARA ENTIDADES DE EDUCACIÓN SUPERIOR</t>
  </si>
  <si>
    <t>1.3.84.14</t>
  </si>
  <si>
    <t>DIVIDENDOS Y PARTICIPACIONES POR COBRAR</t>
  </si>
  <si>
    <t>1.3.84.16</t>
  </si>
  <si>
    <t>ENAJENACIÓN DE ACTIVOS</t>
  </si>
  <si>
    <t>1.3.84.17</t>
  </si>
  <si>
    <t>ESQUEMAS DE COBRO</t>
  </si>
  <si>
    <t>1.3.84.18</t>
  </si>
  <si>
    <t>EXCEDENTES FINANCIEROS</t>
  </si>
  <si>
    <t>1.3.84.19</t>
  </si>
  <si>
    <t>FALTANTES DE BIENES APREHENDIDOS O INCAUTADOS</t>
  </si>
  <si>
    <t>1.3.84.20</t>
  </si>
  <si>
    <t>HONORARIOS</t>
  </si>
  <si>
    <t>1.3.84.21</t>
  </si>
  <si>
    <t>INDEMNIZACIONES</t>
  </si>
  <si>
    <t>1.3.84.22</t>
  </si>
  <si>
    <t>INTERESES DE FONDOS VENDIDOS CON COMPROMISO DE REVENTA</t>
  </si>
  <si>
    <t>1.3.84.23</t>
  </si>
  <si>
    <t>INTERESES DE FONDOS VENDIDOS ORDINARIOS</t>
  </si>
  <si>
    <t>1.3.84.24</t>
  </si>
  <si>
    <t>MARGEN EN LA COMERCIALIZACIÓN DE BIENES Y SERVICIOS</t>
  </si>
  <si>
    <t>1.3.84.25</t>
  </si>
  <si>
    <t>MARGEN EN LA CONTRATACIÓN DE SERVICIOS DE SALUD</t>
  </si>
  <si>
    <t>1.3.84.26</t>
  </si>
  <si>
    <t>PAGO POR CUENTA DE TERCEROS</t>
  </si>
  <si>
    <t>1.3.84.27</t>
  </si>
  <si>
    <t>RECURSOS DE ACREEDORES REINTEGRADOS A TESORERÍAS</t>
  </si>
  <si>
    <t>1.3.84.28</t>
  </si>
  <si>
    <t>1.3.84.29</t>
  </si>
  <si>
    <t>RECURSOS DE FONTIC O  FONTV ASIGNADOS NO EJECUTADOS</t>
  </si>
  <si>
    <t>1.3.84.30</t>
  </si>
  <si>
    <t>RECURSOS RECIBIDOS DE LAS CAJAS DE COMPENSACIÓN FAMILIAR PARA ACTIVIDADES DE PROMOCIÓN Y PREVENCIÓN DE LA SALUD</t>
  </si>
  <si>
    <t>1.3.84.31</t>
  </si>
  <si>
    <t>RENDIMIENTO SOBRE DEPÓSITOS JUDICIALES</t>
  </si>
  <si>
    <t>1.3.84.32</t>
  </si>
  <si>
    <t>RESPONSABILIDADES FISCALES</t>
  </si>
  <si>
    <t>1.3.84.33</t>
  </si>
  <si>
    <t>SUBSIDIO GASOLINA MOTOR CORRIENTE Y ACPM</t>
  </si>
  <si>
    <t>1.3.84.35</t>
  </si>
  <si>
    <t>1.3.84.36</t>
  </si>
  <si>
    <t>OTROS INTERESES POR COBRAR</t>
  </si>
  <si>
    <t>1.3.84.37</t>
  </si>
  <si>
    <t>CONTRATOS DE CONSTRUCCIÓN</t>
  </si>
  <si>
    <t>1.3.84.38</t>
  </si>
  <si>
    <t>COMPENSACIÓN O INDEMNIZACIÓN POR DETERIORO, PÉRDIDAS O ABANDONOS</t>
  </si>
  <si>
    <t>1.3.84.39</t>
  </si>
  <si>
    <t>ARRENDAMIENTO OPERATIVO</t>
  </si>
  <si>
    <t>1.3.84.40</t>
  </si>
  <si>
    <t>RENDIMIENTOS DE RECURSOS DEL SISTEMA GENERAL DE REGALÍAS</t>
  </si>
  <si>
    <t>1.3.84.41</t>
  </si>
  <si>
    <t>AUDITORÍAS REALIZADAS POR LA ENTIDAD ADMINISTRADORA DE LOS RECURSOS DE LA SEGURIDAD SOCIAL EN SALUD</t>
  </si>
  <si>
    <t>1.3.84.43</t>
  </si>
  <si>
    <t>PRUEBA DE PATERNIDAD</t>
  </si>
  <si>
    <t>1.3.84.44</t>
  </si>
  <si>
    <t>REGALÍAS Y RENDIMIENTOS RECAUDADOS PENDIENTES DE TRANSFERIR AL SISTEMA GENERAL DE REGALÍAS</t>
  </si>
  <si>
    <t>1.3.84.45</t>
  </si>
  <si>
    <t>DERECHOS A FAVOR EN ACUERDOS NO CLASIFICADOS COMO OPERACIONES CONJUNTAS</t>
  </si>
  <si>
    <t>1.3.84.46</t>
  </si>
  <si>
    <t>1.3.84.47</t>
  </si>
  <si>
    <t>RENDIMIENTO DE RECURSOS ENTREGADOS POR FONTIC O FONTV A LOS OPERADORES PUBLICOS DEL SERVICIO DE TELEVISION</t>
  </si>
  <si>
    <t>1.3.84.48</t>
  </si>
  <si>
    <t>REINTEGROS RÉGIMEN SUBSIDIADO</t>
  </si>
  <si>
    <t>1.3.84.90</t>
  </si>
  <si>
    <t>1.3.85</t>
  </si>
  <si>
    <t>CUENTAS POR COBRAR DE DIFÍCIL RECAUDO</t>
  </si>
  <si>
    <t>1.3.85.01</t>
  </si>
  <si>
    <t>1.3.85.02</t>
  </si>
  <si>
    <t>1.3.85.03</t>
  </si>
  <si>
    <t>1.3.85.04</t>
  </si>
  <si>
    <t>1.3.85.05</t>
  </si>
  <si>
    <t>1.3.85.06</t>
  </si>
  <si>
    <t>1.3.85.07</t>
  </si>
  <si>
    <t>1.3.85.08</t>
  </si>
  <si>
    <t>1.3.85.09</t>
  </si>
  <si>
    <t>1.3.85.10</t>
  </si>
  <si>
    <t>1.3.85.12</t>
  </si>
  <si>
    <t>1.3.85.14</t>
  </si>
  <si>
    <t>IMPUESTOS</t>
  </si>
  <si>
    <t>1.3.85.15</t>
  </si>
  <si>
    <t>1.3.85.16</t>
  </si>
  <si>
    <t>1.3.85.18</t>
  </si>
  <si>
    <t>1.3.85.90</t>
  </si>
  <si>
    <t>OTRAS CUENTAS POR COBRAR DE DIFÍCIL RECAUDO</t>
  </si>
  <si>
    <t>1.3.86</t>
  </si>
  <si>
    <t>DETERIORO ACUMULADO DE CUENTAS POR COBRAR (CR)</t>
  </si>
  <si>
    <t>1.3.86.01</t>
  </si>
  <si>
    <t>1.3.86.02</t>
  </si>
  <si>
    <t>1.3.86.03</t>
  </si>
  <si>
    <t>1.3.86.04</t>
  </si>
  <si>
    <t>1.3.86.05</t>
  </si>
  <si>
    <t>1.3.86.06</t>
  </si>
  <si>
    <t>1.3.86.07</t>
  </si>
  <si>
    <t>1.3.86.08</t>
  </si>
  <si>
    <t>1.3.86.09</t>
  </si>
  <si>
    <t>1.3.86.10</t>
  </si>
  <si>
    <t>1.3.86.11</t>
  </si>
  <si>
    <t>1.3.86.12</t>
  </si>
  <si>
    <t>1.3.86.13</t>
  </si>
  <si>
    <t>1.3.86.14</t>
  </si>
  <si>
    <t>1.3.86.15</t>
  </si>
  <si>
    <t>1.3.86.17</t>
  </si>
  <si>
    <t>1.3.86.90</t>
  </si>
  <si>
    <t>1.3.87</t>
  </si>
  <si>
    <t>CUENTAS POR COBRAR A COSTO AMORTIZADO</t>
  </si>
  <si>
    <t>1.3.87.01</t>
  </si>
  <si>
    <t>1.3.87.02</t>
  </si>
  <si>
    <t>1.3.87.03</t>
  </si>
  <si>
    <t>1.3.87.04</t>
  </si>
  <si>
    <t>1.3.87.05</t>
  </si>
  <si>
    <t>1.3.87.06</t>
  </si>
  <si>
    <t>1.3.87.07</t>
  </si>
  <si>
    <t>1.3.87.08</t>
  </si>
  <si>
    <t>1.3.87.09</t>
  </si>
  <si>
    <t>1.3.87.90</t>
  </si>
  <si>
    <t>OTRAS CUENTAS POR COBRAR A COSTO AMORTIZADO</t>
  </si>
  <si>
    <t>1.3.88</t>
  </si>
  <si>
    <t>DETERIORO ACUMULADO DE CUENTAS POR COBRAR A COSTO AMORTIZADO (CR)</t>
  </si>
  <si>
    <t>1.3.88.01</t>
  </si>
  <si>
    <t>1.3.88.02</t>
  </si>
  <si>
    <t>1.3.88.03</t>
  </si>
  <si>
    <t>1.3.88.04</t>
  </si>
  <si>
    <t>1.3.88.05</t>
  </si>
  <si>
    <t>1.3.88.06</t>
  </si>
  <si>
    <t>1.3.88.08</t>
  </si>
  <si>
    <t>1.3.88.09</t>
  </si>
  <si>
    <t>1.3.88.90</t>
  </si>
  <si>
    <t>PRÉSTAMOS POR COBRAR</t>
  </si>
  <si>
    <t>1.4.15.07</t>
  </si>
  <si>
    <t>PRÉSTAMOS EDUCATIVOS</t>
  </si>
  <si>
    <t>1.4.15.09</t>
  </si>
  <si>
    <t>PRÉSTAMOS A VINCULADOS ECONÓMICOS</t>
  </si>
  <si>
    <t>1.4.15.20</t>
  </si>
  <si>
    <t>PRÉSTAMOS DE VIVIENDA</t>
  </si>
  <si>
    <t>1.4.15.21</t>
  </si>
  <si>
    <t>PRÉSTAMOS DE CONSUMO</t>
  </si>
  <si>
    <t>1.4.15.22</t>
  </si>
  <si>
    <t>PRÉSTAMOS COMERCIALES</t>
  </si>
  <si>
    <t>1.4.15.23</t>
  </si>
  <si>
    <t>MICROCREDITO</t>
  </si>
  <si>
    <t>1.4.15.24</t>
  </si>
  <si>
    <t>PRÉSTAMOS DE FOMENTO Y DESARROLLO REGIONAL</t>
  </si>
  <si>
    <t>1.4.15.25</t>
  </si>
  <si>
    <t>CRÉDITOS A EMPLEADOS</t>
  </si>
  <si>
    <t>1.4.15.26</t>
  </si>
  <si>
    <t>CRÉDITOS A SOCIOS Y ACCIONISTAS</t>
  </si>
  <si>
    <t>1.4.15.27</t>
  </si>
  <si>
    <t>PRÉSTAMOS CONCEDIDOS POR INSTITUCIONES NO FINANCIERAS</t>
  </si>
  <si>
    <t>1.4.15.28</t>
  </si>
  <si>
    <t>PRÉSTAMOS CONCEDIDOS POR FONDOS DE GARANTÍAS</t>
  </si>
  <si>
    <t>1.4.15.29</t>
  </si>
  <si>
    <t>ARRENDAMIENTO FINANCIERO</t>
  </si>
  <si>
    <t>1.4.15.90</t>
  </si>
  <si>
    <t>OTROS PRÉSTAMOS CONCEDIDOS</t>
  </si>
  <si>
    <t>1.4.16.01</t>
  </si>
  <si>
    <t>CRÉDITOS TRANSITORIOS</t>
  </si>
  <si>
    <t>1.4.16.42</t>
  </si>
  <si>
    <t>CRÉDITOS DE TESORERÍA AL GOBIERNO GENERAL</t>
  </si>
  <si>
    <t>1.4.16.44</t>
  </si>
  <si>
    <t>CRÉDITOS PRESUPUESTARIOS AL GOBIERNO GENERAL</t>
  </si>
  <si>
    <t>1.4.16.45</t>
  </si>
  <si>
    <t>CRÉDITOS PRESUPUESTARIOS A LAS EMPRESAS NO FINANCIERAS</t>
  </si>
  <si>
    <t>1.4.16.46</t>
  </si>
  <si>
    <t>PRÉSTAMOS CONCEDIDOS AL GOBIERNO GENERAL</t>
  </si>
  <si>
    <t>1.4.16.47</t>
  </si>
  <si>
    <t>PRÉSTAMOS CONCEDIDOS A LAS EMPRESAS NO FINANCIERAS</t>
  </si>
  <si>
    <t>1.4.16.90</t>
  </si>
  <si>
    <t>OTROS PRÉSTAMOS GUBERNAMENTALES OTORGADOS</t>
  </si>
  <si>
    <t>1.4.27</t>
  </si>
  <si>
    <t>DERECHOS DE RECOMPRA DE PRÉSTAMOS POR COBRAR</t>
  </si>
  <si>
    <t>1.4.27.07</t>
  </si>
  <si>
    <t>1.4.77</t>
  </si>
  <si>
    <t>PRÉSTAMOS POR COBRAR DE DIFÍCIL RECAUDO</t>
  </si>
  <si>
    <t>1.4.77.01</t>
  </si>
  <si>
    <t>1.4.77.03</t>
  </si>
  <si>
    <t>DETERIORO ACUMULADO DE PRÉSTAMOS POR COBRAR (CR)</t>
  </si>
  <si>
    <t>1.4.80.03</t>
  </si>
  <si>
    <t>1.4.80.26</t>
  </si>
  <si>
    <t>1.5.05.02</t>
  </si>
  <si>
    <t>1.5.05.03</t>
  </si>
  <si>
    <t>COMBUSTIBLES Y OTROS DERIVADOS DEL PETRÓLEO</t>
  </si>
  <si>
    <t>1.5.05.06</t>
  </si>
  <si>
    <t>IMPRESOS Y PUBLICACIONES</t>
  </si>
  <si>
    <t>1.5.05.07</t>
  </si>
  <si>
    <t>LICORES, BEBIDAS Y ALCOHOLES</t>
  </si>
  <si>
    <t>1.5.05.11</t>
  </si>
  <si>
    <t>PRODUCTOS QUÍMICOS</t>
  </si>
  <si>
    <t>1.5.05.16</t>
  </si>
  <si>
    <t>ESPECIES MONETARIAS</t>
  </si>
  <si>
    <t>1.5.05.17</t>
  </si>
  <si>
    <t>MEDICAMENTOS</t>
  </si>
  <si>
    <t>1.5.05.19</t>
  </si>
  <si>
    <t>PRODUCTOS ALIMENTICIOS</t>
  </si>
  <si>
    <t>1.5.05.20</t>
  </si>
  <si>
    <t>PRODUCTOS BÉLICOS Y EXPLOSIVOS</t>
  </si>
  <si>
    <t>1.5.05.21</t>
  </si>
  <si>
    <t>MEDICAMENTOS DE USO VETERINARIO</t>
  </si>
  <si>
    <t>1.5.05.33</t>
  </si>
  <si>
    <t>PETRÓLEO CRUDO</t>
  </si>
  <si>
    <t>1.5.05.34</t>
  </si>
  <si>
    <t>GAS NATURAL</t>
  </si>
  <si>
    <t>1.5.05.35</t>
  </si>
  <si>
    <t>PRODUCTOS METALÚRGICOS Y DE MICROFUNDICIÓN</t>
  </si>
  <si>
    <t>1.5.05.36</t>
  </si>
  <si>
    <t>PRODUCTOS DE MADERA</t>
  </si>
  <si>
    <t>1.5.05.39</t>
  </si>
  <si>
    <t>PRODUCTOS PETROQUÍMICOS</t>
  </si>
  <si>
    <t>1.5.05.40</t>
  </si>
  <si>
    <t>PRENDAS DE VESTIR Y CALZADO</t>
  </si>
  <si>
    <t>1.5.05.43</t>
  </si>
  <si>
    <t>1.5.05.90</t>
  </si>
  <si>
    <t>OTROS BIENES PRODUCIDOS</t>
  </si>
  <si>
    <t>1.5.10.02</t>
  </si>
  <si>
    <t>1.5.10.03</t>
  </si>
  <si>
    <t>1.5.10.04</t>
  </si>
  <si>
    <t>1.5.10.05</t>
  </si>
  <si>
    <t>ESPECIES VALORADAS</t>
  </si>
  <si>
    <t>1.5.10.09</t>
  </si>
  <si>
    <t>1.5.10.11</t>
  </si>
  <si>
    <t>1.5.10.12</t>
  </si>
  <si>
    <t>1.5.10.13</t>
  </si>
  <si>
    <t>LUBRICANTES</t>
  </si>
  <si>
    <t>1.5.10.15</t>
  </si>
  <si>
    <t>1.5.10.22</t>
  </si>
  <si>
    <t>PRODUCTOS ARTESANALES</t>
  </si>
  <si>
    <t>1.5.10.23</t>
  </si>
  <si>
    <t>1.5.10.24</t>
  </si>
  <si>
    <t>MATERIAL REACTIVO</t>
  </si>
  <si>
    <t>1.5.10.25</t>
  </si>
  <si>
    <t>ORO, PLATA, PLATINO Y OTROS METALES ADHERENTES</t>
  </si>
  <si>
    <t>1.5.10.29</t>
  </si>
  <si>
    <t>ELEMENTOS PARA INVIDENTES</t>
  </si>
  <si>
    <t>1.5.10.30</t>
  </si>
  <si>
    <t>1.5.10.31</t>
  </si>
  <si>
    <t>APARATOS TELEFÓNICOS E IDENTIFICADORES DE LLAMADAS</t>
  </si>
  <si>
    <t>1.5.10.32</t>
  </si>
  <si>
    <t>MEDIDORES DE AGUA, LUZ Y GAS</t>
  </si>
  <si>
    <t>1.5.10.33</t>
  </si>
  <si>
    <t>ELEMENTOS DE CAMPAÑA</t>
  </si>
  <si>
    <t>1.5.10.34</t>
  </si>
  <si>
    <t>ELEMENTOS DE PROTECCIÓN Y SEGURIDAD PERSONAL</t>
  </si>
  <si>
    <t>1.5.10.35</t>
  </si>
  <si>
    <t>REPUESTOS, EQUIPOS FÉRREOS Y OTROS</t>
  </si>
  <si>
    <t>1.5.10.36</t>
  </si>
  <si>
    <t>EQUIPO DE TRANSPORTE</t>
  </si>
  <si>
    <t>1.5.10.37</t>
  </si>
  <si>
    <t>MUEBLES Y ENSERES</t>
  </si>
  <si>
    <t>1.5.10.39</t>
  </si>
  <si>
    <t>MATERIAL DIDÁCTICO</t>
  </si>
  <si>
    <t>1.5.10.41</t>
  </si>
  <si>
    <t>MAQUINARIA Y ELEMENTOS DE FERRETERÍA</t>
  </si>
  <si>
    <t>1.5.10.42</t>
  </si>
  <si>
    <t>1.5.10.60</t>
  </si>
  <si>
    <t>1.5.10.61</t>
  </si>
  <si>
    <t>MATERIALES MÉDICO - QUIRÚRGICOS</t>
  </si>
  <si>
    <t>1.5.10.65</t>
  </si>
  <si>
    <t>VÍVERES Y RANCHO</t>
  </si>
  <si>
    <t>1.5.10.90</t>
  </si>
  <si>
    <t>OTRAS MERCANCÍAS EN EXISTENCIA</t>
  </si>
  <si>
    <t>1.5.10.98</t>
  </si>
  <si>
    <t>BIENES DECLARADOS A FAVOR DE LA NACIÓN</t>
  </si>
  <si>
    <t>1.5.11</t>
  </si>
  <si>
    <t>PRESTADORES DE SERVICIOS</t>
  </si>
  <si>
    <t>1.5.11.01</t>
  </si>
  <si>
    <t>SERVICIOS DE CONSULTORÍA</t>
  </si>
  <si>
    <t>1.5.11.02</t>
  </si>
  <si>
    <t>SERVICIOS DE MANTENIMIENTO Y REPARACIÓN</t>
  </si>
  <si>
    <t>1.5.11.90</t>
  </si>
  <si>
    <t>OTROS INVENTARIOS DE PRESTADORES DE SERVICIOS</t>
  </si>
  <si>
    <t>1.5.12.01</t>
  </si>
  <si>
    <t>1.5.14</t>
  </si>
  <si>
    <t>MATERIALES Y SUMINISTROS</t>
  </si>
  <si>
    <t>1.5.14.01</t>
  </si>
  <si>
    <t>1.5.14.02</t>
  </si>
  <si>
    <t>1.5.14.03</t>
  </si>
  <si>
    <t>1.5.14.04</t>
  </si>
  <si>
    <t>1.5.14.05</t>
  </si>
  <si>
    <t>MATERIALES REACTIVOS Y DE LABORATORIO</t>
  </si>
  <si>
    <t>1.5.14.06</t>
  </si>
  <si>
    <t>MATERIALES ODONTOLÓGICOS</t>
  </si>
  <si>
    <t>1.5.14.07</t>
  </si>
  <si>
    <t>MATERIALES PARA IMAGENOLOGÍA</t>
  </si>
  <si>
    <t>1.5.14.08</t>
  </si>
  <si>
    <t>1.5.14.09</t>
  </si>
  <si>
    <t>REPUESTOS</t>
  </si>
  <si>
    <t>1.5.14.10</t>
  </si>
  <si>
    <t>ELEMENTOS Y ACCESORIOS DE ENERGÍA</t>
  </si>
  <si>
    <t>1.5.14.11</t>
  </si>
  <si>
    <t>ELEMENTOS Y ACCESORIOS DE GAS COMBUSTIBLE</t>
  </si>
  <si>
    <t>1.5.14.12</t>
  </si>
  <si>
    <t>ELEMENTOS Y ACCESORIOS DE TELECOMUNICACIONES</t>
  </si>
  <si>
    <t>1.5.14.13</t>
  </si>
  <si>
    <t>ELEMENTOS Y ACCESORIOS DE ACUEDUCTO</t>
  </si>
  <si>
    <t>1.5.14.14</t>
  </si>
  <si>
    <t>ELEMENTOS Y ACCESORIOS DE ALCANTARILLADO</t>
  </si>
  <si>
    <t>1.5.14.15</t>
  </si>
  <si>
    <t>MATERIALES PARA EDUCACIÓN</t>
  </si>
  <si>
    <t>1.5.14.16</t>
  </si>
  <si>
    <t>ELEMENTOS PARA LA PRESTACIÓN DE SERVICIOS DE DOCUMENTACIÓN E IDENTIFICACIÓN</t>
  </si>
  <si>
    <t>1.5.14.17</t>
  </si>
  <si>
    <t>ELEMENTOS Y ACCESORIOS DE ASEO</t>
  </si>
  <si>
    <t>1.5.14.18</t>
  </si>
  <si>
    <t>AGUAS TRATADAS</t>
  </si>
  <si>
    <t>1.5.14.19</t>
  </si>
  <si>
    <t>1.5.14.20</t>
  </si>
  <si>
    <t>MOLDES Y TROQUELES</t>
  </si>
  <si>
    <t>1.5.14.21</t>
  </si>
  <si>
    <t>DOTACIÓN A TRABAJADORES</t>
  </si>
  <si>
    <t>1.5.14.22</t>
  </si>
  <si>
    <t>ROPA HOSPITALARIA Y QUIRÚRGICA</t>
  </si>
  <si>
    <t>1.5.14.23</t>
  </si>
  <si>
    <t>COMBUSTIBLES Y LUBRICANTES</t>
  </si>
  <si>
    <t>1.5.14.24</t>
  </si>
  <si>
    <t>ELEMENTOS Y MATERIALES PARA CONSTRUCCIÓN</t>
  </si>
  <si>
    <t>1.5.14.25</t>
  </si>
  <si>
    <t>EQUIPO DE ALOJAMIENTO Y CAMPAÑA</t>
  </si>
  <si>
    <t>1.5.14.26</t>
  </si>
  <si>
    <t>MUNICIONES Y EXPLOSIVOS</t>
  </si>
  <si>
    <t>1.5.14.90</t>
  </si>
  <si>
    <t>OTROS MATERIALES Y SUMINISTROS</t>
  </si>
  <si>
    <t>1.5.20.02</t>
  </si>
  <si>
    <t>1.5.20.03</t>
  </si>
  <si>
    <t>1.5.20.07</t>
  </si>
  <si>
    <t>1.5.20.08</t>
  </si>
  <si>
    <t>1.5.20.09</t>
  </si>
  <si>
    <t>1.5.20.17</t>
  </si>
  <si>
    <t>1.5.20.18</t>
  </si>
  <si>
    <t>1.5.20.19</t>
  </si>
  <si>
    <t>1.5.20.21</t>
  </si>
  <si>
    <t>1.5.20.25</t>
  </si>
  <si>
    <t>1.5.20.26</t>
  </si>
  <si>
    <t>1.5.20.29</t>
  </si>
  <si>
    <t>1.5.20.30</t>
  </si>
  <si>
    <t>1.5.20.34</t>
  </si>
  <si>
    <t>1.5.20.90</t>
  </si>
  <si>
    <t>OTROS PRODUCTOS EN PROCESO</t>
  </si>
  <si>
    <t>1.5.25.02</t>
  </si>
  <si>
    <t>1.5.25.05</t>
  </si>
  <si>
    <t>1.5.25.07</t>
  </si>
  <si>
    <t>1.5.25.08</t>
  </si>
  <si>
    <t>1.5.25.19</t>
  </si>
  <si>
    <t>1.5.25.20</t>
  </si>
  <si>
    <t>1.5.25.22</t>
  </si>
  <si>
    <t>1.5.25.25</t>
  </si>
  <si>
    <t>1.5.25.27</t>
  </si>
  <si>
    <t>1.5.25.37</t>
  </si>
  <si>
    <t>1.5.25.43</t>
  </si>
  <si>
    <t>1.5.25.45</t>
  </si>
  <si>
    <t>1.5.25.46</t>
  </si>
  <si>
    <t>1.5.25.90</t>
  </si>
  <si>
    <t>OTROS INVENTARIOS EN TRÁNSITO</t>
  </si>
  <si>
    <t>1.5.30.05</t>
  </si>
  <si>
    <t>1.5.30.06</t>
  </si>
  <si>
    <t>1.5.30.07</t>
  </si>
  <si>
    <t>1.5.30.08</t>
  </si>
  <si>
    <t>1.5.30.09</t>
  </si>
  <si>
    <t>1.5.30.10</t>
  </si>
  <si>
    <t>1.5.30.11</t>
  </si>
  <si>
    <t>1.5.30.23</t>
  </si>
  <si>
    <t>1.5.30.24</t>
  </si>
  <si>
    <t>1.5.30.30</t>
  </si>
  <si>
    <t>1.5.30.31</t>
  </si>
  <si>
    <t>1.5.30.33</t>
  </si>
  <si>
    <t>1.5.30.40</t>
  </si>
  <si>
    <t>1.5.30.42</t>
  </si>
  <si>
    <t>1.5.30.45</t>
  </si>
  <si>
    <t>1.5.30.90</t>
  </si>
  <si>
    <t>OTROS INVENTARIOS EN PODER DE TERCEROS</t>
  </si>
  <si>
    <t>DETERIORO ACUMULADO DE INVENTARIOS (CR)</t>
  </si>
  <si>
    <t>1.5.80.01</t>
  </si>
  <si>
    <t>1.5.80.02</t>
  </si>
  <si>
    <t>1.5.80.04</t>
  </si>
  <si>
    <t>1.5.80.06</t>
  </si>
  <si>
    <t>1.5.80.10</t>
  </si>
  <si>
    <t>INVENTARIOS EN TRÁNSITO</t>
  </si>
  <si>
    <t>1.5.80.11</t>
  </si>
  <si>
    <t>INVENTARIOS EN PODER DE TERCEROS</t>
  </si>
  <si>
    <t>1.5.80.12</t>
  </si>
  <si>
    <t>INVENTARIOS DE PRESTADORES DE SERVICIOS</t>
  </si>
  <si>
    <t>1.5.80.13</t>
  </si>
  <si>
    <t>1.6.05.01</t>
  </si>
  <si>
    <t>URBANOS</t>
  </si>
  <si>
    <t>1.6.05.02</t>
  </si>
  <si>
    <t>RURALES</t>
  </si>
  <si>
    <t>1.6.05.03</t>
  </si>
  <si>
    <t>TERRENOS CON DESTINACIÓN AMBIENTAL</t>
  </si>
  <si>
    <t>1.6.05.04</t>
  </si>
  <si>
    <t>TERRENOS PENDIENTES DE LEGALIZAR</t>
  </si>
  <si>
    <t>1.6.05.05</t>
  </si>
  <si>
    <t>TERRENOS DE PROPIEDAD DE TERCEROS</t>
  </si>
  <si>
    <t>1.6.05.06</t>
  </si>
  <si>
    <t>TERRENOS CON USO FUTURO INDETERMINADO</t>
  </si>
  <si>
    <t>SEMOVIENTES Y PLANTAS</t>
  </si>
  <si>
    <t>1.6.10.01</t>
  </si>
  <si>
    <t>DE TRABAJO</t>
  </si>
  <si>
    <t>1.6.10.02</t>
  </si>
  <si>
    <t>DE SELECCIÓN</t>
  </si>
  <si>
    <t>1.6.10.03</t>
  </si>
  <si>
    <t>DE INVESTIGACIÓN Y EDUCACIÓN</t>
  </si>
  <si>
    <t>1.6.10.04</t>
  </si>
  <si>
    <t>DE EXPOSICIÓN</t>
  </si>
  <si>
    <t>1.6.10.06</t>
  </si>
  <si>
    <t>SEMOVIENTES Y PLANTAS DE PROPIEDAD DE TERCEROS</t>
  </si>
  <si>
    <t>1.6.10.90</t>
  </si>
  <si>
    <t>OTROS SEMOVIENTES Y PLANTAS</t>
  </si>
  <si>
    <t>PLANTAS PRODUCTORAS</t>
  </si>
  <si>
    <t>1.6.12.01</t>
  </si>
  <si>
    <t>CULTIVOS EN DESARROLLO</t>
  </si>
  <si>
    <t>1.6.12.02</t>
  </si>
  <si>
    <t>CULTIVOS AMORTIZABLES</t>
  </si>
  <si>
    <t>1.6.15.01</t>
  </si>
  <si>
    <t>1.6.15.04</t>
  </si>
  <si>
    <t>1.6.15.05</t>
  </si>
  <si>
    <t>1.6.15.90</t>
  </si>
  <si>
    <t>OTRAS CONSTRUCCIONES EN CURSO</t>
  </si>
  <si>
    <t>1.6.20.01</t>
  </si>
  <si>
    <t>1.6.20.02</t>
  </si>
  <si>
    <t>1.6.20.03</t>
  </si>
  <si>
    <t>1.6.20.04</t>
  </si>
  <si>
    <t>1.6.20.05</t>
  </si>
  <si>
    <t>1.6.20.07</t>
  </si>
  <si>
    <t>1.6.20.08</t>
  </si>
  <si>
    <t>1.6.20.90</t>
  </si>
  <si>
    <t>OTRAS MAQUINARIAS, PLANTA Y EQUIPO EN MONTAJE</t>
  </si>
  <si>
    <t>1.6.25.01</t>
  </si>
  <si>
    <t>PLANTAS Y DUCTOS</t>
  </si>
  <si>
    <t>1.6.25.02</t>
  </si>
  <si>
    <t>1.6.25.03</t>
  </si>
  <si>
    <t>1.6.25.04</t>
  </si>
  <si>
    <t>1.6.25.05</t>
  </si>
  <si>
    <t>1.6.25.06</t>
  </si>
  <si>
    <t>1.6.25.07</t>
  </si>
  <si>
    <t>1.6.25.08</t>
  </si>
  <si>
    <t>1.6.25.11</t>
  </si>
  <si>
    <t>1.6.25.12</t>
  </si>
  <si>
    <t>COMPONENTES DE PROPIEDADES, PLANTA Y EQUIPO</t>
  </si>
  <si>
    <t>1.6.25.90</t>
  </si>
  <si>
    <t>OTRAS MAQUINARIAS, PLANTA Y EQUIPO EN TRÁNSITO</t>
  </si>
  <si>
    <t>1.6.35.01</t>
  </si>
  <si>
    <t>1.6.35.02</t>
  </si>
  <si>
    <t>1.6.35.03</t>
  </si>
  <si>
    <t>1.6.35.04</t>
  </si>
  <si>
    <t>1.6.35.05</t>
  </si>
  <si>
    <t>1.6.35.07</t>
  </si>
  <si>
    <t>1.6.35.11</t>
  </si>
  <si>
    <t>1.6.35.12</t>
  </si>
  <si>
    <t>1.6.35.90</t>
  </si>
  <si>
    <t>OTROS BIENES MUEBLES EN BODEGA</t>
  </si>
  <si>
    <t>1.6.36.01</t>
  </si>
  <si>
    <t>1.6.36.03</t>
  </si>
  <si>
    <t>1.6.36.04</t>
  </si>
  <si>
    <t>1.6.36.05</t>
  </si>
  <si>
    <t>1.6.36.06</t>
  </si>
  <si>
    <t>1.6.36.07</t>
  </si>
  <si>
    <t>1.6.36.08</t>
  </si>
  <si>
    <t>1.6.36.09</t>
  </si>
  <si>
    <t>1.6.36.10</t>
  </si>
  <si>
    <t>1.6.37.01</t>
  </si>
  <si>
    <t>1.6.37.02</t>
  </si>
  <si>
    <t>1.6.37.03</t>
  </si>
  <si>
    <t>1.6.37.05</t>
  </si>
  <si>
    <t>1.6.37.06</t>
  </si>
  <si>
    <t>1.6.37.07</t>
  </si>
  <si>
    <t>1.6.37.08</t>
  </si>
  <si>
    <t>1.6.37.09</t>
  </si>
  <si>
    <t>1.6.37.10</t>
  </si>
  <si>
    <t>1.6.37.11</t>
  </si>
  <si>
    <t>1.6.37.12</t>
  </si>
  <si>
    <t>1.6.40.01</t>
  </si>
  <si>
    <t>EDIFICIOS Y CASAS</t>
  </si>
  <si>
    <t>1.6.40.02</t>
  </si>
  <si>
    <t>OFICINAS</t>
  </si>
  <si>
    <t>1.6.40.03</t>
  </si>
  <si>
    <t>ALMACENES</t>
  </si>
  <si>
    <t>1.6.40.04</t>
  </si>
  <si>
    <t>LOCALES</t>
  </si>
  <si>
    <t>1.6.40.05</t>
  </si>
  <si>
    <t>FÁBRICAS</t>
  </si>
  <si>
    <t>1.6.40.07</t>
  </si>
  <si>
    <t>SALAS DE EXHIBICIÓN, CONFERENCIAS Y VENTAS</t>
  </si>
  <si>
    <t>1.6.40.08</t>
  </si>
  <si>
    <t>CAFETERÍAS Y CASINOS</t>
  </si>
  <si>
    <t>1.6.40.09</t>
  </si>
  <si>
    <t>COLEGIOS Y ESCUELAS</t>
  </si>
  <si>
    <t>1.6.40.10</t>
  </si>
  <si>
    <t>CLÍNICAS Y HOSPITALES</t>
  </si>
  <si>
    <t>1.6.40.11</t>
  </si>
  <si>
    <t>CLUBES</t>
  </si>
  <si>
    <t>1.6.40.12</t>
  </si>
  <si>
    <t>HOTELES, HOSTALES Y PARADORES</t>
  </si>
  <si>
    <t>1.6.40.13</t>
  </si>
  <si>
    <t>SILOS</t>
  </si>
  <si>
    <t>1.6.40.14</t>
  </si>
  <si>
    <t>INVERNADEROS</t>
  </si>
  <si>
    <t>1.6.40.15</t>
  </si>
  <si>
    <t>CASETAS Y CAMPAMENTOS</t>
  </si>
  <si>
    <t>1.6.40.17</t>
  </si>
  <si>
    <t>PARQUEADEROS Y GARAJES</t>
  </si>
  <si>
    <t>1.6.40.18</t>
  </si>
  <si>
    <t>BODEGAS</t>
  </si>
  <si>
    <t>1.6.40.19</t>
  </si>
  <si>
    <t>INSTALACIONES DEPORTIVAS Y RECREACIONALES</t>
  </si>
  <si>
    <t>1.6.40.20</t>
  </si>
  <si>
    <t>ESTANQUES</t>
  </si>
  <si>
    <t>1.6.40.22</t>
  </si>
  <si>
    <t>PRESAS</t>
  </si>
  <si>
    <t>1.6.40.23</t>
  </si>
  <si>
    <t>POZOS</t>
  </si>
  <si>
    <t>1.6.40.24</t>
  </si>
  <si>
    <t>TANQUES DE ALMACENAMIENTO</t>
  </si>
  <si>
    <t>1.6.40.25</t>
  </si>
  <si>
    <t>ESTACIONES REPETIDORAS</t>
  </si>
  <si>
    <t>1.6.40.27</t>
  </si>
  <si>
    <t>EDIFICACIONES PENDIENTES DE LEGALIZAR</t>
  </si>
  <si>
    <t>1.6.40.28</t>
  </si>
  <si>
    <t>EDIFICACIONES DE PROPIEDAD DE TERCEROS</t>
  </si>
  <si>
    <t>1.6.40.29</t>
  </si>
  <si>
    <t>INFRAESTRUCTURA PORTUARIA</t>
  </si>
  <si>
    <t>1.6.40.30</t>
  </si>
  <si>
    <t>AEROPUERTOS MILITARES Y DE POLICÍA</t>
  </si>
  <si>
    <t>1.6.40.32</t>
  </si>
  <si>
    <t>EDIFICACIONES CON USO FUTURO INDETERMINADO</t>
  </si>
  <si>
    <t>1.6.40.90</t>
  </si>
  <si>
    <t>OTRAS EDIFICACIONES</t>
  </si>
  <si>
    <t>1.6.42</t>
  </si>
  <si>
    <t>1.6.42.01</t>
  </si>
  <si>
    <t>1.6.42.02</t>
  </si>
  <si>
    <t>1.6.42.03</t>
  </si>
  <si>
    <t>1.6.42.04</t>
  </si>
  <si>
    <t>1.6.42.05</t>
  </si>
  <si>
    <t>1.6.42.06</t>
  </si>
  <si>
    <t>1.6.42.07</t>
  </si>
  <si>
    <t>1.6.42.08</t>
  </si>
  <si>
    <t>1.6.42.09</t>
  </si>
  <si>
    <t>1.6.42.90</t>
  </si>
  <si>
    <t>OTROS REPUESTOS</t>
  </si>
  <si>
    <t>1.6.45.01</t>
  </si>
  <si>
    <t>PLANTAS DE GENERACIÓN</t>
  </si>
  <si>
    <t>1.6.45.02</t>
  </si>
  <si>
    <t>PLANTAS DE TRATAMIENTO</t>
  </si>
  <si>
    <t>1.6.45.03</t>
  </si>
  <si>
    <t>PLANTAS DESHIDRATADORAS</t>
  </si>
  <si>
    <t>1.6.45.04</t>
  </si>
  <si>
    <t>PLANTAS DE TRANSMISIÓN</t>
  </si>
  <si>
    <t>1.6.45.05</t>
  </si>
  <si>
    <t>PLANTAS DE DISTRIBUCIÓN</t>
  </si>
  <si>
    <t>1.6.45.06</t>
  </si>
  <si>
    <t>PLANTAS DE PRODUCCIÓN</t>
  </si>
  <si>
    <t>1.6.45.07</t>
  </si>
  <si>
    <t>PLANTAS DE CONDUCCIÓN</t>
  </si>
  <si>
    <t>1.6.45.08</t>
  </si>
  <si>
    <t>PLANTAS DE TELECOMUNICACIONES</t>
  </si>
  <si>
    <t>1.6.45.09</t>
  </si>
  <si>
    <t>OLEODUCTOS</t>
  </si>
  <si>
    <t>1.6.45.10</t>
  </si>
  <si>
    <t>GASODUCTOS</t>
  </si>
  <si>
    <t>1.6.45.11</t>
  </si>
  <si>
    <t>POLIDUCTOS</t>
  </si>
  <si>
    <t>1.6.45.12</t>
  </si>
  <si>
    <t>SUBESTACIONES Y/O ESTACIONES DE REGULACIÓN</t>
  </si>
  <si>
    <t>1.6.45.13</t>
  </si>
  <si>
    <t>ACUEDUCTO Y CANALIZACIÓN</t>
  </si>
  <si>
    <t>1.6.45.14</t>
  </si>
  <si>
    <t>ESTACIONES DE BOMBEO</t>
  </si>
  <si>
    <t>1.6.45.15</t>
  </si>
  <si>
    <t>PLANTAS, DUCTOS Y TÚNELES PENDIENTES DE LEGALIZAR</t>
  </si>
  <si>
    <t>1.6.45.16</t>
  </si>
  <si>
    <t>PLANTAS, DUCTOS Y TÚNELES DE PROPIEDAD DE TERCEROS</t>
  </si>
  <si>
    <t>1.6.45.90</t>
  </si>
  <si>
    <t>OTRAS PLANTAS, DUCTOS Y TÚNELES</t>
  </si>
  <si>
    <t>1.6.50.02</t>
  </si>
  <si>
    <t>REDES DE DISTRIBUCIÓN</t>
  </si>
  <si>
    <t>1.6.50.03</t>
  </si>
  <si>
    <t>REDES DE RECOLECCIÓN DE AGUAS</t>
  </si>
  <si>
    <t>1.6.50.04</t>
  </si>
  <si>
    <t>REDES DE DISTRIBUCIÓN DE VAPOR</t>
  </si>
  <si>
    <t>1.6.50.05</t>
  </si>
  <si>
    <t>REDES DE AIRE</t>
  </si>
  <si>
    <t>1.6.50.06</t>
  </si>
  <si>
    <t>REDES DE ALIMENTACIÓN DE GAS</t>
  </si>
  <si>
    <t>1.6.50.07</t>
  </si>
  <si>
    <t>LÍNEAS Y CABLES DE INTERCONEXIÓN</t>
  </si>
  <si>
    <t>1.6.50.08</t>
  </si>
  <si>
    <t>LÍNEAS Y CABLES DE TRANSMISIÓN</t>
  </si>
  <si>
    <t>1.6.50.09</t>
  </si>
  <si>
    <t>LÍNEAS Y CABLES DE CONDUCCIÓN</t>
  </si>
  <si>
    <t>1.6.50.10</t>
  </si>
  <si>
    <t>LÍNEAS Y CABLES DE TELECOMUNICACIONES</t>
  </si>
  <si>
    <t>1.6.50.11</t>
  </si>
  <si>
    <t>REDES, LÍNEAS Y CABLES PENDIENTES DE LEGALIZAR</t>
  </si>
  <si>
    <t>1.6.50.12</t>
  </si>
  <si>
    <t>REDES, LÍNEAS Y CABLES DE PROPIEDAD DE TERCEROS</t>
  </si>
  <si>
    <t>1.6.50.90</t>
  </si>
  <si>
    <t>OTRAS REDES, LÍNEAS Y CABLES</t>
  </si>
  <si>
    <t>1.6.55.01</t>
  </si>
  <si>
    <t>EQUIPO DE CONSTRUCCIÓN</t>
  </si>
  <si>
    <t>1.6.55.02</t>
  </si>
  <si>
    <t>ARMAMENTO Y EQUIPO RESERVADO</t>
  </si>
  <si>
    <t>1.6.55.03</t>
  </si>
  <si>
    <t>EQUIPO DE PERFORACIÓN</t>
  </si>
  <si>
    <t>1.6.55.04</t>
  </si>
  <si>
    <t>MAQUINARIA INDUSTRIAL</t>
  </si>
  <si>
    <t>1.6.55.05</t>
  </si>
  <si>
    <t>EQUIPO DE MÚSICA</t>
  </si>
  <si>
    <t>1.6.55.06</t>
  </si>
  <si>
    <t>EQUIPO DE RECREACIÓN Y DEPORTE</t>
  </si>
  <si>
    <t>1.6.55.08</t>
  </si>
  <si>
    <t>EQUIPO AGROPECUARIO, DE SILVICULTURA, AVICULTURA Y PESCA</t>
  </si>
  <si>
    <t>1.6.55.09</t>
  </si>
  <si>
    <t>EQUIPO DE ENSEÑANZA</t>
  </si>
  <si>
    <t>1.6.55.11</t>
  </si>
  <si>
    <t>HERRAMIENTAS Y ACCESORIOS</t>
  </si>
  <si>
    <t>1.6.55.12</t>
  </si>
  <si>
    <t>EQUIPO PARA ESTACIONES DE BOMBEO</t>
  </si>
  <si>
    <t>1.6.55.20</t>
  </si>
  <si>
    <t>EQUIPO DE CENTROS DE CONTROL</t>
  </si>
  <si>
    <t>1.6.55.21</t>
  </si>
  <si>
    <t>MAQUINARIA Y EQUIPO DE DRAGADO</t>
  </si>
  <si>
    <t>1.6.55.22</t>
  </si>
  <si>
    <t>EQUIPO DE AYUDA AUDIOVISUAL</t>
  </si>
  <si>
    <t>1.6.55.23</t>
  </si>
  <si>
    <t>EQUIPO DE ASEO</t>
  </si>
  <si>
    <t>1.6.55.24</t>
  </si>
  <si>
    <t>MAQUINARIA Y EQUIPO PENDIENTE DE LEGALIZAR</t>
  </si>
  <si>
    <t>1.6.55.25</t>
  </si>
  <si>
    <t>MAQUINARIA Y EQUIPO DE PROPIEDAD DE TERCEROS</t>
  </si>
  <si>
    <t>1.6.55.26</t>
  </si>
  <si>
    <t>EQUIPO DE SEGURIDAD Y RESCATE</t>
  </si>
  <si>
    <t>1.6.55.90</t>
  </si>
  <si>
    <t>OTRA MAQUINARIA Y EQUIPO</t>
  </si>
  <si>
    <t>1.6.60.01</t>
  </si>
  <si>
    <t>EQUIPO DE INVESTIGACIÓN</t>
  </si>
  <si>
    <t>1.6.60.02</t>
  </si>
  <si>
    <t>EQUIPO DE LABORATORIO</t>
  </si>
  <si>
    <t>1.6.60.03</t>
  </si>
  <si>
    <t>EQUIPO DE URGENCIAS</t>
  </si>
  <si>
    <t>1.6.60.05</t>
  </si>
  <si>
    <t>EQUIPO DE HOSPITALIZACIÓN</t>
  </si>
  <si>
    <t>1.6.60.06</t>
  </si>
  <si>
    <t>EQUIPO DE QUIRÓFANOS Y SALAS DE PARTO</t>
  </si>
  <si>
    <t>1.6.60.07</t>
  </si>
  <si>
    <t>EQUIPO DE APOYO DIAGNÓSTICO</t>
  </si>
  <si>
    <t>1.6.60.08</t>
  </si>
  <si>
    <t>EQUIPO DE APOYO TERAPÉUTICO</t>
  </si>
  <si>
    <t>1.6.60.09</t>
  </si>
  <si>
    <t>EQUIPO DE SERVICIO AMBULATORIO</t>
  </si>
  <si>
    <t>1.6.60.10</t>
  </si>
  <si>
    <t>EQUIPO MÉDICO Y CIENTÍFICO PENDIENTE DE LEGALIZAR</t>
  </si>
  <si>
    <t>1.6.60.11</t>
  </si>
  <si>
    <t>EQUIPO MÉDICO Y CIENTÍFICO DE PROPIEDAD DE TERCEROS</t>
  </si>
  <si>
    <t>1.6.60.90</t>
  </si>
  <si>
    <t>OTRO EQUIPO MÉDICO Y CIENTÍFICO</t>
  </si>
  <si>
    <t>1.6.65.01</t>
  </si>
  <si>
    <t>1.6.65.02</t>
  </si>
  <si>
    <t>EQUIPO Y MÁQUINA DE OFICINA</t>
  </si>
  <si>
    <t>1.6.65.04</t>
  </si>
  <si>
    <t>MUEBLES, ENSERES Y EQUIPO DE OFICINA PENDIENTES DE LEGALIZAR</t>
  </si>
  <si>
    <t>1.6.65.05</t>
  </si>
  <si>
    <t>MUEBLES, ENSERES Y EQUIPO DE OFICINA DE PROPIEDAD DE TERCEROS</t>
  </si>
  <si>
    <t>1.6.65.90</t>
  </si>
  <si>
    <t>OTROS MUEBLES, ENSERES Y EQUIPO DE OFICINA</t>
  </si>
  <si>
    <t>1.6.70.01</t>
  </si>
  <si>
    <t>EQUIPO DE COMUNICACIÓN</t>
  </si>
  <si>
    <t>1.6.70.02</t>
  </si>
  <si>
    <t>EQUIPO DE COMPUTACIÓN</t>
  </si>
  <si>
    <t>1.6.70.04</t>
  </si>
  <si>
    <t>SATÉLITES Y ANTENAS</t>
  </si>
  <si>
    <t>1.6.70.05</t>
  </si>
  <si>
    <t>EQUIPOS DE RADARES</t>
  </si>
  <si>
    <t>1.6.70.06</t>
  </si>
  <si>
    <t>EQUIPOS DE COMUNICACIÓN Y COMPUTACIÓN PENDIENTES DE LEGALIZAR</t>
  </si>
  <si>
    <t>1.6.70.07</t>
  </si>
  <si>
    <t>EQUIPOS DE COMUNICACIÓN Y COMPUTACIÓN DE PROPIEDAD DE TERCEROS</t>
  </si>
  <si>
    <t>1.6.70.90</t>
  </si>
  <si>
    <t>OTROS EQUIPOS DE COMUNICACIÓN Y COMPUTACIÓN</t>
  </si>
  <si>
    <t>1.6.75.01</t>
  </si>
  <si>
    <t>AÉREO</t>
  </si>
  <si>
    <t>1.6.75.02</t>
  </si>
  <si>
    <t>TERRESTRE</t>
  </si>
  <si>
    <t>1.6.75.03</t>
  </si>
  <si>
    <t>FÉRREO</t>
  </si>
  <si>
    <t>1.6.75.04</t>
  </si>
  <si>
    <t>MARÍTIMO Y FLUVIAL</t>
  </si>
  <si>
    <t>1.6.75.05</t>
  </si>
  <si>
    <t>DE TRACCIÓN</t>
  </si>
  <si>
    <t>1.6.75.06</t>
  </si>
  <si>
    <t>DE ELEVACIÓN</t>
  </si>
  <si>
    <t>1.6.75.07</t>
  </si>
  <si>
    <t>EQUIPOS DE TRANSPORTE, TRACCIÓN Y ELEVACIÓN PENDIENTES DE LEGALIZAR</t>
  </si>
  <si>
    <t>1.6.75.08</t>
  </si>
  <si>
    <t>EQUIPOS DE TRANSPORTE, TRACCIÓN Y ELEVACIÓN DE PROPIEDAD DE TERCEROS</t>
  </si>
  <si>
    <t>1.6.75.90</t>
  </si>
  <si>
    <t>OTROS EQUIPOS DE TRANSPORTE, TRACCIÓN Y ELEVACIÓN</t>
  </si>
  <si>
    <t>1.6.80.01</t>
  </si>
  <si>
    <t>EQUIPO DE HOTELERÍA</t>
  </si>
  <si>
    <t>1.6.80.02</t>
  </si>
  <si>
    <t>EQUIPO DE RESTAURANTE Y CAFETERÍA</t>
  </si>
  <si>
    <t>1.6.80.03</t>
  </si>
  <si>
    <t>EQUIPO DE CALDERAS</t>
  </si>
  <si>
    <t>1.6.80.04</t>
  </si>
  <si>
    <t>EQUIPO DE LAVANDERÍA</t>
  </si>
  <si>
    <t>1.6.80.05</t>
  </si>
  <si>
    <t>EQUIPOS DE COMEDOR, COCINA, DESPENSA Y HOTELERÍA PENDIENTES DE LEGALIZAR</t>
  </si>
  <si>
    <t>1.6.80.06</t>
  </si>
  <si>
    <t>EQUIPOS DE COMEDOR, COCINA, DESPENSA Y HOTELERÍA DE PROPIEDAD DE TERCEROS</t>
  </si>
  <si>
    <t>1.6.80.90</t>
  </si>
  <si>
    <t>OTROS EQUIPOS DE COMEDOR, COCINA, DESPENSA Y HOTELERÍA</t>
  </si>
  <si>
    <t>1.6.81</t>
  </si>
  <si>
    <t>1.6.81.01</t>
  </si>
  <si>
    <t>OBRAS DE ARTE</t>
  </si>
  <si>
    <t>1.6.81.03</t>
  </si>
  <si>
    <t>BIENES DE CULTO</t>
  </si>
  <si>
    <t>1.6.81.04</t>
  </si>
  <si>
    <t>JOYAS</t>
  </si>
  <si>
    <t>1.6.81.05</t>
  </si>
  <si>
    <t>ELEMENTOS DE MUSEO</t>
  </si>
  <si>
    <t>1.6.81.06</t>
  </si>
  <si>
    <t>ELEMENTOS MUSICALES</t>
  </si>
  <si>
    <t>1.6.81.07</t>
  </si>
  <si>
    <t>LIBROS Y PUBLICACIONES DE INVESTIGACIÓN Y CONSULTA</t>
  </si>
  <si>
    <t>1.6.81.90</t>
  </si>
  <si>
    <t>OTROS BIENES DE ARTE Y CULTURA</t>
  </si>
  <si>
    <t>1.6.83</t>
  </si>
  <si>
    <t>PROPIEDADES, PLANTA Y EQUIPO EN CONCESIÓN</t>
  </si>
  <si>
    <t>1.6.83.01</t>
  </si>
  <si>
    <t>1.6.83.02</t>
  </si>
  <si>
    <t>1.6.83.03</t>
  </si>
  <si>
    <t>1.6.83.04</t>
  </si>
  <si>
    <t>1.6.83.05</t>
  </si>
  <si>
    <t>1.6.83.06</t>
  </si>
  <si>
    <t>1.6.83.07</t>
  </si>
  <si>
    <t>1.6.83.08</t>
  </si>
  <si>
    <t>1.6.83.09</t>
  </si>
  <si>
    <t>1.6.83.10</t>
  </si>
  <si>
    <t>1.6.83.90</t>
  </si>
  <si>
    <t>OTRAS PROPIEDADES, PLANTA Y EQUIPO EN CONCESIÓN</t>
  </si>
  <si>
    <t>DEPRECIACIÓN ACUMULADA DE PROPIEDADES, PLANTA Y EQUIPO (CR)</t>
  </si>
  <si>
    <t>1.6.85.01</t>
  </si>
  <si>
    <t>1.6.85.02</t>
  </si>
  <si>
    <t>1.6.85.03</t>
  </si>
  <si>
    <t>1.6.85.04</t>
  </si>
  <si>
    <t>1.6.85.05</t>
  </si>
  <si>
    <t>1.6.85.06</t>
  </si>
  <si>
    <t>1.6.85.07</t>
  </si>
  <si>
    <t>1.6.85.08</t>
  </si>
  <si>
    <t>1.6.85.09</t>
  </si>
  <si>
    <t>1.6.85.10</t>
  </si>
  <si>
    <t>1.6.85.11</t>
  </si>
  <si>
    <t>1.6.85.12</t>
  </si>
  <si>
    <t>1.6.85.13</t>
  </si>
  <si>
    <t>1.6.85.14</t>
  </si>
  <si>
    <t>1.6.85.15</t>
  </si>
  <si>
    <t>1.6.85.16</t>
  </si>
  <si>
    <t>DETERIORO ACUMULADO DE PROPIEDADES, PLANTA Y EQUIPO (CR)</t>
  </si>
  <si>
    <t>1.6.95.01</t>
  </si>
  <si>
    <t>1.6.95.02</t>
  </si>
  <si>
    <t>1.6.95.03</t>
  </si>
  <si>
    <t>1.6.95.04</t>
  </si>
  <si>
    <t>1.6.95.05</t>
  </si>
  <si>
    <t>1.6.95.06</t>
  </si>
  <si>
    <t>1.6.95.07</t>
  </si>
  <si>
    <t>1.6.95.08</t>
  </si>
  <si>
    <t>1.6.95.09</t>
  </si>
  <si>
    <t>1.6.95.10</t>
  </si>
  <si>
    <t>1.6.95.11</t>
  </si>
  <si>
    <t>1.6.95.12</t>
  </si>
  <si>
    <t>EQUIPO DE TRANSPORTE, TRACCIÓN Y ELEVACIÓN</t>
  </si>
  <si>
    <t>1.6.95.13</t>
  </si>
  <si>
    <t>1.6.95.15</t>
  </si>
  <si>
    <t>1.6.95.20</t>
  </si>
  <si>
    <t>MAQUINARIA, PLANTA Y EQUIPO EN TRÁNSITO</t>
  </si>
  <si>
    <t>1.6.95.21</t>
  </si>
  <si>
    <t>1.6.95.22</t>
  </si>
  <si>
    <t>1.6.95.23</t>
  </si>
  <si>
    <t>1.6.95.24</t>
  </si>
  <si>
    <t>1.6.95.25</t>
  </si>
  <si>
    <t>1.6.96</t>
  </si>
  <si>
    <t>PROPIEDADES, PLANTA Y EQUIPO - MODELO REVALUADO</t>
  </si>
  <si>
    <t>1.6.96.01</t>
  </si>
  <si>
    <t>1.6.96.07</t>
  </si>
  <si>
    <t>1.6.97</t>
  </si>
  <si>
    <t>DEPRECIACIÓN ACUMULADA DE PROPIEDADES, PLANTA Y EQUIPO - MODELO REVALUADO (CR)</t>
  </si>
  <si>
    <t>1.6.97.01</t>
  </si>
  <si>
    <t>1.6.98</t>
  </si>
  <si>
    <t>DETERIORO ACUMULADO DE PROPIEDADES, PLANTA Y EQUIPO - MODELO REVALUADO (CR)</t>
  </si>
  <si>
    <t>1.6.98.01</t>
  </si>
  <si>
    <t>1.7.03.01</t>
  </si>
  <si>
    <t>MATERIALES PARA BIENES DE USO PÚBLICO</t>
  </si>
  <si>
    <t>1.7.03.02</t>
  </si>
  <si>
    <t>MATERIALES PARA BIENES HISTÓRICOS Y CULTURALES</t>
  </si>
  <si>
    <t>BIENES DE USO PÚBLICO EN CONSTRUCCIÓN</t>
  </si>
  <si>
    <t>1.7.05.01</t>
  </si>
  <si>
    <t>RED CARRETERA</t>
  </si>
  <si>
    <t>1.7.05.04</t>
  </si>
  <si>
    <t>PLAZAS PÚBLICAS</t>
  </si>
  <si>
    <t>1.7.05.05</t>
  </si>
  <si>
    <t>PARQUES RECREACIONALES</t>
  </si>
  <si>
    <t>1.7.05.06</t>
  </si>
  <si>
    <t>PARQUES ARQUEOLÓGICOS</t>
  </si>
  <si>
    <t>1.7.05.10</t>
  </si>
  <si>
    <t>BIBLIOTECAS</t>
  </si>
  <si>
    <t>1.7.05.11</t>
  </si>
  <si>
    <t>HEMEROTECAS</t>
  </si>
  <si>
    <t>1.7.05.13</t>
  </si>
  <si>
    <t>RED FLUVIAL</t>
  </si>
  <si>
    <t>1.7.05.14</t>
  </si>
  <si>
    <t>RED MARÍTIMA</t>
  </si>
  <si>
    <t>1.7.05.15</t>
  </si>
  <si>
    <t>RED AEROPORTUARIA</t>
  </si>
  <si>
    <t>1.7.05.16</t>
  </si>
  <si>
    <t>1.7.05.90</t>
  </si>
  <si>
    <t>OTROS BIENES DE USO PÚBLICO EN CONSTRUCCIÓN</t>
  </si>
  <si>
    <t>1.7.06.01</t>
  </si>
  <si>
    <t>1.7.06.02</t>
  </si>
  <si>
    <t>RED FÉRREA</t>
  </si>
  <si>
    <t>1.7.06.03</t>
  </si>
  <si>
    <t>1.7.06.04</t>
  </si>
  <si>
    <t>1.7.06.05</t>
  </si>
  <si>
    <t>1.7.06.06</t>
  </si>
  <si>
    <t>1.7.06.90</t>
  </si>
  <si>
    <t>OTROS BIENES DE USO PÚBLICO EN CONSTRUCCIÓN-CONCESIONES</t>
  </si>
  <si>
    <t>1.7.10.01</t>
  </si>
  <si>
    <t>1.7.10.04</t>
  </si>
  <si>
    <t>1.7.10.05</t>
  </si>
  <si>
    <t>1.7.10.06</t>
  </si>
  <si>
    <t>1.7.10.07</t>
  </si>
  <si>
    <t>1.7.10.08</t>
  </si>
  <si>
    <t>1.7.10.09</t>
  </si>
  <si>
    <t>1.7.10.10</t>
  </si>
  <si>
    <t>1.7.10.11</t>
  </si>
  <si>
    <t>1.7.10.12</t>
  </si>
  <si>
    <t>1.7.10.13</t>
  </si>
  <si>
    <t>MUSEOS</t>
  </si>
  <si>
    <t>1.7.10.14</t>
  </si>
  <si>
    <t>1.7.10.90</t>
  </si>
  <si>
    <t>OTROS BIENES DE USO PÚBLICO EN SERVICIO</t>
  </si>
  <si>
    <t>BIENES DE USO PÚBLICO EN SERVICIO-CONCESIONES</t>
  </si>
  <si>
    <t>1.7.11.01</t>
  </si>
  <si>
    <t>1.7.11.02</t>
  </si>
  <si>
    <t>1.7.11.03</t>
  </si>
  <si>
    <t>1.7.11.04</t>
  </si>
  <si>
    <t>1.7.11.05</t>
  </si>
  <si>
    <t>1.7.11.06</t>
  </si>
  <si>
    <t>1.7.11.90</t>
  </si>
  <si>
    <t>OTROS BIENES DE USO PÚBLICO EN SERVICIO-CONCESIONES</t>
  </si>
  <si>
    <t>1.7.15.01</t>
  </si>
  <si>
    <t>MONUMENTOS</t>
  </si>
  <si>
    <t>1.7.15.02</t>
  </si>
  <si>
    <t>1.7.15.03</t>
  </si>
  <si>
    <t>1.7.15.04</t>
  </si>
  <si>
    <t>BIENES ARQUEOLÓGICOS</t>
  </si>
  <si>
    <t>1.7.15.08</t>
  </si>
  <si>
    <t>1.7.15.09</t>
  </si>
  <si>
    <t>LIBROS Y PUBLICACIONES</t>
  </si>
  <si>
    <t>1.7.15.90</t>
  </si>
  <si>
    <t>OTROS BIENES HISTÓRICOS Y CULTURALES</t>
  </si>
  <si>
    <t>1.7.21</t>
  </si>
  <si>
    <t>BIENES DE USO PÚBLICO REPRESENTADOS EN BIENES DE ARTE Y CULTURA</t>
  </si>
  <si>
    <t>1.7.21.01</t>
  </si>
  <si>
    <t>1.7.21.02</t>
  </si>
  <si>
    <t>1.7.21.03</t>
  </si>
  <si>
    <t>1.7.21.04</t>
  </si>
  <si>
    <t>1.7.21.90</t>
  </si>
  <si>
    <t>OTROS BIENES DE USO PÚBLICO REPRESENTADOS EN BIENES DE ARTE Y CULTURA</t>
  </si>
  <si>
    <t>DEPRECIACIÓN ACUMULADA DE BIENES DE USO PÚBLICO EN SERVICIO (CR)</t>
  </si>
  <si>
    <t>1.7.85.01</t>
  </si>
  <si>
    <t>1.7.85.04</t>
  </si>
  <si>
    <t>1.7.85.05</t>
  </si>
  <si>
    <t>1.7.85.06</t>
  </si>
  <si>
    <t>1.7.85.07</t>
  </si>
  <si>
    <t>1.7.85.08</t>
  </si>
  <si>
    <t>1.7.85.09</t>
  </si>
  <si>
    <t>1.7.85.10</t>
  </si>
  <si>
    <t>1.7.85.11</t>
  </si>
  <si>
    <t>1.7.85.12</t>
  </si>
  <si>
    <t>1.7.85.13</t>
  </si>
  <si>
    <t>1.7.85.90</t>
  </si>
  <si>
    <t>1.7.86</t>
  </si>
  <si>
    <t>DEPRECIACIÓN ACUMULADA DE RESTAURACIONES DE BIENES HISTÓRICOS Y CULTURALES (CR)</t>
  </si>
  <si>
    <t>1.7.86.01</t>
  </si>
  <si>
    <t>1.7.86.03</t>
  </si>
  <si>
    <t>1.7.86.04</t>
  </si>
  <si>
    <t>1.7.86.06</t>
  </si>
  <si>
    <t>1.7.86.90</t>
  </si>
  <si>
    <t>1.7.87</t>
  </si>
  <si>
    <t>DEPRECIACIÓN ACUMULADA DE BIENES DE USO PÚBLICO EN SERVICIO-CONCESIONES (CR)</t>
  </si>
  <si>
    <t>1.7.87.05</t>
  </si>
  <si>
    <t>1.7.87.90</t>
  </si>
  <si>
    <t>OTROS BIENES DE USO PÚBLICO EN SERVICIO- CONCESIONES</t>
  </si>
  <si>
    <t>1.7.90</t>
  </si>
  <si>
    <t>DETERIORO ACUMULADO DE BIENES DE USO PÚBLICO (CR)</t>
  </si>
  <si>
    <t>1.7.90.01</t>
  </si>
  <si>
    <t>1.7.90.04</t>
  </si>
  <si>
    <t>1.7.90.05</t>
  </si>
  <si>
    <t>1.7.90.10</t>
  </si>
  <si>
    <t>1.7.90.12</t>
  </si>
  <si>
    <t>1.7.90.13</t>
  </si>
  <si>
    <t>1.7.90.14</t>
  </si>
  <si>
    <t>1.7.90.90</t>
  </si>
  <si>
    <t>OTROS BIENES DE USO PÚBLICO</t>
  </si>
  <si>
    <t>RECURSOS NATURALES NO RENOVABLES</t>
  </si>
  <si>
    <t>RESERVAS PROBADAS</t>
  </si>
  <si>
    <t>1.8.20.01</t>
  </si>
  <si>
    <t>MINAS</t>
  </si>
  <si>
    <t>1.8.20.03</t>
  </si>
  <si>
    <t>YACIMIENTOS</t>
  </si>
  <si>
    <t>AGOTAMIENTO ACUMULADO DE RESERVAS PROBADAS (CR)</t>
  </si>
  <si>
    <t>1.8.25.01</t>
  </si>
  <si>
    <t>1.8.25.03</t>
  </si>
  <si>
    <t>OTROS ACTIVOS AJUSTADOS</t>
  </si>
  <si>
    <t>1.9.02</t>
  </si>
  <si>
    <t>PLAN DE ACTIVOS PARA BENEFICIOS A LOS EMPLEADOS A LARGO PLAZO</t>
  </si>
  <si>
    <t>1.9.02.01</t>
  </si>
  <si>
    <t>1.9.02.02</t>
  </si>
  <si>
    <t>1.9.02.03</t>
  </si>
  <si>
    <t>INVERSIONES</t>
  </si>
  <si>
    <t>1.9.02.04</t>
  </si>
  <si>
    <t>ENCARGOS FIDUCIARIOS</t>
  </si>
  <si>
    <t>1.9.02.05</t>
  </si>
  <si>
    <t>1.9.02.06</t>
  </si>
  <si>
    <t>1.9.02.07</t>
  </si>
  <si>
    <t>1.9.03</t>
  </si>
  <si>
    <t>PLAN DE ACTIVOS PARA BENEFICIOS A LOS EMPLEADOS POR TERMINACIÓN DEL VINCULO LABORAL O CONTRACTUAL</t>
  </si>
  <si>
    <t>1.9.03.01</t>
  </si>
  <si>
    <t>1.9.03.02</t>
  </si>
  <si>
    <t>1.9.03.03</t>
  </si>
  <si>
    <t>1.9.03.04</t>
  </si>
  <si>
    <t>1.9.04</t>
  </si>
  <si>
    <t>PLAN DE ACTIVOS PARA BENEFICIOS POSEMPLEO</t>
  </si>
  <si>
    <t>1.9.04.01</t>
  </si>
  <si>
    <t>1.9.04.02</t>
  </si>
  <si>
    <t>1.9.04.03</t>
  </si>
  <si>
    <t>1.9.04.04</t>
  </si>
  <si>
    <t>1.9.04.05</t>
  </si>
  <si>
    <t>1.9.04.06</t>
  </si>
  <si>
    <t>1.9.04.07</t>
  </si>
  <si>
    <t>1.9.04.08</t>
  </si>
  <si>
    <t>DERECHOS POR COBRAR - CONCURRENCIA PARA EL PAGO DE PENSIONES</t>
  </si>
  <si>
    <t>1.9.04.09</t>
  </si>
  <si>
    <t>RECURSOS PARA CUBRIR EL PASIVO PENSIONAL CONMUTADO</t>
  </si>
  <si>
    <t>1.9.04.10</t>
  </si>
  <si>
    <t>1.9.05.01</t>
  </si>
  <si>
    <t>SEGUROS</t>
  </si>
  <si>
    <t>1.9.05.02</t>
  </si>
  <si>
    <t>1.9.05.03</t>
  </si>
  <si>
    <t>1.9.05.04</t>
  </si>
  <si>
    <t>1.9.05.05</t>
  </si>
  <si>
    <t>IMPRESOS, PUBLICACIONES, SUSCRIPCIONES Y AFILIACIONES</t>
  </si>
  <si>
    <t>1.9.05.06</t>
  </si>
  <si>
    <t>1.9.05.08</t>
  </si>
  <si>
    <t>MANTENIMIENTO</t>
  </si>
  <si>
    <t>1.9.05.09</t>
  </si>
  <si>
    <t>BODEGAJE</t>
  </si>
  <si>
    <t>1.9.05.10</t>
  </si>
  <si>
    <t>ADMINISTRACIÓN Y EMISIÓN DE TÍTULOS VALORES</t>
  </si>
  <si>
    <t>1.9.05.11</t>
  </si>
  <si>
    <t>SUELDOS Y SALARIOS</t>
  </si>
  <si>
    <t>1.9.05.12</t>
  </si>
  <si>
    <t>CONTRIBUCIONES EFECTIVAS</t>
  </si>
  <si>
    <t>1.9.05.13</t>
  </si>
  <si>
    <t>ESTUDIOS Y PROYECTOS</t>
  </si>
  <si>
    <t>1.9.05.14</t>
  </si>
  <si>
    <t>BIENES Y SERVICIOS</t>
  </si>
  <si>
    <t>1.9.05.15</t>
  </si>
  <si>
    <t>OTROS BENEFICIOS A LOS EMPLEADOS</t>
  </si>
  <si>
    <t>1.9.05.16</t>
  </si>
  <si>
    <t>BENEFICIOS A EMPLEADOS POR PRÉSTAMOS CONDICIONADOS A TASA DE INTERÉS CERO O INFERIOR A LA DEL MERCADO</t>
  </si>
  <si>
    <t>1.9.05.90</t>
  </si>
  <si>
    <t>OTROS BIENES Y SERVICIOS PAGADOS POR ANTICIPADO</t>
  </si>
  <si>
    <t>1.9.06</t>
  </si>
  <si>
    <t>1.9.06.01</t>
  </si>
  <si>
    <t>ANTICIPOS SOBRE CONVENIOS Y ACUERDOS</t>
  </si>
  <si>
    <t>1.9.06.02</t>
  </si>
  <si>
    <t>AVANCES A AGENTES DE ADUANA</t>
  </si>
  <si>
    <t>1.9.06.03</t>
  </si>
  <si>
    <t>AVANCES PARA VIÁTICOS Y GASTOS DE VIAJE</t>
  </si>
  <si>
    <t>1.9.06.04</t>
  </si>
  <si>
    <t>ANTICIPO PARA ADQUISICIÓN DE BIENES Y SERVICIOS</t>
  </si>
  <si>
    <t>1.9.06.05</t>
  </si>
  <si>
    <t>ANTICIPOS SOBRE PRESTACIONES EXCEPCIONALES DEL SISTEMA GENERAL DE SEGURIDAD SOCIAL EN SALUD</t>
  </si>
  <si>
    <t>1.9.06.90</t>
  </si>
  <si>
    <t>OTROS AVANCES Y ANTICIPOS</t>
  </si>
  <si>
    <t>1.9.07</t>
  </si>
  <si>
    <t>ANTICIPOS RETENCIONES Y SALDOS A FAVOR POR IMPUESTOS Y CONTRIBUCIONES</t>
  </si>
  <si>
    <t>1.9.07.01</t>
  </si>
  <si>
    <t>ANTICIPO DE IMPUESTO SOBRE LA RENTA</t>
  </si>
  <si>
    <t>1.9.07.02</t>
  </si>
  <si>
    <t>RETENCIÓN EN LA FUENTE</t>
  </si>
  <si>
    <t>1.9.07.03</t>
  </si>
  <si>
    <t>SALDOS A FAVOR EN LIQUIDACIONES PRIVADAS</t>
  </si>
  <si>
    <t>1.9.07.04</t>
  </si>
  <si>
    <t>ANTICIPO CONTRIBUCIÓN ESPECIAL</t>
  </si>
  <si>
    <t>1.9.07.05</t>
  </si>
  <si>
    <t>SALDO A FAVOR DE IMPUESTO A LAS VENTAS</t>
  </si>
  <si>
    <t>1.9.07.06</t>
  </si>
  <si>
    <t>ANTICIPO DE IMPUESTO DE INDUSTRIA Y COMERCIO</t>
  </si>
  <si>
    <t>1.9.07.08</t>
  </si>
  <si>
    <t>ANTICIPO DE IMPUESTO A LAS VENTAS</t>
  </si>
  <si>
    <t>1.9.07.09</t>
  </si>
  <si>
    <t>IMPUESTO DE INDUSTRIA Y COMERCIO RETENIDO</t>
  </si>
  <si>
    <t>1.9.07.11</t>
  </si>
  <si>
    <t>ANTICIPO SOBRETASA AL IMPUESTO SOBRE LA RENTA Y COMPLEMENTARIOS</t>
  </si>
  <si>
    <t>1.9.07.90</t>
  </si>
  <si>
    <t>OTROS ANTICIPOS O SALDOS A FAVOR POR IMPUESTOS Y CONTRIBUCIONES</t>
  </si>
  <si>
    <t>1.9.08</t>
  </si>
  <si>
    <t>1.9.08.01</t>
  </si>
  <si>
    <t>EN ADMINISTRACIÓN</t>
  </si>
  <si>
    <t>1.9.08.02</t>
  </si>
  <si>
    <t>ENCARGO FIDUCIARIO - FIDUCIA DE INVERSIÓN</t>
  </si>
  <si>
    <t>1.9.08.03</t>
  </si>
  <si>
    <t>ENCARGO FIDUCIARIO- FIDUCIA DE ADMINISTRACIÓN Y PAGOS</t>
  </si>
  <si>
    <t>1.9.08.04</t>
  </si>
  <si>
    <t>ENCARGO FIDUCIARIO - FIDUCIA DE GARANTÍA</t>
  </si>
  <si>
    <t>1.9.08.05</t>
  </si>
  <si>
    <t>RECURSOS FONPET POR DISTRIBUIR</t>
  </si>
  <si>
    <t>1.9.08.06</t>
  </si>
  <si>
    <t>RECURSOS DEL RÉGIMEN SUBSIDIADO ADMINISTRADOS POR LA ADRES</t>
  </si>
  <si>
    <t>1.9.09</t>
  </si>
  <si>
    <t>1.9.09.01</t>
  </si>
  <si>
    <t>PARA SERVICIOS</t>
  </si>
  <si>
    <t>1.9.09.02</t>
  </si>
  <si>
    <t>PARA BIENES</t>
  </si>
  <si>
    <t>1.9.09.03</t>
  </si>
  <si>
    <t>DEPÓSITOS JUDICIALES</t>
  </si>
  <si>
    <t>1.9.09.04</t>
  </si>
  <si>
    <t>DEPÓSITOS SOBRE CONTRATOS</t>
  </si>
  <si>
    <t>1.9.09.05</t>
  </si>
  <si>
    <t>PARA IMPORTACIONES</t>
  </si>
  <si>
    <t>1.9.09.06</t>
  </si>
  <si>
    <t>PARA INVERSIONES</t>
  </si>
  <si>
    <t>1.9.09.07</t>
  </si>
  <si>
    <t>DEPÓSITOS PARA PROCESOS DE TITULARIZACIÓN</t>
  </si>
  <si>
    <t>1.9.09.09</t>
  </si>
  <si>
    <t>DEPÓSITOS POR OPERACIONES DE BANCA CENTRAL</t>
  </si>
  <si>
    <t>1.9.09.10</t>
  </si>
  <si>
    <t>FONDO DE CONTINGENCIAS DE LAS ENTIDADES ESTATALES</t>
  </si>
  <si>
    <t>1.9.09.11</t>
  </si>
  <si>
    <t>DEPÓSITOS EN CONTRATOS DE FUTUROS</t>
  </si>
  <si>
    <t>1.9.09.90</t>
  </si>
  <si>
    <t>OTROS DEPÓSITOS ENTREGADOS</t>
  </si>
  <si>
    <t>1.9.26.03</t>
  </si>
  <si>
    <t>FIDUCIA MERCANTIL PATRIMONIO AUTÓNOMO</t>
  </si>
  <si>
    <t>1.9.46</t>
  </si>
  <si>
    <t>ACTIVOS NO CORRIENTES MANTENIDOS PARA LA VENTA</t>
  </si>
  <si>
    <t>1.9.46.01</t>
  </si>
  <si>
    <t>BIENES MUEBLES</t>
  </si>
  <si>
    <t>1.9.46.02</t>
  </si>
  <si>
    <t>BIENES INMUEBLES</t>
  </si>
  <si>
    <t>1.9.46.90</t>
  </si>
  <si>
    <t>1.9.47</t>
  </si>
  <si>
    <t>DETERIORO ACUMULADO DE ACTIVOS NO CORRIENTES MANTENIDOS PARA LA VENTA (CR)</t>
  </si>
  <si>
    <t>1.9.47.01</t>
  </si>
  <si>
    <t>1.9.47.02</t>
  </si>
  <si>
    <t>1.9.47.04</t>
  </si>
  <si>
    <t>1.9.47.90</t>
  </si>
  <si>
    <t>1.9.51</t>
  </si>
  <si>
    <t>1.9.51.01</t>
  </si>
  <si>
    <t>1.9.51.02</t>
  </si>
  <si>
    <t>1.9.51.03</t>
  </si>
  <si>
    <t>TERRENOS CON USO INDETERMINADO</t>
  </si>
  <si>
    <t>1.9.51.04</t>
  </si>
  <si>
    <t>EDIFICACIONES CON USO INDETERMINADO</t>
  </si>
  <si>
    <t>1.9.52</t>
  </si>
  <si>
    <t>DEPRECIACIÓN ACUMULADA DE PROPIEDADES DE INVERSIÓN (CR)</t>
  </si>
  <si>
    <t>1.9.52.01</t>
  </si>
  <si>
    <t>1.9.52.02</t>
  </si>
  <si>
    <t>1.9.53</t>
  </si>
  <si>
    <t>DETERIORO ACUMULADO DE PROPIEDADES DE INVERSIÓN (CR)</t>
  </si>
  <si>
    <t>1.9.53.01</t>
  </si>
  <si>
    <t>1.9.53.02</t>
  </si>
  <si>
    <t>1.9.54</t>
  </si>
  <si>
    <t>PROPIEDADES DE INVERSIÓN - MODELO DEL VALOR RAZONABLE</t>
  </si>
  <si>
    <t>1.9.54.01</t>
  </si>
  <si>
    <t>1.9.54.02</t>
  </si>
  <si>
    <t>ACTIVOS INTANGIBLES</t>
  </si>
  <si>
    <t>1.9.70.01</t>
  </si>
  <si>
    <t>PLUSVALÍA</t>
  </si>
  <si>
    <t>1.9.70.02</t>
  </si>
  <si>
    <t>MARCAS</t>
  </si>
  <si>
    <t>1.9.70.03</t>
  </si>
  <si>
    <t>1.9.70.04</t>
  </si>
  <si>
    <t>CONCESIONES Y FRANQUICIAS</t>
  </si>
  <si>
    <t>1.9.70.05</t>
  </si>
  <si>
    <t>DERECHOS</t>
  </si>
  <si>
    <t>1.9.70.07</t>
  </si>
  <si>
    <t>1.9.70.08</t>
  </si>
  <si>
    <t>SOFTWARES</t>
  </si>
  <si>
    <t>1.9.70.10</t>
  </si>
  <si>
    <t>ACTIVOS INTANGIBLES EN FASE DE DESARROLLO</t>
  </si>
  <si>
    <t>1.9.70.11</t>
  </si>
  <si>
    <t>ACTIVOS INTANGIBLES EN FASE DE EXPLORACIÓN Y EVALUACIÓN DE RECURSOS MINERALES</t>
  </si>
  <si>
    <t>1.9.70.12</t>
  </si>
  <si>
    <t>ACTIVOS INTANGIBLES EN CONCESIÓN</t>
  </si>
  <si>
    <t>1.9.70.90</t>
  </si>
  <si>
    <t>OTROS ACTIVOS INTANGIBLES</t>
  </si>
  <si>
    <t>AMORTIZACIÓN ACUMULADA DE ACTIVOS INTANGIBLES (CR)</t>
  </si>
  <si>
    <t>1.9.75.02</t>
  </si>
  <si>
    <t>1.9.75.03</t>
  </si>
  <si>
    <t>1.9.75.04</t>
  </si>
  <si>
    <t>1.9.75.05</t>
  </si>
  <si>
    <t>1.9.75.07</t>
  </si>
  <si>
    <t>1.9.75.08</t>
  </si>
  <si>
    <t>1.9.75.10</t>
  </si>
  <si>
    <t>1.9.75.11</t>
  </si>
  <si>
    <t>1.9.75.90</t>
  </si>
  <si>
    <t>1.9.76</t>
  </si>
  <si>
    <t>DETERIORO ACUMULADO DE ACTIVOS INTANGIBLES (CR)</t>
  </si>
  <si>
    <t>1.9.76.01</t>
  </si>
  <si>
    <t>1.9.76.02</t>
  </si>
  <si>
    <t>1.9.76.04</t>
  </si>
  <si>
    <t>1.9.76.05</t>
  </si>
  <si>
    <t>1.9.76.06</t>
  </si>
  <si>
    <t>1.9.76.07</t>
  </si>
  <si>
    <t>1.9.76.09</t>
  </si>
  <si>
    <t>1.9.76.10</t>
  </si>
  <si>
    <t>1.9.76.90</t>
  </si>
  <si>
    <t>1.9.80</t>
  </si>
  <si>
    <t>ACTIVOS BIOLÓGICOS A VALOR DE MERCADO (VALOR RAZONABLE) MENOS COSTOS DE DISPOSICIÓN</t>
  </si>
  <si>
    <t>1.9.80.01</t>
  </si>
  <si>
    <t>MADUROS PARA CONSUMO</t>
  </si>
  <si>
    <t>1.9.80.02</t>
  </si>
  <si>
    <t>POR MADURAR PARA CONSUMO</t>
  </si>
  <si>
    <t>1.9.80.04</t>
  </si>
  <si>
    <t>POR MADURAR PARA PRODUCIR FRUTOS</t>
  </si>
  <si>
    <t>1.9.81</t>
  </si>
  <si>
    <t>ACTIVOS BIOLÓGICOS A COSTO DE REPOSICIÓN</t>
  </si>
  <si>
    <t>1.9.81.01</t>
  </si>
  <si>
    <t>1.9.81.02</t>
  </si>
  <si>
    <t>1.9.81.03</t>
  </si>
  <si>
    <t>MADUROS PARA PRODUCIR FRUTOS</t>
  </si>
  <si>
    <t>1.9.82</t>
  </si>
  <si>
    <t>ACTIVOS BIOLÓGICOS AL COSTO</t>
  </si>
  <si>
    <t>1.9.82.01</t>
  </si>
  <si>
    <t>1.9.82.02</t>
  </si>
  <si>
    <t>1.9.85</t>
  </si>
  <si>
    <t>ACTIVOS POR IMPUESTOS DIFERIDOS</t>
  </si>
  <si>
    <t>1.9.85.01</t>
  </si>
  <si>
    <t>1.9.85.02</t>
  </si>
  <si>
    <t>1.9.85.03</t>
  </si>
  <si>
    <t>1.9.85.04</t>
  </si>
  <si>
    <t>1.9.85.05</t>
  </si>
  <si>
    <t>1.9.85.06</t>
  </si>
  <si>
    <t>1.9.85.07</t>
  </si>
  <si>
    <t>1.9.85.08</t>
  </si>
  <si>
    <t>1.9.85.09</t>
  </si>
  <si>
    <t>ACTIVOS BIOLÓGICOS</t>
  </si>
  <si>
    <t>1.9.85.10</t>
  </si>
  <si>
    <t>1.9.85.11</t>
  </si>
  <si>
    <t>OPERACIONES DE INSTITUCIONES FINANCIERAS</t>
  </si>
  <si>
    <t>1.9.85.12</t>
  </si>
  <si>
    <t>EMISIÓN Y COLOCACIÓN DE TÍTULOS DE DEUDA</t>
  </si>
  <si>
    <t>1.9.85.13</t>
  </si>
  <si>
    <t>PRÉSTAMOS POR PAGAR</t>
  </si>
  <si>
    <t>1.9.85.14</t>
  </si>
  <si>
    <t>1.9.85.15</t>
  </si>
  <si>
    <t>BENEFICIOS A EMPLEADOS</t>
  </si>
  <si>
    <t>1.9.85.16</t>
  </si>
  <si>
    <t>OPERACIONES CON INSTRUMENTOS DERIVADOS</t>
  </si>
  <si>
    <t>1.9.85.17</t>
  </si>
  <si>
    <t>PROVISIONES</t>
  </si>
  <si>
    <t>1.9.85.18</t>
  </si>
  <si>
    <t>1.9.86</t>
  </si>
  <si>
    <t>ACTIVOS DIFERIDOS</t>
  </si>
  <si>
    <t>1.9.86.03</t>
  </si>
  <si>
    <t>PÉRDIDA DIFERIDA POR TRANSACCIONES DE VENTA CON ARRENDAMIENTO POSTERIOR</t>
  </si>
  <si>
    <t>1.9.86.04</t>
  </si>
  <si>
    <t>GASTO DIFERIDO POR TRANSFERENCIAS CONDICIONADAS</t>
  </si>
  <si>
    <t>1.9.86.05</t>
  </si>
  <si>
    <t>GASTO DIFERIDO POR SUBVENCIONES CONDICIONADAS</t>
  </si>
  <si>
    <t>1.9.86.06</t>
  </si>
  <si>
    <t>COSTOS DE TRANSACCIÓN - ACTIVOS Y PASIVOS FINANCIEROS</t>
  </si>
  <si>
    <t>1.9.87</t>
  </si>
  <si>
    <t>ACTIVOS PARA LIQUIDAR</t>
  </si>
  <si>
    <t>1.9.87.01</t>
  </si>
  <si>
    <t>1.9.87.02</t>
  </si>
  <si>
    <t>1.9.87.03</t>
  </si>
  <si>
    <t>1.9.87.04</t>
  </si>
  <si>
    <t>1.9.87.06</t>
  </si>
  <si>
    <t>1.9.87.07</t>
  </si>
  <si>
    <t>1.9.87.08</t>
  </si>
  <si>
    <t>1.9.87.10</t>
  </si>
  <si>
    <t>1.9.87.90</t>
  </si>
  <si>
    <t>OTROS ACTIVOS PARA LIQUIDAR</t>
  </si>
  <si>
    <t>1.9.88</t>
  </si>
  <si>
    <t>ACTIVOS PARA TRASLADAR</t>
  </si>
  <si>
    <t>1.9.88.01</t>
  </si>
  <si>
    <t>1.9.88.02</t>
  </si>
  <si>
    <t>1.9.88.03</t>
  </si>
  <si>
    <t>1.9.88.06</t>
  </si>
  <si>
    <t>1.9.88.07</t>
  </si>
  <si>
    <t>1.9.88.08</t>
  </si>
  <si>
    <t>BIENES DE USO PÚBLICO</t>
  </si>
  <si>
    <t>1.9.88.90</t>
  </si>
  <si>
    <t>OTROS ACTIVOS PARA TRASLADAR</t>
  </si>
  <si>
    <t>1.9.89</t>
  </si>
  <si>
    <t>RECURSOS DE LA ENTIDAD CONCEDENTE EN PATRIMONIOS AUTÓNOMOS CONSTITUIDOS POR LOS CONCESIONARIOS</t>
  </si>
  <si>
    <t>1.9.89.01</t>
  </si>
  <si>
    <t>1.50.01</t>
  </si>
  <si>
    <t>1.50.01.01</t>
  </si>
  <si>
    <t>1.50.02</t>
  </si>
  <si>
    <t>1.50.02.01</t>
  </si>
  <si>
    <t>ADMINISTRACIÓN DE LIQUIDEZ - CDT</t>
  </si>
  <si>
    <t>1.50.02.02</t>
  </si>
  <si>
    <t>ADMINISTRACIÓN DE LIQUIDEZ - BONOS Y TÍTULOS</t>
  </si>
  <si>
    <t>1.50.02.04</t>
  </si>
  <si>
    <t>AJUSTE POR MAYOR VALOR EN EL PATRIMONIO</t>
  </si>
  <si>
    <t>1.50.03</t>
  </si>
  <si>
    <t>1.50.03.01</t>
  </si>
  <si>
    <t>IMPUESTOS POR COBRAR</t>
  </si>
  <si>
    <t>1.50.03.02</t>
  </si>
  <si>
    <t>1.50.03.03</t>
  </si>
  <si>
    <t>INGRESOS POR APORTES PARAFISCALES</t>
  </si>
  <si>
    <t>1.50.03.04</t>
  </si>
  <si>
    <t>INGRESOS POR REGALÍAS</t>
  </si>
  <si>
    <t>1.50.03.05</t>
  </si>
  <si>
    <t>VENTA DE BIENES Y SERVICIOS</t>
  </si>
  <si>
    <t>1.50.03.08</t>
  </si>
  <si>
    <t>SUBVENCIONES</t>
  </si>
  <si>
    <t>1.50.03.10</t>
  </si>
  <si>
    <t>SALDOS DISPONIBLES EN ADMINISTRACIÓN - PATRIMONIOS AUTÓNOMOS</t>
  </si>
  <si>
    <t>1.50.03.11</t>
  </si>
  <si>
    <t>TRANSFERENCIA - SISTEMA SEGURIDAD SOCIAL EN SALUD</t>
  </si>
  <si>
    <t>1.50.03.12</t>
  </si>
  <si>
    <t xml:space="preserve">TRANSFERENCIA - SISTEMA GENERAL DE REGALÍAS </t>
  </si>
  <si>
    <t>1.50.03.13</t>
  </si>
  <si>
    <t>TRANSFERENCIA - SISTEMA GENERAL DE PARTICIPACIONES</t>
  </si>
  <si>
    <t>1.50.03.14</t>
  </si>
  <si>
    <t>1.50.03.16</t>
  </si>
  <si>
    <t>1.50.03.17</t>
  </si>
  <si>
    <t>DIVIDENDOS Y PARTICIPACIONES</t>
  </si>
  <si>
    <t>1.50.03.18</t>
  </si>
  <si>
    <t>CARTERA EN TERCEROS</t>
  </si>
  <si>
    <t>1.50.03.19</t>
  </si>
  <si>
    <t xml:space="preserve">ESQUEMAS DE COBRO </t>
  </si>
  <si>
    <t>1.50.03.21</t>
  </si>
  <si>
    <t>1.50.03.22</t>
  </si>
  <si>
    <t>1.50.03.23</t>
  </si>
  <si>
    <t xml:space="preserve">PAGO POR CUENTA DE TERCEROS </t>
  </si>
  <si>
    <t>1.50.04</t>
  </si>
  <si>
    <t>1.50.04.01</t>
  </si>
  <si>
    <t>1.50.04.02</t>
  </si>
  <si>
    <t>PRÉSTAMOS GUBERNAMENTALES</t>
  </si>
  <si>
    <t>1.50.05</t>
  </si>
  <si>
    <t>OTROS ACCTIVOS</t>
  </si>
  <si>
    <t>1.50.05.01</t>
  </si>
  <si>
    <t>1.50.05.02</t>
  </si>
  <si>
    <t>1.50.05.03</t>
  </si>
  <si>
    <t>1.50.05.04</t>
  </si>
  <si>
    <t>1.50.05.05</t>
  </si>
  <si>
    <t>1.50.05.06</t>
  </si>
  <si>
    <t>GASTOS DIFERIDOS CONDICIONADOS</t>
  </si>
  <si>
    <t>2</t>
  </si>
  <si>
    <t>PASIVOS AJUSTADOS</t>
  </si>
  <si>
    <t>2.1.05.01</t>
  </si>
  <si>
    <t>BILLETES EN CIRCULACIÓN</t>
  </si>
  <si>
    <t>2.1.05.04</t>
  </si>
  <si>
    <t>OBLIGACIONES CON ORGANISMOS INTERNACIONALES</t>
  </si>
  <si>
    <t>2.1.05.05</t>
  </si>
  <si>
    <t>OBLIGACIONES CON BANCOS DEL EXTERIOR</t>
  </si>
  <si>
    <t>2.1.05.09</t>
  </si>
  <si>
    <t>DEPÓSITO EN CUENTA CORRIENTE - GOBIERNO NACIONAL</t>
  </si>
  <si>
    <t>2.1.05.10</t>
  </si>
  <si>
    <t>DEPÓSITO EN CUENTA CORRIENTE - SISTEMA FINANCIERO</t>
  </si>
  <si>
    <t>2.1.05.12</t>
  </si>
  <si>
    <t>OBLIGACIONES POR OPERACIONES DE RESERVAS INTERNACIONALES</t>
  </si>
  <si>
    <t>2.1.05.90</t>
  </si>
  <si>
    <t>OTRAS OPERACIONES DE BANCA CENTRAL</t>
  </si>
  <si>
    <t>2.1.10.01</t>
  </si>
  <si>
    <t>CUENTAS CORRIENTES</t>
  </si>
  <si>
    <t>2.1.10.03</t>
  </si>
  <si>
    <t>2.1.10.05</t>
  </si>
  <si>
    <t>DEPÓSITOS DE AHORRO</t>
  </si>
  <si>
    <t>2.1.10.07</t>
  </si>
  <si>
    <t>CUENTAS DE AHORRO ESPECIAL</t>
  </si>
  <si>
    <t>2.1.10.11</t>
  </si>
  <si>
    <t>DEPÓSITOS ESPECIALES</t>
  </si>
  <si>
    <t>2.1.10.12</t>
  </si>
  <si>
    <t>SERVICIOS BANCARIOS DE RECAUDO</t>
  </si>
  <si>
    <t>2.1.10.90</t>
  </si>
  <si>
    <t>OTRAS OPERACIONES DE CAPTACIÓN Y SERVICIOS FINANCIEROS</t>
  </si>
  <si>
    <t>2.2.22</t>
  </si>
  <si>
    <t>FINANCIAMIENTO INTERNO DE CORTO PLAZO</t>
  </si>
  <si>
    <t>2.2.22.01</t>
  </si>
  <si>
    <t>BONOS Y TÍTULOS EMITIDOS</t>
  </si>
  <si>
    <t>2.2.23</t>
  </si>
  <si>
    <t>FINANCIAMIENTO INTERNO DE LARGO PLAZO</t>
  </si>
  <si>
    <t>2.2.23.01</t>
  </si>
  <si>
    <t>TÍTULOS TES</t>
  </si>
  <si>
    <t>2.2.23.90</t>
  </si>
  <si>
    <t>2.2.24</t>
  </si>
  <si>
    <t>FINANCIAMIENTO EXTERNO DE CORTO PLAZO</t>
  </si>
  <si>
    <t>2.2.24.01</t>
  </si>
  <si>
    <t>2.2.25</t>
  </si>
  <si>
    <t>FINANCIAMIENTO EXTERNO DE LARGO PLAZO</t>
  </si>
  <si>
    <t>2.2.25.90</t>
  </si>
  <si>
    <t>2.2.30</t>
  </si>
  <si>
    <t>BONOS Y TÍTULOS DE INCENTIVO</t>
  </si>
  <si>
    <t>2.2.30.01</t>
  </si>
  <si>
    <t>TÍTULOS DE DEVOLUCIÓN DE IMPUESTOS (TIDIS)</t>
  </si>
  <si>
    <t>2.2.30.02</t>
  </si>
  <si>
    <t>CERTIFICADOS DE REEMBOLSO TRIBUTARIO (CERT)</t>
  </si>
  <si>
    <t>2.3.13</t>
  </si>
  <si>
    <t>2.3.13.01</t>
  </si>
  <si>
    <t>PRÉSTAMOS BANCA COMERCIAL</t>
  </si>
  <si>
    <t>2.3.13.02</t>
  </si>
  <si>
    <t>PRÉSTAMOS BANCA DE FOMENTO</t>
  </si>
  <si>
    <t>2.3.13.03</t>
  </si>
  <si>
    <t>PRÉSTAMOS ENTIDADES DE FOMENTO Y DESARROLLO REGIONAL</t>
  </si>
  <si>
    <t>2.3.13.04</t>
  </si>
  <si>
    <t>2.3.13.05</t>
  </si>
  <si>
    <t>CRÉDITOS DE TESORERÍA</t>
  </si>
  <si>
    <t>2.3.13.07</t>
  </si>
  <si>
    <t>FONDOS ADQUIRIDOS CON COMPROMISO DE RECOMPRA</t>
  </si>
  <si>
    <t>2.3.13.09</t>
  </si>
  <si>
    <t>SOBREGIROS</t>
  </si>
  <si>
    <t>2.3.13.10</t>
  </si>
  <si>
    <t>PRÉSTAMOS DE VINCULADOS ECONÓMICOS</t>
  </si>
  <si>
    <t>2.3.13.11</t>
  </si>
  <si>
    <t>PRÉSTAMOS DE FONDOS EMPRESARIALES</t>
  </si>
  <si>
    <t>2.3.13.12</t>
  </si>
  <si>
    <t>PRÉSTAMOS DEL GOBIERNO GENERAL</t>
  </si>
  <si>
    <t>2.3.13.13</t>
  </si>
  <si>
    <t>PRÉSTAMOS DE EMPRESAS NO FINANCIERAS</t>
  </si>
  <si>
    <t>2.3.13.14</t>
  </si>
  <si>
    <t>PRÉSTAMOS DE OTRAS ENTIDADES</t>
  </si>
  <si>
    <t>2.3.13.15</t>
  </si>
  <si>
    <t>2.3.13.17</t>
  </si>
  <si>
    <t>PRÉSTAMOS DE SOCIOS Y ACCIONISTAS</t>
  </si>
  <si>
    <t>2.3.13.90</t>
  </si>
  <si>
    <t>OTROS PRÉSTAMOS</t>
  </si>
  <si>
    <t>2.3.14</t>
  </si>
  <si>
    <t>2.3.14.01</t>
  </si>
  <si>
    <t>2.3.14.02</t>
  </si>
  <si>
    <t>2.3.14.03</t>
  </si>
  <si>
    <t>2.3.14.04</t>
  </si>
  <si>
    <t>CRÉDITOS PRESUPUESTARIOS</t>
  </si>
  <si>
    <t>2.3.14.05</t>
  </si>
  <si>
    <t>2.3.14.06</t>
  </si>
  <si>
    <t>2.3.14.07</t>
  </si>
  <si>
    <t>2.3.14.08</t>
  </si>
  <si>
    <t>2.3.14.09</t>
  </si>
  <si>
    <t>2.3.14.10</t>
  </si>
  <si>
    <t>2.3.14.12</t>
  </si>
  <si>
    <t>2.3.14.13</t>
  </si>
  <si>
    <t>PASIVO FINANCIERO POR ACUERDOS DE CONCESIÓN (CONCEDENTE)</t>
  </si>
  <si>
    <t>2.3.14.90</t>
  </si>
  <si>
    <t>2.3.16</t>
  </si>
  <si>
    <t>2.3.16.01</t>
  </si>
  <si>
    <t>2.3.16.03</t>
  </si>
  <si>
    <t>2.3.16.07</t>
  </si>
  <si>
    <t>2.3.16.90</t>
  </si>
  <si>
    <t>2.3.17</t>
  </si>
  <si>
    <t>2.3.17.01</t>
  </si>
  <si>
    <t>2.3.17.02</t>
  </si>
  <si>
    <t>PRÉSTAMOS BANCA MULTILATERAL</t>
  </si>
  <si>
    <t>2.3.17.03</t>
  </si>
  <si>
    <t>2.3.17.04</t>
  </si>
  <si>
    <t>PRÉSTAMOS DE GOBIERNOS</t>
  </si>
  <si>
    <t>2.3.17.05</t>
  </si>
  <si>
    <t>2.3.17.06</t>
  </si>
  <si>
    <t>2.3.17.90</t>
  </si>
  <si>
    <t>2.4.01.01</t>
  </si>
  <si>
    <t>2.4.01.02</t>
  </si>
  <si>
    <t>PROYECTOS DE INVERSIÓN</t>
  </si>
  <si>
    <t>2.4.02</t>
  </si>
  <si>
    <t>SUBVENCIONES POR PAGAR</t>
  </si>
  <si>
    <t>2.4.02.04</t>
  </si>
  <si>
    <t>2.4.02.05</t>
  </si>
  <si>
    <t>SUBVENCIÓN POR RECURSOS TRANSFERIDOS A LAS EMPRESAS PÚBLICAS</t>
  </si>
  <si>
    <t>2.4.02.06</t>
  </si>
  <si>
    <t>SUBVENCIONES POR PROGRAMAS CON OTROS SECTORES</t>
  </si>
  <si>
    <t>2.4.02.90</t>
  </si>
  <si>
    <t>2.4.03.13</t>
  </si>
  <si>
    <t>2.4.03.15</t>
  </si>
  <si>
    <t>2.4.03.16</t>
  </si>
  <si>
    <t>2.4.03.17</t>
  </si>
  <si>
    <t>2.4.03.18</t>
  </si>
  <si>
    <t>2.4.03.19</t>
  </si>
  <si>
    <t>2.4.03.20</t>
  </si>
  <si>
    <t>2.4.03.21</t>
  </si>
  <si>
    <t>2.4.03.22</t>
  </si>
  <si>
    <t>2.4.03.23</t>
  </si>
  <si>
    <t>2.4.03.24</t>
  </si>
  <si>
    <t>2.4.03.25</t>
  </si>
  <si>
    <t>2.4.06.01</t>
  </si>
  <si>
    <t>2.4.06.07</t>
  </si>
  <si>
    <t>2.4.07</t>
  </si>
  <si>
    <t>RECURSOS A FAVOR DE TERCEROS</t>
  </si>
  <si>
    <t>2.4.07.01</t>
  </si>
  <si>
    <t>DEDUCCIÓN DE IMPUESTOS</t>
  </si>
  <si>
    <t>2.4.07.02</t>
  </si>
  <si>
    <t>2.4.07.03</t>
  </si>
  <si>
    <t>2.4.07.04</t>
  </si>
  <si>
    <t>VENTAS POR CUENTA DE TERCEROS</t>
  </si>
  <si>
    <t>2.4.07.06</t>
  </si>
  <si>
    <t>COBRO CARTERA DE TERCEROS</t>
  </si>
  <si>
    <t>2.4.07.08</t>
  </si>
  <si>
    <t>RECURSOS DEL SISTEMA GENERAL DE PARTICIPACIONES PARA LOS RESGUARDOS INDÍGENAS</t>
  </si>
  <si>
    <t>2.4.07.09</t>
  </si>
  <si>
    <t>CUOTA DE FOMENTO</t>
  </si>
  <si>
    <t>2.4.07.10</t>
  </si>
  <si>
    <t>SEGURO SOBRE PRÉSTAMOS</t>
  </si>
  <si>
    <t>2.4.07.13</t>
  </si>
  <si>
    <t>VENTA DE SERVICIO DE DIRECTORIO TELEFÓNICO</t>
  </si>
  <si>
    <t>2.4.07.19</t>
  </si>
  <si>
    <t>RECAUDO DE LA SOBRETASA AMBIENTAL</t>
  </si>
  <si>
    <t>2.4.07.20</t>
  </si>
  <si>
    <t>RECAUDOS POR CLASIFICAR</t>
  </si>
  <si>
    <t>2.4.07.21</t>
  </si>
  <si>
    <t>RECAUDOS A FAVOR DEL CONCEDENTE</t>
  </si>
  <si>
    <t>2.4.07.22</t>
  </si>
  <si>
    <t>2.4.07.23</t>
  </si>
  <si>
    <t>FONDO DE SOLIDARIDAD Y REDISTRIBUCIÓN DEL INGRESO - SERVICIOS PÚBLICOS</t>
  </si>
  <si>
    <t>2.4.07.24</t>
  </si>
  <si>
    <t>FONDO DE REPOTENCIACIÓN Y REPOSICIÓN DE ACTIVOS DE LOS SISTEMAS INTEGRADOS DE TRANSPORTE MASIVO</t>
  </si>
  <si>
    <t>2.4.07.25</t>
  </si>
  <si>
    <t>VENTA DE SERVICIOS PÚBLICOS</t>
  </si>
  <si>
    <t>2.4.07.26</t>
  </si>
  <si>
    <t>RENDIMIENTOS FINANCIEROS</t>
  </si>
  <si>
    <t>2.4.07.90</t>
  </si>
  <si>
    <t>OTROS RECURSOS A FAVOR DE TERCEROS</t>
  </si>
  <si>
    <t>2.4.10</t>
  </si>
  <si>
    <t>2.4.10.01</t>
  </si>
  <si>
    <t>PROCESO DE COMPENSACIÓN RÉGIMEN CONTRIBUTIVO</t>
  </si>
  <si>
    <t>2.4.10.02</t>
  </si>
  <si>
    <t>PRESTACIONES ECONÓMICAS REGIMENES ESPECIAL Y DE EXCEPCION</t>
  </si>
  <si>
    <t>2.4.10.03</t>
  </si>
  <si>
    <t>UPC RÉGIMEN SUBSIDIADO</t>
  </si>
  <si>
    <t>2.4.10.04</t>
  </si>
  <si>
    <t>ATENCIÓN E INDEMNIZACION A VÍCTIMAS DE EVENTOS TERRORISTAS, CATASTRÓFICOS O DEL CONFLICTO Y DE ACCIDENTES DE TRANSITO</t>
  </si>
  <si>
    <t>2.4.10.08</t>
  </si>
  <si>
    <t>FORTALECIMIENTO DE LA RED NACIONAL DE URGENCIAS Y EVENTOS CATASTRÓFICOS</t>
  </si>
  <si>
    <t>2.4.10.12</t>
  </si>
  <si>
    <t>SERVICIOS DE SALUD NO PBS</t>
  </si>
  <si>
    <t>2.4.10.14</t>
  </si>
  <si>
    <t>LICENCIAS DE MATERNIDAD Y PATERNIDAD</t>
  </si>
  <si>
    <t>2.4.15.03</t>
  </si>
  <si>
    <t>COASEGURADORES CUENTA CORRIENTE ACEPTADOS</t>
  </si>
  <si>
    <t>2.4.15.04</t>
  </si>
  <si>
    <t>COASEGURADORES CUENTA CORRIENTE CEDIDOS</t>
  </si>
  <si>
    <t>2.4.15.06</t>
  </si>
  <si>
    <t>DEPÓSITOS PARA EXPEDICIÓN DE PÓLIZAS</t>
  </si>
  <si>
    <t>2.4.15.08</t>
  </si>
  <si>
    <t>REASEGURADORES - CUENTA CORRIENTE</t>
  </si>
  <si>
    <t>2.4.15.09</t>
  </si>
  <si>
    <t>DEPÓSITOS RETENIDOS A REASEGURADORES INTERIOR</t>
  </si>
  <si>
    <t>2.4.15.10</t>
  </si>
  <si>
    <t>SINIESTROS LIQUIDADOS POR PAGAR</t>
  </si>
  <si>
    <t>2.4.15.11</t>
  </si>
  <si>
    <t>OBLIGACIONES A FAVOR DE INTERMEDIARIOS</t>
  </si>
  <si>
    <t>2.4.15.13</t>
  </si>
  <si>
    <t>PRIMAS RECAUDADAS POR PAGAR</t>
  </si>
  <si>
    <t>2.4.15.90</t>
  </si>
  <si>
    <t>OTRAS OPERACIONES DE SEGUROS Y REASEGUROS</t>
  </si>
  <si>
    <t>APORTES POR PAGAR AFILIADOS FONDOS DE CESANTÍAS</t>
  </si>
  <si>
    <t>2.4.20.01</t>
  </si>
  <si>
    <t>CESANTÍAS E INTERESES LIQUIDADOS POR PAGAR</t>
  </si>
  <si>
    <t>2.4.20.02</t>
  </si>
  <si>
    <t>CESANTÍAS E INTERESES GIRADOS NO RECLAMADOS</t>
  </si>
  <si>
    <t>2.4.20.03</t>
  </si>
  <si>
    <t>CESANTÍAS SEGÚN APORTES</t>
  </si>
  <si>
    <t>2.4.20.04</t>
  </si>
  <si>
    <t>CESANTÍAS CONSOLIDADAS SEGÚN REPORTES</t>
  </si>
  <si>
    <t>2.4.20.05</t>
  </si>
  <si>
    <t>APORTES DE ENTIDADES RECIBIDOS POR ANTICIPADO</t>
  </si>
  <si>
    <t>2.4.20.06</t>
  </si>
  <si>
    <t>RENDIMIENTOS POR PAGAR SOBRE CESANTÍAS</t>
  </si>
  <si>
    <t>2.4.24</t>
  </si>
  <si>
    <t>DESCUENTOS DE NÓMINA</t>
  </si>
  <si>
    <t>2.4.24.01</t>
  </si>
  <si>
    <t>APORTES A FONDOS PENSIONALES</t>
  </si>
  <si>
    <t>2.4.24.02</t>
  </si>
  <si>
    <t>APORTES A SEGURIDAD SOCIAL EN SALUD</t>
  </si>
  <si>
    <t>2.4.24.04</t>
  </si>
  <si>
    <t>SINDICATOS</t>
  </si>
  <si>
    <t>2.4.24.05</t>
  </si>
  <si>
    <t>COOPERATIVAS</t>
  </si>
  <si>
    <t>2.4.24.06</t>
  </si>
  <si>
    <t>FONDOS DE EMPLEADOS</t>
  </si>
  <si>
    <t>2.4.24.07</t>
  </si>
  <si>
    <t>LIBRANZAS</t>
  </si>
  <si>
    <t>2.4.24.08</t>
  </si>
  <si>
    <t>CONTRATOS DE MEDICINA PREPAGADA</t>
  </si>
  <si>
    <t>2.4.24.09</t>
  </si>
  <si>
    <t>2.4.24.10</t>
  </si>
  <si>
    <t>FONDOS MUTUOS</t>
  </si>
  <si>
    <t>2.4.24.11</t>
  </si>
  <si>
    <t>EMBARGOS JUDICIALES</t>
  </si>
  <si>
    <t>2.4.24.12</t>
  </si>
  <si>
    <t>2.4.24.13</t>
  </si>
  <si>
    <t>CUENTA DE AHORRO PARA EL FOMENTO DE LA CONSTRUCCIÓN (AFC)</t>
  </si>
  <si>
    <t>2.4.24.90</t>
  </si>
  <si>
    <t>OTROS DESCUENTOS DE NÓMINA</t>
  </si>
  <si>
    <t>2.4.26.04</t>
  </si>
  <si>
    <t>2.4.26.05</t>
  </si>
  <si>
    <t>INTERESES POR OBLIGACIONES EN BANCOS DEL EXTERIOR</t>
  </si>
  <si>
    <t>2.4.26.07</t>
  </si>
  <si>
    <t>REMUNERACIÓN CUENTAS DE DEPÓSITO DE LA DIRECCIÓN GENERAL DE CRÉDITO PÚBLICO Y DEL TESORO NACIONAL (DGCPTN)</t>
  </si>
  <si>
    <t>2.4.26.09</t>
  </si>
  <si>
    <t>OTROS TÍTULOS DE OPERACIONES DE MERCADO ABIERTO</t>
  </si>
  <si>
    <t>2.4.26.90</t>
  </si>
  <si>
    <t>OTROS GASTOS FINANCIEROS POR PAGAR</t>
  </si>
  <si>
    <t>2.4.30.01</t>
  </si>
  <si>
    <t>VIVIENDA</t>
  </si>
  <si>
    <t>2.4.30.02</t>
  </si>
  <si>
    <t>EDUCACIÓN</t>
  </si>
  <si>
    <t>2.4.30.04</t>
  </si>
  <si>
    <t>ASISTENCIA SOCIAL</t>
  </si>
  <si>
    <t>2.4.30.05</t>
  </si>
  <si>
    <t>SALUD</t>
  </si>
  <si>
    <t>2.4.30.06</t>
  </si>
  <si>
    <t>PARA COMPRA DE TIERRAS</t>
  </si>
  <si>
    <t>2.4.30.07</t>
  </si>
  <si>
    <t>PARA DISTRITOS DE RIEGO</t>
  </si>
  <si>
    <t>2.4.30.08</t>
  </si>
  <si>
    <t>PARA CENTROS DE CONCILIACIÓN Y COMISARÍAS</t>
  </si>
  <si>
    <t>2.4.30.11</t>
  </si>
  <si>
    <t>2.4.30.12</t>
  </si>
  <si>
    <t>2.4.30.13</t>
  </si>
  <si>
    <t>2.4.30.14</t>
  </si>
  <si>
    <t>2.4.30.15</t>
  </si>
  <si>
    <t>2.4.30.16</t>
  </si>
  <si>
    <t>2.4.30.17</t>
  </si>
  <si>
    <t>AL DEPORTE</t>
  </si>
  <si>
    <t>2.4.30.90</t>
  </si>
  <si>
    <t>OTROS SUBSIDIOS ASIGNADOS</t>
  </si>
  <si>
    <t>2.4.36.02</t>
  </si>
  <si>
    <t>2.4.36.03</t>
  </si>
  <si>
    <t>2.4.36.04</t>
  </si>
  <si>
    <t>2.4.36.05</t>
  </si>
  <si>
    <t>SERVICIOS</t>
  </si>
  <si>
    <t>2.4.36.06</t>
  </si>
  <si>
    <t>ARRENDAMIENTOS</t>
  </si>
  <si>
    <t>2.4.36.07</t>
  </si>
  <si>
    <t>RENDIMIENTOS FINANCIEROS E INTERESES</t>
  </si>
  <si>
    <t>2.4.36.08</t>
  </si>
  <si>
    <t>COMPRAS</t>
  </si>
  <si>
    <t>2.4.36.09</t>
  </si>
  <si>
    <t>LOTERÍAS, RIFAS, APUESTAS Y SIMILARES</t>
  </si>
  <si>
    <t>2.4.36.10</t>
  </si>
  <si>
    <t>PAGOS O ABONOS EN CUENTAS EN EL EXTERIOR</t>
  </si>
  <si>
    <t>2.4.36.11</t>
  </si>
  <si>
    <t>POR INGRESOS OBTENIDOS EN EL EXTERIOR</t>
  </si>
  <si>
    <t>2.4.36.12</t>
  </si>
  <si>
    <t>ENAJENACIÓN DE ACTIVOS FIJOS DE PERSONAS NATURALES</t>
  </si>
  <si>
    <t>2.4.36.13</t>
  </si>
  <si>
    <t>RENTAS DE PENSIONES</t>
  </si>
  <si>
    <t>2.4.36.14</t>
  </si>
  <si>
    <t>REGALÍAS Y EXPLOTACIÓN DE LA PROPIEDAD INTELECTUAL</t>
  </si>
  <si>
    <t>2.4.36.15</t>
  </si>
  <si>
    <t>RENTAS DE TRABAJO</t>
  </si>
  <si>
    <t>2.4.36.19</t>
  </si>
  <si>
    <t>TRANSACCIONES CON TARJETA DÉBITO Y CRÉDITO</t>
  </si>
  <si>
    <t>2.4.36.25</t>
  </si>
  <si>
    <t>IMPUESTO A LAS VENTAS RETENIDO</t>
  </si>
  <si>
    <t>2.4.36.26</t>
  </si>
  <si>
    <t>2.4.36.27</t>
  </si>
  <si>
    <t>RETENCIÓN DE IMPUESTO DE INDUSTRIA Y COMERCIO POR COMPRAS</t>
  </si>
  <si>
    <t>2.4.36.28</t>
  </si>
  <si>
    <t>RETENCIÓN DE IMPUESTO DE INDUSTRIA Y COMERCIO POR VENTAS</t>
  </si>
  <si>
    <t>2.4.36.90</t>
  </si>
  <si>
    <t>OTRAS RETENCIONES</t>
  </si>
  <si>
    <t>2.4.36.95</t>
  </si>
  <si>
    <t>AUTORRETENCIONES</t>
  </si>
  <si>
    <t>2.4.36.98</t>
  </si>
  <si>
    <t>IMPUESTO DE TIMBRE</t>
  </si>
  <si>
    <t>IMPUESTOS, CONTRIBUCIONES Y TASAS</t>
  </si>
  <si>
    <t>2.4.40.01</t>
  </si>
  <si>
    <t>2.4.40.03</t>
  </si>
  <si>
    <t>2.4.40.04</t>
  </si>
  <si>
    <t>2.4.40.05</t>
  </si>
  <si>
    <t>VALORIZACIÓN</t>
  </si>
  <si>
    <t>2.4.40.07</t>
  </si>
  <si>
    <t>2.4.40.09</t>
  </si>
  <si>
    <t>2.4.40.10</t>
  </si>
  <si>
    <t>REGALÍAS Y COMPENSACIONES MONETARIAS</t>
  </si>
  <si>
    <t>2.4.40.11</t>
  </si>
  <si>
    <t>LICENCIAS, REGISTRO Y SALVOCONDUCTO</t>
  </si>
  <si>
    <t>2.4.40.14</t>
  </si>
  <si>
    <t>2.4.40.16</t>
  </si>
  <si>
    <t>2.4.40.17</t>
  </si>
  <si>
    <t>2.4.40.20</t>
  </si>
  <si>
    <t>2.4.40.21</t>
  </si>
  <si>
    <t>2.4.40.22</t>
  </si>
  <si>
    <t>2.4.40.23</t>
  </si>
  <si>
    <t>2.4.40.24</t>
  </si>
  <si>
    <t>2.4.40.27</t>
  </si>
  <si>
    <t>IMPUESTOS, CONTRIBUCIONES Y TASAS EN EL EXTERIOR</t>
  </si>
  <si>
    <t>2.4.40.29</t>
  </si>
  <si>
    <t>2.4.40.30</t>
  </si>
  <si>
    <t>2.4.40.31</t>
  </si>
  <si>
    <t>2.4.40.32</t>
  </si>
  <si>
    <t>2.4.40.34</t>
  </si>
  <si>
    <t>SOBRETASA AMBIENTAL</t>
  </si>
  <si>
    <t>2.4.40.35</t>
  </si>
  <si>
    <t>2.4.40.36</t>
  </si>
  <si>
    <t>SOBRETASA AL IMPUESTO SOBRE LA RENTA Y COMPLEMENTARIOS</t>
  </si>
  <si>
    <t>2.4.40.75</t>
  </si>
  <si>
    <t>2.4.40.80</t>
  </si>
  <si>
    <t>2.4.40.85</t>
  </si>
  <si>
    <t>2.4.40.90</t>
  </si>
  <si>
    <t>2.4.40.91</t>
  </si>
  <si>
    <t>OTRAS CONTRIBUCIONES Y TASAS</t>
  </si>
  <si>
    <t>2.4.45.01</t>
  </si>
  <si>
    <t>2.4.45.02</t>
  </si>
  <si>
    <t>VENTA DE SERVICIOS</t>
  </si>
  <si>
    <t>2.4.45.03</t>
  </si>
  <si>
    <t>DEVOLUCIONES EN COMPRA DE BIENES</t>
  </si>
  <si>
    <t>2.4.45.04</t>
  </si>
  <si>
    <t>DEVOLUCIONES EN COMPRA DE SERVICIOS</t>
  </si>
  <si>
    <t>2.4.45.05</t>
  </si>
  <si>
    <t>COMPRA DE BIENES (DB)</t>
  </si>
  <si>
    <t>2.4.45.06</t>
  </si>
  <si>
    <t>COMPRA DE SERVICIOS (DB)</t>
  </si>
  <si>
    <t>2.4.45.07</t>
  </si>
  <si>
    <t>DEVOLUCIONES EN VENTA DE BIENES (DB)</t>
  </si>
  <si>
    <t>2.4.45.08</t>
  </si>
  <si>
    <t>DEVOLUCIONES EN VENTA DE SERVICIOS (DB)</t>
  </si>
  <si>
    <t>2.4.45.75</t>
  </si>
  <si>
    <t>IMPUESTO A LAS VENTAS RETENIDO (DB)</t>
  </si>
  <si>
    <t>2.4.45.80</t>
  </si>
  <si>
    <t>VALOR PAGADO (DB)</t>
  </si>
  <si>
    <t>2.4.60.02</t>
  </si>
  <si>
    <t>SENTENCIAS</t>
  </si>
  <si>
    <t>2.4.60.03</t>
  </si>
  <si>
    <t>LAUDOS ARBITRALES Y CONCILIACIONES EXTRAJUDICIALES</t>
  </si>
  <si>
    <t>2.4.60.90</t>
  </si>
  <si>
    <t>OTROS CRÉDITOS JUDICIALES</t>
  </si>
  <si>
    <t>2.4.65.01</t>
  </si>
  <si>
    <t>PREMIOS MAYORES PENDIENTES DE PAGO</t>
  </si>
  <si>
    <t>2.4.65.02</t>
  </si>
  <si>
    <t>PREMIOS SECOS PENDIENTES DE PAGO</t>
  </si>
  <si>
    <t>2.4.65.03</t>
  </si>
  <si>
    <t>PREMIOS DE APROXIMACIONES PENDIENTES DE PAGO</t>
  </si>
  <si>
    <t>2.4.65.50</t>
  </si>
  <si>
    <t>APUESTAS PERMANENTES</t>
  </si>
  <si>
    <t>2.4.65.90</t>
  </si>
  <si>
    <t>OTROS PREMIOS</t>
  </si>
  <si>
    <t>2.4.66.01</t>
  </si>
  <si>
    <t>RECURSOS RECIBIDOS  DE LOS SISTEMAS GENERALES DE PENSIONES Y RIESGOS LABORALES</t>
  </si>
  <si>
    <t>2.4.70.01</t>
  </si>
  <si>
    <t>ENTIDAD ADMINISTRADORA</t>
  </si>
  <si>
    <t>2.4.70.02</t>
  </si>
  <si>
    <t>FONDO DE SOLIDARIDAD PENSIONAL</t>
  </si>
  <si>
    <t>2.4.70.03</t>
  </si>
  <si>
    <t>FONDO PARA PENSIONES DE INVALIDEZ</t>
  </si>
  <si>
    <t>2.4.70.04</t>
  </si>
  <si>
    <t>FONDO PARA PENSIONES DE SOBREVIVENCIA</t>
  </si>
  <si>
    <t>2.4.75.01</t>
  </si>
  <si>
    <t>2.4.75.02</t>
  </si>
  <si>
    <t>SOLIDARIDAD</t>
  </si>
  <si>
    <t>2.4.75.05</t>
  </si>
  <si>
    <t>INCAPACIDADES</t>
  </si>
  <si>
    <t>2.4.75.06</t>
  </si>
  <si>
    <t>LICENCIAS DE MATERNIDAD</t>
  </si>
  <si>
    <t>2.4.75.07</t>
  </si>
  <si>
    <t>2.4.75.08</t>
  </si>
  <si>
    <t>COTIZACIONES NO COMPENSADAS</t>
  </si>
  <si>
    <t>2.4.75.10</t>
  </si>
  <si>
    <t>REINTEGROS A LA ADRES, A LAS ENTIDADES TERRITORIALES O A LOS FONDOS DE SALUD DESCENTRALIZADOS</t>
  </si>
  <si>
    <t>2.4.75.90</t>
  </si>
  <si>
    <t>OTROS INGRESOS DEL SISTEMA</t>
  </si>
  <si>
    <t>2.4.79</t>
  </si>
  <si>
    <t>2.4.79.01</t>
  </si>
  <si>
    <t>SEGURO DE DEPÓSITO LIQUIDADO POR PAGAR</t>
  </si>
  <si>
    <t>2.4.79.90</t>
  </si>
  <si>
    <t>OTRAS OPERACIONES FONDOS DE GARANTÍAS</t>
  </si>
  <si>
    <t>2.4.80.01</t>
  </si>
  <si>
    <t>SUBSIDIO A LA OFERTA</t>
  </si>
  <si>
    <t>2.4.80.02</t>
  </si>
  <si>
    <t>UNIDAD DE PAGO POR CAPACITACION REGIMEN SUBSIDIADO - UPC-S</t>
  </si>
  <si>
    <t>2.4.80.04</t>
  </si>
  <si>
    <t>ACCIONES DE SALUD PÚBLICA</t>
  </si>
  <si>
    <t>2.4.80.05</t>
  </si>
  <si>
    <t>2.4.81</t>
  </si>
  <si>
    <t>2.4.81.01</t>
  </si>
  <si>
    <t>CONTRATOS DE CAPITACIÓN - CONTRIBUTIVO</t>
  </si>
  <si>
    <t>2.4.81.02</t>
  </si>
  <si>
    <t>CONTRATOS POR EVENTO Y OTRAS MODALIDADES - CONTRIBUTIVO</t>
  </si>
  <si>
    <t>2.4.81.03</t>
  </si>
  <si>
    <t>PROMOCIÓN Y PREVENCIÓN - CONTRIBUTIVO</t>
  </si>
  <si>
    <t>2.4.81.04</t>
  </si>
  <si>
    <t>SISTEMA DE GARANTÍA Y CALIDAD - CONTRIBUTIVO</t>
  </si>
  <si>
    <t>2.4.81.05</t>
  </si>
  <si>
    <t>REASEGURO ENFERMEDADES DE ALTO COSTO - CONTRIBUTIVO</t>
  </si>
  <si>
    <t>2.4.81.06</t>
  </si>
  <si>
    <t>INCAPACIDADES - CONTRIBUTIVO</t>
  </si>
  <si>
    <t>2.4.81.07</t>
  </si>
  <si>
    <t>CONTRATOS DE CAPITACIÓN - SUBSIDIADO</t>
  </si>
  <si>
    <t>2.4.81.08</t>
  </si>
  <si>
    <t>CONTRATOS POR EVENTOS Y OTRAS MODALIDADES - SUBSIDIADO</t>
  </si>
  <si>
    <t>2.4.81.09</t>
  </si>
  <si>
    <t>PROMOCIÓN Y PREVENCIÓN - SUBSIDIADO</t>
  </si>
  <si>
    <t>2.4.81.10</t>
  </si>
  <si>
    <t>SISTEMA DE GARANTÍA Y CALIDAD - SUBSIDIADO</t>
  </si>
  <si>
    <t>2.4.81.11</t>
  </si>
  <si>
    <t>REASEGURO ENFERMEDADES DE ALTO COSTO - SUBSIDIADO</t>
  </si>
  <si>
    <t>2.4.81.12</t>
  </si>
  <si>
    <t>CONTRATOS DE CAPITACIÓN - COMPLEMENTARIOS</t>
  </si>
  <si>
    <t>2.4.81.17</t>
  </si>
  <si>
    <t>AUXILIOS Y SERVICIOS FUNERARIOS - COMPLEMENTARIO</t>
  </si>
  <si>
    <t>2.4.81.18</t>
  </si>
  <si>
    <t>OBLIGACIONES POR SERVICIOS NO PBS</t>
  </si>
  <si>
    <t>2.4.81.90</t>
  </si>
  <si>
    <t>OTROS GASTOS DE SEGURIDAD SOCIAL EN SALUD</t>
  </si>
  <si>
    <t>2.4.82</t>
  </si>
  <si>
    <t>ADMINISTRACIÓN DE LA SEGURIDAD SOCIAL EN RIESGOS LABORALES</t>
  </si>
  <si>
    <t>2.4.82.01</t>
  </si>
  <si>
    <t>SERVICIO DE PREVENCIÓN</t>
  </si>
  <si>
    <t>2.4.83</t>
  </si>
  <si>
    <t>OBLIGACIONES DE LOS FONDOS DE RESERVAS DE PENSIONES</t>
  </si>
  <si>
    <t>2.4.83.01</t>
  </si>
  <si>
    <t>PRESTACIONES ECONÓMICAS</t>
  </si>
  <si>
    <t>2.4.83.02</t>
  </si>
  <si>
    <t>PENSIONES Y RETROACTIVOS PENSIONALES</t>
  </si>
  <si>
    <t>2.4.83.03</t>
  </si>
  <si>
    <t>2.4.83.04</t>
  </si>
  <si>
    <t>INDEMNIZACIONES SUSTITUTIVAS</t>
  </si>
  <si>
    <t>2.4.83.05</t>
  </si>
  <si>
    <t>AUXILIOS FUNERARIOS</t>
  </si>
  <si>
    <t>2.4.83.06</t>
  </si>
  <si>
    <t>2.4.83.90</t>
  </si>
  <si>
    <t>OTRAS PRESTACIONES POR PAGAR SISTEMA DE PENSIONES</t>
  </si>
  <si>
    <t>2.4.90.07</t>
  </si>
  <si>
    <t>OBLIGACIONES A CARGO EN OPERACIONES CONJUNTAS</t>
  </si>
  <si>
    <t>2.4.90.11</t>
  </si>
  <si>
    <t>ESQUEMAS DE PAGO</t>
  </si>
  <si>
    <t>2.4.90.13</t>
  </si>
  <si>
    <t>RECURSOS DE ACREEDORES REINTEGRADOS POR ENTIDADES PÚBLICAS</t>
  </si>
  <si>
    <t>2.4.90.15</t>
  </si>
  <si>
    <t>OBLIGACIONES PAGADAS POR TERCEROS</t>
  </si>
  <si>
    <t>2.4.90.17</t>
  </si>
  <si>
    <t>DONACIÓN, DESTRUCCIÓN, MUESTRA PARA ANÁLISIS DE BIENES APREHENDIDOS O INCAUTADOS</t>
  </si>
  <si>
    <t>2.4.90.19</t>
  </si>
  <si>
    <t>GARANTÍAS CONTRACTUALES - CONCESIONES</t>
  </si>
  <si>
    <t>2.4.90.24</t>
  </si>
  <si>
    <t>RECURSOS DE FONTIC O  FONTV RECIBIDOS NO EJECUTADOS</t>
  </si>
  <si>
    <t>2.4.90.25</t>
  </si>
  <si>
    <t>SUSCRIPCIÓN DE ACCIONES O PARTICIPACIONES</t>
  </si>
  <si>
    <t>2.4.90.26</t>
  </si>
  <si>
    <t>SUSCRIPCIONES</t>
  </si>
  <si>
    <t>2.4.90.27</t>
  </si>
  <si>
    <t>VIÁTICOS Y GASTOS DE VIAJE</t>
  </si>
  <si>
    <t>2.4.90.28</t>
  </si>
  <si>
    <t>2.4.90.29</t>
  </si>
  <si>
    <t>EXCEDENTES DE REMATES</t>
  </si>
  <si>
    <t>2.4.90.31</t>
  </si>
  <si>
    <t>GASTOS LEGALES</t>
  </si>
  <si>
    <t>2.4.90.32</t>
  </si>
  <si>
    <t>CHEQUES NO COBRADOS O POR RECLAMAR</t>
  </si>
  <si>
    <t>2.4.90.33</t>
  </si>
  <si>
    <t>GASTOS DE REPRESENTACIÓN</t>
  </si>
  <si>
    <t>2.4.90.34</t>
  </si>
  <si>
    <t>APORTES A ESCUELAS INDUSTRIALES, INSTITUTOS TÉCNICOS Y ESAP</t>
  </si>
  <si>
    <t>2.4.90.35</t>
  </si>
  <si>
    <t>2.4.90.36</t>
  </si>
  <si>
    <t>CARTERA ADQUIRIDA POR MOVILIZACIÓN DE ACTIVOS</t>
  </si>
  <si>
    <t>2.4.90.37</t>
  </si>
  <si>
    <t>APORTES A FONDOS DE BECAS</t>
  </si>
  <si>
    <t>2.4.90.38</t>
  </si>
  <si>
    <t>2.4.90.39</t>
  </si>
  <si>
    <t>SALDOS A FAVOR DE CONTRIBUYENTES</t>
  </si>
  <si>
    <t>2.4.90.40</t>
  </si>
  <si>
    <t>SALDOS A FAVOR DE BENEFICIARIOS</t>
  </si>
  <si>
    <t>2.4.90.42</t>
  </si>
  <si>
    <t>INGRESOS A FAVOR DEL CONCEDENTE</t>
  </si>
  <si>
    <t>2.4.90.44</t>
  </si>
  <si>
    <t>2.4.90.45</t>
  </si>
  <si>
    <t>MULTAS Y SANCIONES</t>
  </si>
  <si>
    <t>2.4.90.46</t>
  </si>
  <si>
    <t>2.4.90.48</t>
  </si>
  <si>
    <t>IMPLICACIÓN CONTINUADA EN CUENTAS POR COBRAR</t>
  </si>
  <si>
    <t>2.4.90.49</t>
  </si>
  <si>
    <t>IMPLICACIÓN CONTINUADA EN PRÉSTAMOS POR COBRAR</t>
  </si>
  <si>
    <t>2.4.90.50</t>
  </si>
  <si>
    <t>APORTES AL ICBF Y SENA</t>
  </si>
  <si>
    <t>2.4.90.51</t>
  </si>
  <si>
    <t>2.4.90.52</t>
  </si>
  <si>
    <t>BONIFICACIÓN POR PRODUCTIVIDAD A LOS RECLUSOS</t>
  </si>
  <si>
    <t>2.4.90.53</t>
  </si>
  <si>
    <t>2.4.90.54</t>
  </si>
  <si>
    <t>2.4.90.55</t>
  </si>
  <si>
    <t>2.4.90.56</t>
  </si>
  <si>
    <t>2.4.90.57</t>
  </si>
  <si>
    <t>2.4.90.58</t>
  </si>
  <si>
    <t>2.4.90.59</t>
  </si>
  <si>
    <t>CONCURRENCIA PARA EL PAGO DE PENSIONES</t>
  </si>
  <si>
    <t>2.4.90.60</t>
  </si>
  <si>
    <t>OBLIGACIONES A CARGO EN ACUERDOS NO CLASIFICADOS COMO OPERACIONES CONJUNTAS</t>
  </si>
  <si>
    <t>2.4.90.61</t>
  </si>
  <si>
    <t>APORTES A SINDICATOS</t>
  </si>
  <si>
    <t>2.4.90.62</t>
  </si>
  <si>
    <t>RENTA DEL MONOPOLIO DE LOS JUEGOS DE SUERTE Y AZAR</t>
  </si>
  <si>
    <t>2.4.90.90</t>
  </si>
  <si>
    <t>2.4.95</t>
  </si>
  <si>
    <t>CUENTAS POR PAGAR A COSTO AMORTIZADO</t>
  </si>
  <si>
    <t>2.4.95.01</t>
  </si>
  <si>
    <t>2.4.95.02</t>
  </si>
  <si>
    <t>2.4.95.06</t>
  </si>
  <si>
    <t>CUENTAS POR COBRAR TRANSFERIDAS QUE NO SE DAN DE BAJA</t>
  </si>
  <si>
    <t>2.4.95.90</t>
  </si>
  <si>
    <t>OTRAS CUENTAS POR PAGAR A COSTO AMORTIZADO</t>
  </si>
  <si>
    <t>BENEFICIOS A LOS EMPLEADOS</t>
  </si>
  <si>
    <t>BENEFICIOS A LOS EMPLEADOS AJUSTADO</t>
  </si>
  <si>
    <t>2.5.11</t>
  </si>
  <si>
    <t>BENEFICIOS A LOS EMPLEADOS A CORTO PLAZO</t>
  </si>
  <si>
    <t>2.5.11.01</t>
  </si>
  <si>
    <t>NÓMINA POR PAGAR</t>
  </si>
  <si>
    <t>2.5.11.02</t>
  </si>
  <si>
    <t>CESANTÍAS</t>
  </si>
  <si>
    <t>2.5.11.03</t>
  </si>
  <si>
    <t>INTERESES SOBRE CESANTÍAS</t>
  </si>
  <si>
    <t>2.5.11.04</t>
  </si>
  <si>
    <t>VACACIONES</t>
  </si>
  <si>
    <t>2.5.11.05</t>
  </si>
  <si>
    <t>PRIMA DE VACACIONES</t>
  </si>
  <si>
    <t>2.5.11.06</t>
  </si>
  <si>
    <t>PRIMA DE SERVICIOS</t>
  </si>
  <si>
    <t>2.5.11.07</t>
  </si>
  <si>
    <t>PRIMA DE NAVIDAD</t>
  </si>
  <si>
    <t>2.5.11.08</t>
  </si>
  <si>
    <t>2.5.11.09</t>
  </si>
  <si>
    <t>BONIFICACIONES</t>
  </si>
  <si>
    <t>2.5.11.10</t>
  </si>
  <si>
    <t>OTRAS PRIMAS</t>
  </si>
  <si>
    <t>2.5.11.11</t>
  </si>
  <si>
    <t>APORTES A RIESGOS LABORALES</t>
  </si>
  <si>
    <t>2.5.11.12</t>
  </si>
  <si>
    <t>2.5.11.13</t>
  </si>
  <si>
    <t>REMUNERACIÓN POR SERVICIOS TÉCNICOS</t>
  </si>
  <si>
    <t>2.5.11.15</t>
  </si>
  <si>
    <t>CAPACITACIÓN, BIENESTAR SOCIAL Y ESTÍMULOS</t>
  </si>
  <si>
    <t>2.5.11.16</t>
  </si>
  <si>
    <t>DOTACIÓN Y SUMINISTRO A TRABAJADORES</t>
  </si>
  <si>
    <t>2.5.11.17</t>
  </si>
  <si>
    <t>GASTOS DEPORTIVOS Y DE RECREACIÓN</t>
  </si>
  <si>
    <t>2.5.11.18</t>
  </si>
  <si>
    <t>CONTRATOS DE PERSONAL TEMPORAL</t>
  </si>
  <si>
    <t>2.5.11.19</t>
  </si>
  <si>
    <t>GASTOS DE VIAJE</t>
  </si>
  <si>
    <t>2.5.11.20</t>
  </si>
  <si>
    <t>2.5.11.22</t>
  </si>
  <si>
    <t>APORTES A FONDOS PENSIONALES - EMPLEADOR</t>
  </si>
  <si>
    <t>2.5.11.23</t>
  </si>
  <si>
    <t>APORTES A SEGURIDAD SOCIAL EN SALUD - EMPLEADOR</t>
  </si>
  <si>
    <t>2.5.11.24</t>
  </si>
  <si>
    <t>APORTES A CAJAS DE COMPENSACIÓN FAMILIAR</t>
  </si>
  <si>
    <t>2.5.11.25</t>
  </si>
  <si>
    <t>2.5.11.26</t>
  </si>
  <si>
    <t>MEDICINA PREPAGADA</t>
  </si>
  <si>
    <t>2.5.11.27</t>
  </si>
  <si>
    <t>INCENTIVOS AL AHORRO</t>
  </si>
  <si>
    <t>2.5.11.90</t>
  </si>
  <si>
    <t>OTROS BENEFICIOS A LOS EMPLEADOS A CORTO PLAZO</t>
  </si>
  <si>
    <t>2.5.12</t>
  </si>
  <si>
    <t>BENEFICIOS A LOS EMPLEADOS A LARGO PLAZO</t>
  </si>
  <si>
    <t>2.5.12.01</t>
  </si>
  <si>
    <t>2.5.12.02</t>
  </si>
  <si>
    <t>PRIMAS</t>
  </si>
  <si>
    <t>2.5.12.03</t>
  </si>
  <si>
    <t>2.5.12.04</t>
  </si>
  <si>
    <t>CESANTÍAS RETROACTIVAS</t>
  </si>
  <si>
    <t>2.5.12.90</t>
  </si>
  <si>
    <t>OTROS BENEFICIOS A LOS EMPLEADOS A LARGO PLAZO</t>
  </si>
  <si>
    <t>(Menos) Plan de activos</t>
  </si>
  <si>
    <t>Neto Beneficios empleados largo plazo</t>
  </si>
  <si>
    <t>2.5.13</t>
  </si>
  <si>
    <t>BENEFICIOS POR TERMINACIÓN DEL VÍNCULO LABORAL O CONTRACTUAL</t>
  </si>
  <si>
    <t>2.5.13.01</t>
  </si>
  <si>
    <t>2.5.13.02</t>
  </si>
  <si>
    <t>2.5.13.90</t>
  </si>
  <si>
    <t>OTROS BENEFICIOS POR TERMINACIÓN DEL VÍNCULO LABORAL O CONTRACTUAL</t>
  </si>
  <si>
    <t>(Menos) plan de activos por terminación del vínculo laboral o contractual</t>
  </si>
  <si>
    <t>Neto beneficios por terminación del vínculo laboral o contractual</t>
  </si>
  <si>
    <t>2.5.14</t>
  </si>
  <si>
    <t>BENEFICIOS POSEMPLEO - PENSIONES</t>
  </si>
  <si>
    <t>2.5.14.01</t>
  </si>
  <si>
    <t>PENSIONES DE JUBILACIÓN PATRONALES</t>
  </si>
  <si>
    <t>2.5.14.02</t>
  </si>
  <si>
    <t>RETROACTIVOS Y REINTEGROS PENSIONALES</t>
  </si>
  <si>
    <t>2.5.14.04</t>
  </si>
  <si>
    <t>MESADAS PENSIONALES NO RECLAMADAS</t>
  </si>
  <si>
    <t>2.5.14.05</t>
  </si>
  <si>
    <t>2.5.14.10</t>
  </si>
  <si>
    <t>CÁLCULO ACTUARIAL DE PENSIONES ACTUALES</t>
  </si>
  <si>
    <t>2.5.14.12</t>
  </si>
  <si>
    <t>CÁLCULO ACTUARIAL DE FUTURAS PENSIONES</t>
  </si>
  <si>
    <t>2.5.14.14</t>
  </si>
  <si>
    <t>CÁLCULO ACTUARIAL DE CUOTAS PARTES DE PENSIONES</t>
  </si>
  <si>
    <t>2.5.14.15</t>
  </si>
  <si>
    <t>CÁLCULO ACTUARIAL PASIVO PENSIONAL CONMUTADO</t>
  </si>
  <si>
    <t>Neto Beneficios empleados posempleo</t>
  </si>
  <si>
    <t>2.5.15</t>
  </si>
  <si>
    <t>OTROS BENEFICIOS POSEMPLEO</t>
  </si>
  <si>
    <t>2.5.15.01</t>
  </si>
  <si>
    <t>CAPACITACIÓN, BIENESTAR SOCIAL, ESTÍMULOS Y OTROS BENEFICIOS LEGALES O EXTRALEGALES</t>
  </si>
  <si>
    <t>2.5.15.02</t>
  </si>
  <si>
    <t>AUXILIO FUNERARIO</t>
  </si>
  <si>
    <t>2.6.01</t>
  </si>
  <si>
    <t>2.6.01.01</t>
  </si>
  <si>
    <t>DERECHOS EN CONTRATOS FORWARD (DB)</t>
  </si>
  <si>
    <t>2.6.01.02</t>
  </si>
  <si>
    <t>OBLIGACIONES EN CONTRATOS FORWARD</t>
  </si>
  <si>
    <t>2.6.01.03</t>
  </si>
  <si>
    <t>DERECHOS EN CONTRATOS FUTUROS (DB)</t>
  </si>
  <si>
    <t>2.6.01.04</t>
  </si>
  <si>
    <t>OBLIGACIONES EN CONTRATOS FUTUROS</t>
  </si>
  <si>
    <t>2.6.01.05</t>
  </si>
  <si>
    <t>DERECHOS EN CONTRATOS SWAPS (DB)</t>
  </si>
  <si>
    <t>2.6.01.06</t>
  </si>
  <si>
    <t>OBLIGACIONES EN CONTRATOS SWAPS</t>
  </si>
  <si>
    <t>2.6.01.07</t>
  </si>
  <si>
    <t>DERECHOS EN OTROS DERIVADOS (DB)</t>
  </si>
  <si>
    <t>2.6.01.08</t>
  </si>
  <si>
    <t>OBLIGACIONES EN OTROS DERIVADOS</t>
  </si>
  <si>
    <t>2.6.02</t>
  </si>
  <si>
    <t>2.6.02.01</t>
  </si>
  <si>
    <t>2.6.02.02</t>
  </si>
  <si>
    <t>2.6.02.06</t>
  </si>
  <si>
    <t>2.6.03</t>
  </si>
  <si>
    <t>2.6.03.04</t>
  </si>
  <si>
    <t>2.7.01</t>
  </si>
  <si>
    <t>LITIGIOS Y DEMANDAS</t>
  </si>
  <si>
    <t>2.7.01.01</t>
  </si>
  <si>
    <t>CIVILES</t>
  </si>
  <si>
    <t>2.7.01.02</t>
  </si>
  <si>
    <t>PENALES</t>
  </si>
  <si>
    <t>2.7.01.03</t>
  </si>
  <si>
    <t>ADMINISTRATIVAS</t>
  </si>
  <si>
    <t>2.7.01.04</t>
  </si>
  <si>
    <t>OBLIGACIONES FISCALES</t>
  </si>
  <si>
    <t>2.7.01.05</t>
  </si>
  <si>
    <t>LABORALES</t>
  </si>
  <si>
    <t>2.7.01.90</t>
  </si>
  <si>
    <t>OTROS LITIGIOS Y DEMANDAS</t>
  </si>
  <si>
    <t>2.7.07</t>
  </si>
  <si>
    <t>GARANTÍAS</t>
  </si>
  <si>
    <t>2.7.07.01</t>
  </si>
  <si>
    <t>GARANTÍAS CONTRACTUALES</t>
  </si>
  <si>
    <t>2.7.07.02</t>
  </si>
  <si>
    <t>2.7.25.03</t>
  </si>
  <si>
    <t>DEPÓSITOS DE RESERVA A REASEGURADORAS</t>
  </si>
  <si>
    <t>2.7.25.07</t>
  </si>
  <si>
    <t>RIESGOS EN CURSO</t>
  </si>
  <si>
    <t>2.7.25.08</t>
  </si>
  <si>
    <t>RESERVAS TÉCNICAS</t>
  </si>
  <si>
    <t>2.7.25.90</t>
  </si>
  <si>
    <t>OTRAS PROVISIONES PARA SEGUROS Y REASEGURO</t>
  </si>
  <si>
    <t>2.7.30.01</t>
  </si>
  <si>
    <t>SINIESTROS AVISADOS</t>
  </si>
  <si>
    <t>2.7.30.02</t>
  </si>
  <si>
    <t>2.7.30.90</t>
  </si>
  <si>
    <t>OTRAS PROVISIONES FONDOS DE GARANTÍAS</t>
  </si>
  <si>
    <t>2.7.90.15</t>
  </si>
  <si>
    <t>MECANISMOS ALTERNATIVOS DE SOLUCIÓN DE CONFLICTOS</t>
  </si>
  <si>
    <t>2.7.90.16</t>
  </si>
  <si>
    <t>RESERVA TÉCNICA PARA EL PAGO DE PREMIOS</t>
  </si>
  <si>
    <t>2.7.90.17</t>
  </si>
  <si>
    <t>OBLIGACIONES IMPLÍCITAS</t>
  </si>
  <si>
    <t>2.7.90.18</t>
  </si>
  <si>
    <t>CONTRATOS ONEROSOS</t>
  </si>
  <si>
    <t>2.7.90.19</t>
  </si>
  <si>
    <t>REESTRUCTURACIONES</t>
  </si>
  <si>
    <t>2.7.90.20</t>
  </si>
  <si>
    <t>DESMANTELAMIENTOS</t>
  </si>
  <si>
    <t>2.7.90.21</t>
  </si>
  <si>
    <t>RESERVAS TÉCNICAS POR SERVICIOS DE SALUD AUTORIZADOS</t>
  </si>
  <si>
    <t>2.7.90.22</t>
  </si>
  <si>
    <t>RESERVAS TÉCNICAS POR SERVICIOS DE SALUD OCURRIDOS NO CONOCIDOS</t>
  </si>
  <si>
    <t>2.7.90.23</t>
  </si>
  <si>
    <t>RESERVAS TÉCNICAS POR INCAPACIDADES</t>
  </si>
  <si>
    <t>2.7.90.24</t>
  </si>
  <si>
    <t>OTRAS RESERVAS TÉCNICAS</t>
  </si>
  <si>
    <t>2.7.90.25</t>
  </si>
  <si>
    <t>OBLIGACIONES ORIGINADAS POR INVERSIONES EN ENTIDADES EN LIQUIDACIÓN</t>
  </si>
  <si>
    <t>2.7.90.26</t>
  </si>
  <si>
    <t>CONCURRENCIA PARA PAGO DE PENSIONES</t>
  </si>
  <si>
    <t>2.7.90.90</t>
  </si>
  <si>
    <t>OTRAS PROVISIONES DIVERSAS</t>
  </si>
  <si>
    <t>2.9.01</t>
  </si>
  <si>
    <t>2.9.01.01</t>
  </si>
  <si>
    <t>ANTICIPOS SOBRE VENTAS DE BIENES Y SERVICIOS</t>
  </si>
  <si>
    <t>2.9.01.02</t>
  </si>
  <si>
    <t>2.9.01.03</t>
  </si>
  <si>
    <t>ANTICIPOS JUEGOS DE SUERTE Y AZAR</t>
  </si>
  <si>
    <t>2.9.02</t>
  </si>
  <si>
    <t>2.9.02.01</t>
  </si>
  <si>
    <t>2.9.03</t>
  </si>
  <si>
    <t>2.9.03.01</t>
  </si>
  <si>
    <t>2.9.03.02</t>
  </si>
  <si>
    <t>2.9.03.03</t>
  </si>
  <si>
    <t>2.9.03.04</t>
  </si>
  <si>
    <t>2.9.03.05</t>
  </si>
  <si>
    <t>2.9.03.90</t>
  </si>
  <si>
    <t>2.9.04</t>
  </si>
  <si>
    <t>RECURSOS DE LAS ENTIDADES TERRITORIALES PARA ASEGURAMIENTO EN SALUD</t>
  </si>
  <si>
    <t>2.9.04.01</t>
  </si>
  <si>
    <t>RECURSOS SISTEMA GENERAL DE PARTICIPACIONES RÉGIMEN SUBSIDIADO</t>
  </si>
  <si>
    <t>2.9.04.04</t>
  </si>
  <si>
    <t>RECURSOS DEL SISTEMA GENERAL DE PARTICIPACIONES DE LIBRE INVERSIÓN</t>
  </si>
  <si>
    <t>2.9.04.05</t>
  </si>
  <si>
    <t>RECURSOS DE REGALÍAS</t>
  </si>
  <si>
    <t>2.9.04.06</t>
  </si>
  <si>
    <t>RECURSOS FONPET</t>
  </si>
  <si>
    <t>2.9.04.07</t>
  </si>
  <si>
    <t>MONOPOLIO RENTÍSTICO DE JUEGOS DE SUERTE Y AZAR</t>
  </si>
  <si>
    <t>2.9.04.08</t>
  </si>
  <si>
    <t>IMPUESTO AL CONSUMO DE CIGARRILLOS Y TABACO ELABORADO</t>
  </si>
  <si>
    <t>2.9.04.09</t>
  </si>
  <si>
    <t>IMPUESTO AL CONSUMO DE CERVEZA Y SIFONES</t>
  </si>
  <si>
    <t>2.9.04.10</t>
  </si>
  <si>
    <t>MONOPOLIO RENTÍSTICO DE LICORES E IMPUESTO AL CONSUMO DE LICORES, VINOS, APERITIVOS Y SIMILARES</t>
  </si>
  <si>
    <t>2.9.04.11</t>
  </si>
  <si>
    <t>IVA DE LICORES, VINOS Y APERITIVOS CEDIDO A LOS DEPARTAMENTOS</t>
  </si>
  <si>
    <t>2.9.04.90</t>
  </si>
  <si>
    <t>OTROS RECURSOS DE LAS ENTIDADES TERRITORIALES PARA ASEGURAMIENTO</t>
  </si>
  <si>
    <t>2.9.10.01</t>
  </si>
  <si>
    <t>2.9.10.02</t>
  </si>
  <si>
    <t>2.9.10.05</t>
  </si>
  <si>
    <t>2.9.10.06</t>
  </si>
  <si>
    <t>2.9.10.07</t>
  </si>
  <si>
    <t>VENTAS</t>
  </si>
  <si>
    <t>2.9.10.13</t>
  </si>
  <si>
    <t>2.9.10.17</t>
  </si>
  <si>
    <t>VENTA DE SERVICIO DE ENERGÍA</t>
  </si>
  <si>
    <t>2.9.10.18</t>
  </si>
  <si>
    <t>VENTA DE SERVICIO DE ACUEDUCTO</t>
  </si>
  <si>
    <t>2.9.10.19</t>
  </si>
  <si>
    <t>VENTA DE SERVICIO DE ALCANTARILLADO</t>
  </si>
  <si>
    <t>2.9.10.20</t>
  </si>
  <si>
    <t>VENTA DE SERVICIO DE ASEO</t>
  </si>
  <si>
    <t>2.9.10.21</t>
  </si>
  <si>
    <t>VENTA DE SERVICIO DE GAS COMBUSTIBLE</t>
  </si>
  <si>
    <t>2.9.10.22</t>
  </si>
  <si>
    <t>VENTA DE SERVICIO DE TELECOMUNICACIONES</t>
  </si>
  <si>
    <t>2.9.10.25</t>
  </si>
  <si>
    <t>2.9.10.26</t>
  </si>
  <si>
    <t>2.9.10.90</t>
  </si>
  <si>
    <t>OTROS INGRESOS RECIBIDOS POR ANTICIPADO</t>
  </si>
  <si>
    <t>RETENCIONES Y ANTICIPO DE IMPUESTOS</t>
  </si>
  <si>
    <t>2.9.17.01</t>
  </si>
  <si>
    <t>ANTICIPO IMPUESTO DE RENTA</t>
  </si>
  <si>
    <t>2.9.17.02</t>
  </si>
  <si>
    <t>RETENCIÓN EN LA FUENTE DEL IMPUESTO SOBRE LA RENTA Y COMPLEMENTARIOS</t>
  </si>
  <si>
    <t>2.9.17.03</t>
  </si>
  <si>
    <t>RETENCIÓN IMPUESTO AL VALOR AGREGADO -IVA</t>
  </si>
  <si>
    <t>2.9.17.04</t>
  </si>
  <si>
    <t>RETENCIÓN IMPUESTO DE INDUSTRIA Y COMERCIO - ICA</t>
  </si>
  <si>
    <t>2.9.17.05</t>
  </si>
  <si>
    <t>2.9.17.06</t>
  </si>
  <si>
    <t>ANTICIPO IMPUESTO PREDIAL UNIFICADO</t>
  </si>
  <si>
    <t>2.9.17.10</t>
  </si>
  <si>
    <t>2.9.17.90</t>
  </si>
  <si>
    <t>ANTICIPO OTROS IMPUESTOS</t>
  </si>
  <si>
    <t>2.9.18</t>
  </si>
  <si>
    <t>PASIVOS POR IMPUESTOS DIFERIDOS</t>
  </si>
  <si>
    <t>2.9.18.01</t>
  </si>
  <si>
    <t>2.9.18.02</t>
  </si>
  <si>
    <t>2.9.18.03</t>
  </si>
  <si>
    <t>2.9.18.04</t>
  </si>
  <si>
    <t>2.9.18.05</t>
  </si>
  <si>
    <t>2.9.18.06</t>
  </si>
  <si>
    <t>2.9.18.07</t>
  </si>
  <si>
    <t>2.9.18.08</t>
  </si>
  <si>
    <t>2.9.18.09</t>
  </si>
  <si>
    <t>2.9.18.10</t>
  </si>
  <si>
    <t>2.9.18.11</t>
  </si>
  <si>
    <t>2.9.18.13</t>
  </si>
  <si>
    <t>2.9.18.14</t>
  </si>
  <si>
    <t>2.9.18.15</t>
  </si>
  <si>
    <t>2.9.18.16</t>
  </si>
  <si>
    <t>2.9.18.17</t>
  </si>
  <si>
    <t>2.9.18.18</t>
  </si>
  <si>
    <t>2.9.19</t>
  </si>
  <si>
    <t>2.9.19.01</t>
  </si>
  <si>
    <t>CUOTAS PARTES DE BONOS PENSIONALES EMITIDOS</t>
  </si>
  <si>
    <t>2.9.90</t>
  </si>
  <si>
    <t>OTROS PASIVOS DIFERIDOS</t>
  </si>
  <si>
    <t>2.9.90.02</t>
  </si>
  <si>
    <t>INGRESO DIFERIDO POR TRANSFERENCIAS CONDICIONADAS</t>
  </si>
  <si>
    <t>2.9.90.03</t>
  </si>
  <si>
    <t>INGRESO DIFERIDO POR SUBVENCIONES CONDICIONADAS</t>
  </si>
  <si>
    <t>2.9.90.04</t>
  </si>
  <si>
    <t>INGRESO DIFERIDO POR CONCESIONES - CONCEDENTE</t>
  </si>
  <si>
    <t>2.9.90.90</t>
  </si>
  <si>
    <t>2.9.91</t>
  </si>
  <si>
    <t>PASIVOS PARA LIQUIDAR</t>
  </si>
  <si>
    <t>2.9.91.02</t>
  </si>
  <si>
    <t>2.9.91.03</t>
  </si>
  <si>
    <t>2.9.91.04</t>
  </si>
  <si>
    <t>2.9.91.05</t>
  </si>
  <si>
    <t>2.9.91.90</t>
  </si>
  <si>
    <t>OTROS PASIVOS PARA LIQUIDAR</t>
  </si>
  <si>
    <t>2.9.92</t>
  </si>
  <si>
    <t>PASIVOS PARA TRASLADAR</t>
  </si>
  <si>
    <t>2.9.92.02</t>
  </si>
  <si>
    <t>2.9.92.04</t>
  </si>
  <si>
    <t>2.9.92.05</t>
  </si>
  <si>
    <t>2.9.92.90</t>
  </si>
  <si>
    <t>OTROS PASIVOS PARA TRASLADAR</t>
  </si>
  <si>
    <t>2.50.01</t>
  </si>
  <si>
    <t>2.50.01.01</t>
  </si>
  <si>
    <t>2.50.02</t>
  </si>
  <si>
    <t>TITULOS DE DEUDA</t>
  </si>
  <si>
    <t>2.50.02.01</t>
  </si>
  <si>
    <t>TÍTULOS - CAPTACIÓN CDT</t>
  </si>
  <si>
    <t>2.50.02.02</t>
  </si>
  <si>
    <t>TÍTULOS - EMISIÓN BONOS Y TÍTULOS</t>
  </si>
  <si>
    <t>2.50.03</t>
  </si>
  <si>
    <t xml:space="preserve">CUENTAS POR PAGAR </t>
  </si>
  <si>
    <t>2.50.03.01</t>
  </si>
  <si>
    <t>2.50.03.02</t>
  </si>
  <si>
    <t>OBLIGACIONES NO TRIBUTARIOS</t>
  </si>
  <si>
    <t>2.50.03.04</t>
  </si>
  <si>
    <t>2.50.03.05</t>
  </si>
  <si>
    <t>ADQUISICIÓN DE BIENES</t>
  </si>
  <si>
    <t>2.50.03.08</t>
  </si>
  <si>
    <t>2.50.03.10</t>
  </si>
  <si>
    <t>2.50.03.11</t>
  </si>
  <si>
    <t>2.50.03.12</t>
  </si>
  <si>
    <t>2.50.03.13</t>
  </si>
  <si>
    <t>2.50.03.14</t>
  </si>
  <si>
    <t>2.50.03.16</t>
  </si>
  <si>
    <t>2.50.03.17</t>
  </si>
  <si>
    <t>2.50.03.18</t>
  </si>
  <si>
    <t>CARTERA DE TERCEROS</t>
  </si>
  <si>
    <t>2.50.03.19</t>
  </si>
  <si>
    <t>2.50.03.20</t>
  </si>
  <si>
    <t>SINIESTROS POR PAGAR - INDEMNIZACIONES</t>
  </si>
  <si>
    <t>2.50.03.21</t>
  </si>
  <si>
    <t>2.50.03.22</t>
  </si>
  <si>
    <t>2.50.03.23</t>
  </si>
  <si>
    <t xml:space="preserve">OBLIGACIONES PAGADAS POR TERCEROS </t>
  </si>
  <si>
    <t>2.50.03.24</t>
  </si>
  <si>
    <t>RECURSOS FONTIC O FONTV RECIBIDOS NO EJECUTADOS</t>
  </si>
  <si>
    <t>2.50.04</t>
  </si>
  <si>
    <t>PRESTAMOS POR PAGAR</t>
  </si>
  <si>
    <t>2.50.04.01</t>
  </si>
  <si>
    <t>FINANCIAMIENTO INTERNO</t>
  </si>
  <si>
    <t>2.50.04.02</t>
  </si>
  <si>
    <t>FINANCIAMIENTO INTERNO GUBERNAMENTAL</t>
  </si>
  <si>
    <t>2.50.05</t>
  </si>
  <si>
    <t>2.50.05.01</t>
  </si>
  <si>
    <t>2.50.05.02</t>
  </si>
  <si>
    <t>2.50.05.03</t>
  </si>
  <si>
    <t>2.50.05.04</t>
  </si>
  <si>
    <t>2.50.05.05</t>
  </si>
  <si>
    <t>2.50.05.06</t>
  </si>
  <si>
    <t>INGRESOS DIFERIDOS CONDICIONADOS</t>
  </si>
  <si>
    <t>3</t>
  </si>
  <si>
    <t>PATRIMONIO AJUSTADO</t>
  </si>
  <si>
    <t>PATRIMONIO DE LAS ENTIDADES DE GOBIERNO</t>
  </si>
  <si>
    <t>3.1.05.06</t>
  </si>
  <si>
    <t>3.1.06</t>
  </si>
  <si>
    <t>3.1.06.01</t>
  </si>
  <si>
    <t>3.1.06.02</t>
  </si>
  <si>
    <t>RECAUDOS DE COTIZACIONES EN PROCESO</t>
  </si>
  <si>
    <t>3.1.06.03</t>
  </si>
  <si>
    <t>COTIZACIONES POR DEVOLVER A TERCEROS</t>
  </si>
  <si>
    <t>3.1.06.04</t>
  </si>
  <si>
    <t>EFECTO POR EL CAMBIO DE REGULACIÓN CONTABLE</t>
  </si>
  <si>
    <t>3.1.07</t>
  </si>
  <si>
    <t>3.1.07.01</t>
  </si>
  <si>
    <t>3.1.08</t>
  </si>
  <si>
    <t>3.1.08.01</t>
  </si>
  <si>
    <t>CAPITAL AUTORIZADO</t>
  </si>
  <si>
    <t>3.1.08.02</t>
  </si>
  <si>
    <t>CAPITAL POR SUSCRIBIR (DB)</t>
  </si>
  <si>
    <t>3.1.08.03</t>
  </si>
  <si>
    <t>CAPITAL SUSCRITO POR COBRAR (DB)</t>
  </si>
  <si>
    <t>3.1.09</t>
  </si>
  <si>
    <t>3.1.09.01</t>
  </si>
  <si>
    <t>UTILIDADES O EXCEDENTES ACUMULADOS</t>
  </si>
  <si>
    <t>3.1.09.02</t>
  </si>
  <si>
    <t>PÉRDIDA O DÉFICITS ACUMULADOS</t>
  </si>
  <si>
    <t>3.1.09.03</t>
  </si>
  <si>
    <t xml:space="preserve">UTILIDADES O EXCEDENTES ACUMULADOS DE LA GESTIÓN DE LA LIQUIDACIÓN </t>
  </si>
  <si>
    <t>3.1.09.04</t>
  </si>
  <si>
    <t>PÉRDIDAS O DÉFICITS ACUMULADOS DE LA GESTIÓN DE LA LIQUIDACIÓN</t>
  </si>
  <si>
    <t>3.1.10</t>
  </si>
  <si>
    <t>RESULTADO DEL EJERCICIO</t>
  </si>
  <si>
    <t>3.1.10.01</t>
  </si>
  <si>
    <t>UTILIDAD O EXCEDENTE DEL EJERCICIO</t>
  </si>
  <si>
    <t>3.1.10.02</t>
  </si>
  <si>
    <t>PÉRDIDA O DÉFICIT DEL EJERCICIO</t>
  </si>
  <si>
    <t>3.1.10.05</t>
  </si>
  <si>
    <t xml:space="preserve">UTILIDAD O EXCEDENTE DE LA GESTIÓN DE LA LIQUIDACIÓN </t>
  </si>
  <si>
    <t>3.1.10.06</t>
  </si>
  <si>
    <t>PÉRDIDA O DÉFICIT DE LA GESTIÓN DE LA LIQUIDACIÓN</t>
  </si>
  <si>
    <t>3.1.13</t>
  </si>
  <si>
    <t>3.1.13.01</t>
  </si>
  <si>
    <t>PRIMA EN COLOCACIÓN DE ACCIONES</t>
  </si>
  <si>
    <t>3.1.14</t>
  </si>
  <si>
    <t>3.1.14.01</t>
  </si>
  <si>
    <t xml:space="preserve">RESERVAS DE LEY </t>
  </si>
  <si>
    <t>3.1.14.02</t>
  </si>
  <si>
    <t>RESERVAS ESTATUTARIAS</t>
  </si>
  <si>
    <t>3.1.14.03</t>
  </si>
  <si>
    <t xml:space="preserve">RESERVAS OCASIONALES </t>
  </si>
  <si>
    <t>3.1.14.05</t>
  </si>
  <si>
    <t>FONDOS PATRIMONIALES</t>
  </si>
  <si>
    <t>3.1.14.90</t>
  </si>
  <si>
    <t>OTRAS RESERVAS</t>
  </si>
  <si>
    <t>3.1.16</t>
  </si>
  <si>
    <t>3.1.16.01</t>
  </si>
  <si>
    <t xml:space="preserve">DIVIDENDOS DECRETADOS EN ACCIONES </t>
  </si>
  <si>
    <t>3.1.16.02</t>
  </si>
  <si>
    <t>PARTICIPACIONES DECRETADAS EN CUOTAS O PARTES DE INTERÉS SOCIAL</t>
  </si>
  <si>
    <t>3.1.18</t>
  </si>
  <si>
    <t>3.1.18.01</t>
  </si>
  <si>
    <t>RESERVAS PROBADAS DE RECURSOS NATURALES NO RENOVABLES</t>
  </si>
  <si>
    <t>3.1.25.33</t>
  </si>
  <si>
    <t>AGOTAMIENTO DE LAS RESERVAS PROBADAS DE LOS RECURSOS NATURALES NO RENOVABLES (DB)</t>
  </si>
  <si>
    <t>3.1.28.08</t>
  </si>
  <si>
    <t>3.1.28.09</t>
  </si>
  <si>
    <t>3.1.45</t>
  </si>
  <si>
    <t>IMPACTOS POR LA TRANSICIÓN AL NUEVO MARCO DE REGULACIÓN</t>
  </si>
  <si>
    <t>3.1.45.01</t>
  </si>
  <si>
    <t>3.1.45.02</t>
  </si>
  <si>
    <t>3.1.45.03</t>
  </si>
  <si>
    <t>3.1.45.04</t>
  </si>
  <si>
    <t>3.1.45.05</t>
  </si>
  <si>
    <t>3.1.45.06</t>
  </si>
  <si>
    <t>3.1.45.07</t>
  </si>
  <si>
    <t>3.1.45.08</t>
  </si>
  <si>
    <t>3.1.45.09</t>
  </si>
  <si>
    <t>3.1.45.10</t>
  </si>
  <si>
    <t>3.1.45.11</t>
  </si>
  <si>
    <t>3.1.45.12</t>
  </si>
  <si>
    <t>3.1.45.13</t>
  </si>
  <si>
    <t>3.1.45.14</t>
  </si>
  <si>
    <t>3.1.45.15</t>
  </si>
  <si>
    <t>3.1.45.16</t>
  </si>
  <si>
    <t>3.1.45.17</t>
  </si>
  <si>
    <t>3.1.45.18</t>
  </si>
  <si>
    <t>3.1.45.19</t>
  </si>
  <si>
    <t>3.1.45.90</t>
  </si>
  <si>
    <t>OTROS IMPACTOS POR TRANSICIÓN</t>
  </si>
  <si>
    <t>3.1.46</t>
  </si>
  <si>
    <t>GANANCIAS O PÉRDIDAS EN INVERSIONES DE ADMINISTRACIÓN DE LIQUIDEZ A VALOR DE MERCADO CON CAMBIOS EN EL PATRIMONIO</t>
  </si>
  <si>
    <t>3.1.46.01</t>
  </si>
  <si>
    <t>3.1.46.02</t>
  </si>
  <si>
    <t>3.1.46.03</t>
  </si>
  <si>
    <t>3.1.46.04</t>
  </si>
  <si>
    <t>3.1.46.05</t>
  </si>
  <si>
    <t>3.1.46.90</t>
  </si>
  <si>
    <t>OTRAS INVERSIONES DE ADMINISTRACIÓN DE LIQUIDEZ A VALOR DE MERCADO CON CAMBIOS EN EL PATRIMONIO</t>
  </si>
  <si>
    <t>3.1.47</t>
  </si>
  <si>
    <t>GANANCIAS O PÉRDIDAS POR COBERTURAS DE FLUJOS DE EFECTIVO</t>
  </si>
  <si>
    <t>3.1.47.01</t>
  </si>
  <si>
    <t>GANANCIAS O PÉRDIDAS POR COBERTURA DE FLUJOS DE EFECTIVO</t>
  </si>
  <si>
    <t>3.1.48</t>
  </si>
  <si>
    <t>GANANCIAS O PÉRDIDAS POR LA APLICACIÓN DEL MÉTODO DE PARTICIPACIÓN PATRIMONIAL DE INVERSIONES EN CONTROLADAS</t>
  </si>
  <si>
    <t>3.1.48.01</t>
  </si>
  <si>
    <t>INVERSIONES EN EMPRESAS INDUSTRIALES Y COMERCIALES DEL ESTADO - SOCIETARIAS</t>
  </si>
  <si>
    <t>3.1.48.02</t>
  </si>
  <si>
    <t>INVERSIONES EN SOCIEDADES DE ECONOMÍA MIXTA</t>
  </si>
  <si>
    <t>3.1.48.03</t>
  </si>
  <si>
    <t>INVERSIONES EN SOCIEDADES PÚBLICAS</t>
  </si>
  <si>
    <t>3.1.48.04</t>
  </si>
  <si>
    <t>INVERSIONES EN ENTIDADES PRIVADAS</t>
  </si>
  <si>
    <t>3.1.49</t>
  </si>
  <si>
    <t>GANANCIAS O PÉRDIDAS POR LA APLICACIÓN DEL MÉTODO DE PARTICIPACIÓN PATRIMONIAL DE INVERSIONES EN ASOCIADAS</t>
  </si>
  <si>
    <t>3.1.49.01</t>
  </si>
  <si>
    <t>3.1.49.02</t>
  </si>
  <si>
    <t>3.1.49.03</t>
  </si>
  <si>
    <t>3.1.49.04</t>
  </si>
  <si>
    <t>3.1.50</t>
  </si>
  <si>
    <t>GANANCIAS O PÉRDIDAS POR LA APLICACIÓN DEL MÉTODO DE PARTICIPACIÓN PATRIMONIAL DE INVERSIONES EN NEGOCIOS CONJUNTOS</t>
  </si>
  <si>
    <t>3.1.50.02</t>
  </si>
  <si>
    <t>3.1.50.03</t>
  </si>
  <si>
    <t>3.1.51</t>
  </si>
  <si>
    <t>GANANCIAS O PÉRDIDAS POR PLANES DE BENEFICIOS A LOS EMPLEADOS</t>
  </si>
  <si>
    <t>3.1.51.01</t>
  </si>
  <si>
    <t>GANANCIAS O PÉRDIDAS ACTUARIALES POR PLANES DE BENEFICIOS POSEMPLEO</t>
  </si>
  <si>
    <t>3.1.51.02</t>
  </si>
  <si>
    <t>GANANCIAS O PÉRDIDAS POR ACTUALIZACIÓN DE LOS ACTIVOS DEL PLAN  DE BENEFICIOS POSEMPLEO</t>
  </si>
  <si>
    <t>3.1.52</t>
  </si>
  <si>
    <t>GANANCIAS O PÉRDIDAS EN INVERSIONES DE ADMINISTRACIÓN DE LIQUIDEZ A VALOR DE MERCADO CON CAMBIOS EN EL PATRIMONIO RECLASIFICADAS A LAS CATEGORIAS DEL COSTO AMORTIZADO O DEL COSTO</t>
  </si>
  <si>
    <t>3.1.52.01</t>
  </si>
  <si>
    <t>GANANCIAS O PÉRDIDAS EN INVERSIONES DE ADMINISTRACIÓN DE LIQUIDEZ A VALOR DE MERCADO RECLASIFICADAS A LA CATEGORÍA DE COSTO AMORTIZADO</t>
  </si>
  <si>
    <t>3.1.52.02</t>
  </si>
  <si>
    <t>GANANCIAS O PÉRDIDAS EN INVERSIONES DE ADMINISTRACIÓN DE LIQUIDEZ A VALOR DE MERCADO RECLASIFICADAS A LA CATEGORÍA DEL COSTO</t>
  </si>
  <si>
    <t>PATRIMONIO DE LAS EMPRESAS</t>
  </si>
  <si>
    <t>3.2.03.01</t>
  </si>
  <si>
    <t>3.2.04.01</t>
  </si>
  <si>
    <t>3.2.04.02</t>
  </si>
  <si>
    <t>3.2.04.03</t>
  </si>
  <si>
    <t>3.2.08.01</t>
  </si>
  <si>
    <t>3.2.10.01</t>
  </si>
  <si>
    <t>3.2.10.02</t>
  </si>
  <si>
    <t>PRIMA EN COLOCACIÓN DE ACCIONES POR COBRAR (DB)</t>
  </si>
  <si>
    <t>3.2.10.03</t>
  </si>
  <si>
    <t>PRIMA EN COLOCACIÓN DE CUOTAS O PARTES DE INTERÉS SOCIAL</t>
  </si>
  <si>
    <t>3.2.11</t>
  </si>
  <si>
    <t>FONDOS DE GARANTÍAS</t>
  </si>
  <si>
    <t>3.2.11.01</t>
  </si>
  <si>
    <t>3.2.15.01</t>
  </si>
  <si>
    <t>3.2.15.02</t>
  </si>
  <si>
    <t>3.2.15.03</t>
  </si>
  <si>
    <t>3.2.15.04</t>
  </si>
  <si>
    <t>RESERVAS PARA READQUISICIÓN DE ACCIONES Y CUOTAS PARTES</t>
  </si>
  <si>
    <t>3.2.15.05</t>
  </si>
  <si>
    <t>3.2.15.09</t>
  </si>
  <si>
    <t>RESERVA FONDOS DE GARANTÍAS</t>
  </si>
  <si>
    <t>3.2.15.11</t>
  </si>
  <si>
    <t>ACCIONES Y CUOTAS PARTES PROPIAS READQUIRIDAS (DB)</t>
  </si>
  <si>
    <t>3.2.15.90</t>
  </si>
  <si>
    <t>3.2.20.01</t>
  </si>
  <si>
    <t>3.2.20.02</t>
  </si>
  <si>
    <t>3.2.25.01</t>
  </si>
  <si>
    <t>3.2.25.02</t>
  </si>
  <si>
    <t>PÉRDIDAS O DÉFICIT ACUMULADOS</t>
  </si>
  <si>
    <t>3.2.25.06</t>
  </si>
  <si>
    <t>3.2.25.07</t>
  </si>
  <si>
    <t>3.2.30</t>
  </si>
  <si>
    <t>3.2.30.01</t>
  </si>
  <si>
    <t>3.2.30.02</t>
  </si>
  <si>
    <t>3.2.30.06</t>
  </si>
  <si>
    <t>3.2.30.07</t>
  </si>
  <si>
    <t>3.2.42.01</t>
  </si>
  <si>
    <t>LIQUIDACIÓN CUENTA ESPECIAL DE CAMBIO</t>
  </si>
  <si>
    <t>3.2.42.02</t>
  </si>
  <si>
    <t>AJUSTE DE CAMBIO RESERVAS INTERNACIONALES</t>
  </si>
  <si>
    <t>3.2.42.03</t>
  </si>
  <si>
    <t>POR INVERSIÓN NETA EN ACTIVOS DE LA ACTIVIDAD CULTURAL</t>
  </si>
  <si>
    <t>3.2.68</t>
  </si>
  <si>
    <t>3.2.68.01</t>
  </si>
  <si>
    <t>3.2.68.02</t>
  </si>
  <si>
    <t>3.2.68.03</t>
  </si>
  <si>
    <t>3.2.68.04</t>
  </si>
  <si>
    <t>3.2.68.05</t>
  </si>
  <si>
    <t>3.2.68.06</t>
  </si>
  <si>
    <t>3.2.68.07</t>
  </si>
  <si>
    <t>3.2.68.08</t>
  </si>
  <si>
    <t>3.2.68.09</t>
  </si>
  <si>
    <t>3.2.68.10</t>
  </si>
  <si>
    <t>3.2.68.11</t>
  </si>
  <si>
    <t>3.2.68.12</t>
  </si>
  <si>
    <t>3.2.68.13</t>
  </si>
  <si>
    <t>3.2.68.14</t>
  </si>
  <si>
    <t>3.2.68.15</t>
  </si>
  <si>
    <t>3.2.68.16</t>
  </si>
  <si>
    <t>3.2.68.17</t>
  </si>
  <si>
    <t>3.2.68.18</t>
  </si>
  <si>
    <t>3.2.68.90</t>
  </si>
  <si>
    <t>3.2.71</t>
  </si>
  <si>
    <t>GANANCIAS O PÉRDIDAS EN INVERSIONES DE ADMINISTRACIÓN DE LIQUIDEZ A VALOR RAZONABLE CON CAMBIOS EN EL OTRO RESULTADO INTEGRAL</t>
  </si>
  <si>
    <t>3.2.71.01</t>
  </si>
  <si>
    <t>3.2.71.02</t>
  </si>
  <si>
    <t>3.2.71.03</t>
  </si>
  <si>
    <t>3.2.71.04</t>
  </si>
  <si>
    <t>3.2.71.05</t>
  </si>
  <si>
    <t>3.2.71.06</t>
  </si>
  <si>
    <t>3.2.71.08</t>
  </si>
  <si>
    <t>3.2.71.11</t>
  </si>
  <si>
    <t>3.2.71.90</t>
  </si>
  <si>
    <t>OTRAS INVERSIONES DE ADMINISTRACIÓN DE LIQUIDEZ A VALOR RAZONABLE CON CAMBIOS EN EL OTRO RESULTADO INTEGRAL</t>
  </si>
  <si>
    <t>3.2.72</t>
  </si>
  <si>
    <t>3.2.72.01</t>
  </si>
  <si>
    <t>3.2.73</t>
  </si>
  <si>
    <t>GANANCIAS O PÉRDIDAS POR COBERTURA DE UNA INVERSIÓN NETA EN UN NEGOCIO EN EL EXTRANJERO</t>
  </si>
  <si>
    <t>3.2.73.01</t>
  </si>
  <si>
    <t>3.2.74</t>
  </si>
  <si>
    <t>3.2.74.01</t>
  </si>
  <si>
    <t>3.2.74.02</t>
  </si>
  <si>
    <t>3.2.74.03</t>
  </si>
  <si>
    <t>3.2.74.04</t>
  </si>
  <si>
    <t>3.2.74.05</t>
  </si>
  <si>
    <t>INVERSIONES EN ENTIDADES DEL EXTERIOR</t>
  </si>
  <si>
    <t>3.2.75</t>
  </si>
  <si>
    <t>3.2.75.01</t>
  </si>
  <si>
    <t>3.2.75.02</t>
  </si>
  <si>
    <t>3.2.75.03</t>
  </si>
  <si>
    <t>3.2.75.04</t>
  </si>
  <si>
    <t>3.2.76</t>
  </si>
  <si>
    <t>3.2.76.02</t>
  </si>
  <si>
    <t>3.2.76.03</t>
  </si>
  <si>
    <t>3.2.76.05</t>
  </si>
  <si>
    <t>3.2.77</t>
  </si>
  <si>
    <t>GANANCIAS O PÉRDIDAS POR REVALUACIÓN DE PROPIEDADES, PLANTA Y EQUIPO</t>
  </si>
  <si>
    <t>3.2.77.01</t>
  </si>
  <si>
    <t>3.2.77.07</t>
  </si>
  <si>
    <t>3.2.77.14</t>
  </si>
  <si>
    <t>3.2.80</t>
  </si>
  <si>
    <t>GANANCIAS O PÉRDIDAS POR PLANES DE BENEFICIOS A EMPLEADOS</t>
  </si>
  <si>
    <t>3.2.80.01</t>
  </si>
  <si>
    <t>3.2.80.03</t>
  </si>
  <si>
    <t>GANANCIAS O PÉRDIDAS POR LA ACTUALIZACIÓN DE LOS ACTIVOS DEL PLAN DE BENEFICIOS POSEMPLEO</t>
  </si>
  <si>
    <t>3.2.80.04</t>
  </si>
  <si>
    <t>RENDIMIENTO DE LOS ACTIVOS POR PLANES DE BENEFICIOS POSEMPLEO</t>
  </si>
  <si>
    <t>3.2.81</t>
  </si>
  <si>
    <t>GANANCIAS O PÉRDIDAS POR CONVERSIÓN DE ESTADOS FINANCIEROS</t>
  </si>
  <si>
    <t>3.2.81.01</t>
  </si>
  <si>
    <t>GANANCIA O PÉRDIDA POR CONVERSIÓN DE ESTADOS FINANCIEROS</t>
  </si>
  <si>
    <t>3.3.01</t>
  </si>
  <si>
    <t>UTILIDAD CONSOLIDADA DEL EJERCICIO</t>
  </si>
  <si>
    <t>3.3.01.02</t>
  </si>
  <si>
    <t>UTILIDAD NO CONTROLADORES PRIVADA</t>
  </si>
  <si>
    <t>3.3.01.03</t>
  </si>
  <si>
    <t>UTILIDAD PUBLICA CONTROLADORES - CENTRO DE CONSOLIDACIÓN</t>
  </si>
  <si>
    <t>3.3.02</t>
  </si>
  <si>
    <t>PERDIDA CONSOLIDADA DEL EJERCICIO (DB)</t>
  </si>
  <si>
    <t>3.3.02.02</t>
  </si>
  <si>
    <t>PÉRDIDA NO CONTROLADORES PRIVADA (DB)</t>
  </si>
  <si>
    <t>3.3.02.03</t>
  </si>
  <si>
    <t>PÉRDIDA PUBLICA CONTROLADORES - CENTRO DE CONSOLIDACIÓN (DB)</t>
  </si>
  <si>
    <t>3.50</t>
  </si>
  <si>
    <t>SALDOS DE OPERACIONES RECIPROCAS EN EL PATRIMONIO (DB)</t>
  </si>
  <si>
    <t>3.50.05</t>
  </si>
  <si>
    <t>INVERSIONES PATRIMONIALES VS PATRIMONIO INSTITUCIONAL</t>
  </si>
  <si>
    <t>3.50.05.01</t>
  </si>
  <si>
    <t>AJUSTE POR MAYOR VALOR EN LA INVERSIÓN PATRIMONIAL</t>
  </si>
  <si>
    <t>EFECTO NETO INVERSIONES PATRIMONIALES VS PATRIMONIO INSTITUCIONAL</t>
  </si>
  <si>
    <t>EFECTO NETO OPERACIONES RECÍPROCAS ACTIVOS Y PASIVOS</t>
  </si>
  <si>
    <t>3.90</t>
  </si>
  <si>
    <t>PARTICIPACIÓN NO CONTROLADORA</t>
  </si>
  <si>
    <t>3.90.01</t>
  </si>
  <si>
    <t>SECTOR PRIVADO</t>
  </si>
  <si>
    <t>3.90.01.01</t>
  </si>
  <si>
    <t>4</t>
  </si>
  <si>
    <t>INGRESOS</t>
  </si>
  <si>
    <t>INGRESOS AJUSTADOS</t>
  </si>
  <si>
    <t>4.1</t>
  </si>
  <si>
    <t xml:space="preserve">INGRESOS FISCALES </t>
  </si>
  <si>
    <t>4.1.05.01</t>
  </si>
  <si>
    <t>4.1.05.02</t>
  </si>
  <si>
    <t>4.1.05.03</t>
  </si>
  <si>
    <t>4.1.05.04</t>
  </si>
  <si>
    <t>4.1.05.07</t>
  </si>
  <si>
    <t>4.1.05.08</t>
  </si>
  <si>
    <t>4.1.05.09</t>
  </si>
  <si>
    <t>4.1.05.11</t>
  </si>
  <si>
    <t>IMPUESTO DE TIMBRE NACIONAL</t>
  </si>
  <si>
    <t>4.1.05.14</t>
  </si>
  <si>
    <t>IMPUESTO DE TIMBRE NACIONAL SOBRE SALIDAS AL EXTERIOR</t>
  </si>
  <si>
    <t>4.1.05.15</t>
  </si>
  <si>
    <t>4.1.05.19</t>
  </si>
  <si>
    <t>4.1.05.21</t>
  </si>
  <si>
    <t>4.1.05.22</t>
  </si>
  <si>
    <t>4.1.05.23</t>
  </si>
  <si>
    <t>4.1.05.24</t>
  </si>
  <si>
    <t>4.1.05.26</t>
  </si>
  <si>
    <t>4.1.05.27</t>
  </si>
  <si>
    <t>4.1.05.28</t>
  </si>
  <si>
    <t>4.1.05.33</t>
  </si>
  <si>
    <t>4.1.05.35</t>
  </si>
  <si>
    <t>4.1.05.36</t>
  </si>
  <si>
    <t>4.1.05.39</t>
  </si>
  <si>
    <t>IMPUESTO A LA EXPLOTACIÓN DE ORO, PLATA Y PLATINO</t>
  </si>
  <si>
    <t>4.1.05.40</t>
  </si>
  <si>
    <t>IMPUESTO SOCIAL A LAS ARMAS DE FUEGO</t>
  </si>
  <si>
    <t>4.1.05.41</t>
  </si>
  <si>
    <t>4.1.05.42</t>
  </si>
  <si>
    <t>4.1.05.43</t>
  </si>
  <si>
    <t>4.1.05.45</t>
  </si>
  <si>
    <t>4.1.05.46</t>
  </si>
  <si>
    <t>4.1.05.47</t>
  </si>
  <si>
    <t>4.1.05.48</t>
  </si>
  <si>
    <t>4.1.05.49</t>
  </si>
  <si>
    <t>4.1.05.51</t>
  </si>
  <si>
    <t>4.1.05.52</t>
  </si>
  <si>
    <t>4.1.05.53</t>
  </si>
  <si>
    <t>4.1.05.54</t>
  </si>
  <si>
    <t>4.1.05.55</t>
  </si>
  <si>
    <t>4.1.05.56</t>
  </si>
  <si>
    <t>4.1.05.57</t>
  </si>
  <si>
    <t>4.1.05.58</t>
  </si>
  <si>
    <t>4.1.05.59</t>
  </si>
  <si>
    <t>4.1.05.60</t>
  </si>
  <si>
    <t>4.1.05.61</t>
  </si>
  <si>
    <t>4.1.05.62</t>
  </si>
  <si>
    <t>4.1.05.64</t>
  </si>
  <si>
    <t>4.1.05.65</t>
  </si>
  <si>
    <t>4.1.05.66</t>
  </si>
  <si>
    <t>4.1.05.67</t>
  </si>
  <si>
    <t>4.1.05.69</t>
  </si>
  <si>
    <t>4.1.05.70</t>
  </si>
  <si>
    <t>4.1.05.71</t>
  </si>
  <si>
    <t>IMPUESTO SOCIAL A LAS MUNICIONES Y EXPLOSIVOS</t>
  </si>
  <si>
    <t>4.1.05.75</t>
  </si>
  <si>
    <t>4.1.05.80</t>
  </si>
  <si>
    <t>4.1.05.85</t>
  </si>
  <si>
    <t>4.1.05.90</t>
  </si>
  <si>
    <t>4.1.10</t>
  </si>
  <si>
    <t>CONTRIBUCIONES, TASAS E INGRESOS NO TRIBUTARIOS</t>
  </si>
  <si>
    <t>4.1.10.01</t>
  </si>
  <si>
    <t>4.1.10.02</t>
  </si>
  <si>
    <t>4.1.10.03</t>
  </si>
  <si>
    <t>4.1.10.04</t>
  </si>
  <si>
    <t>4.1.10.11</t>
  </si>
  <si>
    <t>4.1.10.14</t>
  </si>
  <si>
    <t>4.1.10.15</t>
  </si>
  <si>
    <t>4.1.10.17</t>
  </si>
  <si>
    <t>4.1.10.18</t>
  </si>
  <si>
    <t>4.1.10.22</t>
  </si>
  <si>
    <t>INGRESOS CONTRAPRESTACIÓN ICEL- CORELCA</t>
  </si>
  <si>
    <t>4.1.10.23</t>
  </si>
  <si>
    <t>4.1.10.25</t>
  </si>
  <si>
    <t>4.1.10.27</t>
  </si>
  <si>
    <t>4.1.10.28</t>
  </si>
  <si>
    <t>4.1.10.32</t>
  </si>
  <si>
    <t>4.1.10.34</t>
  </si>
  <si>
    <t>4.1.10.45</t>
  </si>
  <si>
    <t xml:space="preserve">CUOTAS DE SOSTENIMIENTO </t>
  </si>
  <si>
    <t>4.1.10.46</t>
  </si>
  <si>
    <t xml:space="preserve">LICENCIAS </t>
  </si>
  <si>
    <t>4.1.10.48</t>
  </si>
  <si>
    <t xml:space="preserve">REGISTRO Y SALVOCONDUCTO </t>
  </si>
  <si>
    <t>4.1.10.54</t>
  </si>
  <si>
    <t>4.1.10.55</t>
  </si>
  <si>
    <t>4.1.10.56</t>
  </si>
  <si>
    <t>CALCOMANÍAS DE VEHÍCULOS</t>
  </si>
  <si>
    <t>4.1.10.57</t>
  </si>
  <si>
    <t>4.1.10.58</t>
  </si>
  <si>
    <t>4.1.10.59</t>
  </si>
  <si>
    <t>4.1.10.60</t>
  </si>
  <si>
    <t>4.1.10.61</t>
  </si>
  <si>
    <t>4.1.10.62</t>
  </si>
  <si>
    <t>4.1.10.63</t>
  </si>
  <si>
    <t>APORTE SOBRE INGRESOS BRUTOS DE LAS NOTARÍAS</t>
  </si>
  <si>
    <t>4.1.10.64</t>
  </si>
  <si>
    <t>4.1.10.69</t>
  </si>
  <si>
    <t>4.1.10.70</t>
  </si>
  <si>
    <t>4.1.10.71</t>
  </si>
  <si>
    <t>4.1.10.72</t>
  </si>
  <si>
    <t>4.1.10.73</t>
  </si>
  <si>
    <t>4.1.10.75</t>
  </si>
  <si>
    <t>4.1.10.76</t>
  </si>
  <si>
    <t>4.1.10.77</t>
  </si>
  <si>
    <t>RENTA DEL MONOPOLIO DE LICORES</t>
  </si>
  <si>
    <t>4.1.10.78</t>
  </si>
  <si>
    <t>RECURSOS FONSAT Y SOAT</t>
  </si>
  <si>
    <t>4.1.10.90</t>
  </si>
  <si>
    <t>OTRAS CONTRIBUCIONES, TASAS E INGRESOS NO TRIBUTARIOS</t>
  </si>
  <si>
    <t>4.1.11</t>
  </si>
  <si>
    <t>4.1.11.01</t>
  </si>
  <si>
    <t>4.1.11.02</t>
  </si>
  <si>
    <t>MINERALES</t>
  </si>
  <si>
    <t>4.1.14</t>
  </si>
  <si>
    <t>4.1.14.01</t>
  </si>
  <si>
    <t>4.1.14.02</t>
  </si>
  <si>
    <t>4.1.14.03</t>
  </si>
  <si>
    <t>4.1.14.05</t>
  </si>
  <si>
    <t>4.1.15</t>
  </si>
  <si>
    <t>4.1.15.03</t>
  </si>
  <si>
    <t>4.1.15.17</t>
  </si>
  <si>
    <t>FONDO DE PROMOCIÓN TURÍSTICA</t>
  </si>
  <si>
    <t>4.1.15.28</t>
  </si>
  <si>
    <t>CONTRIBUCIÓN PARAFISCAL CULTURAL</t>
  </si>
  <si>
    <t>4.1.15.90</t>
  </si>
  <si>
    <t>OTRAS RENTAS PARAFISCALES</t>
  </si>
  <si>
    <t>4.1.16</t>
  </si>
  <si>
    <t>4.1.16.01</t>
  </si>
  <si>
    <t>4.1.16.02</t>
  </si>
  <si>
    <t>APORTES RÉGIMENES ESPECIAL Y DE EXCEPCION</t>
  </si>
  <si>
    <t>4.1.16.03</t>
  </si>
  <si>
    <t>APORTES DE CAJAS DE COMPENSACIÓN FAMILIAR PARA ASEGURAMIENTO</t>
  </si>
  <si>
    <t>4.1.16.07</t>
  </si>
  <si>
    <t>4.1.16.08</t>
  </si>
  <si>
    <t>4.1.16.09</t>
  </si>
  <si>
    <t>4.1.16.90</t>
  </si>
  <si>
    <t>4.1.95</t>
  </si>
  <si>
    <t>DEVOLUCIONES Y DESCUENTOS (DB)</t>
  </si>
  <si>
    <t>4.1.95.02</t>
  </si>
  <si>
    <t>4.1.95.05</t>
  </si>
  <si>
    <t>APORTES Y COTIZACIONES</t>
  </si>
  <si>
    <t>4.1.95.06</t>
  </si>
  <si>
    <t>4.1.95.07</t>
  </si>
  <si>
    <t>4.1.95.08</t>
  </si>
  <si>
    <t>4.1.95.09</t>
  </si>
  <si>
    <t>4.1.95.10</t>
  </si>
  <si>
    <t>4.1.95.11</t>
  </si>
  <si>
    <t>4.1.95.13</t>
  </si>
  <si>
    <t>4.1.95.15</t>
  </si>
  <si>
    <t>4.1.95.16</t>
  </si>
  <si>
    <t>4.1.95.17</t>
  </si>
  <si>
    <t>4.1.95.18</t>
  </si>
  <si>
    <t>4.1.95.19</t>
  </si>
  <si>
    <t>4.1.95.20</t>
  </si>
  <si>
    <t>4.1.95.22</t>
  </si>
  <si>
    <t>4.1.95.23</t>
  </si>
  <si>
    <t>4.1.95.25</t>
  </si>
  <si>
    <t>4.1.95.26</t>
  </si>
  <si>
    <t>4.1.95.31</t>
  </si>
  <si>
    <t>4.1.95.32</t>
  </si>
  <si>
    <t>4.1.95.33</t>
  </si>
  <si>
    <t>4.1.95.35</t>
  </si>
  <si>
    <t>4.1.95.39</t>
  </si>
  <si>
    <t>4.1.95.41</t>
  </si>
  <si>
    <t>4.1.95.43</t>
  </si>
  <si>
    <t>IMPUESTOS SOBRE LOS REMATES</t>
  </si>
  <si>
    <t>4.1.95.44</t>
  </si>
  <si>
    <t>4.1.95.45</t>
  </si>
  <si>
    <t>4.1.95.47</t>
  </si>
  <si>
    <t>4.1.95.48</t>
  </si>
  <si>
    <t>4.1.95.49</t>
  </si>
  <si>
    <t>4.1.95.50</t>
  </si>
  <si>
    <t>4.1.95.51</t>
  </si>
  <si>
    <t>4.1.95.52</t>
  </si>
  <si>
    <t>4.1.95.55</t>
  </si>
  <si>
    <t>4.1.95.61</t>
  </si>
  <si>
    <t>4.2</t>
  </si>
  <si>
    <t>4.2.01</t>
  </si>
  <si>
    <t>4.2.01.01</t>
  </si>
  <si>
    <t>PRODUCTOS AGRÍCOLAS</t>
  </si>
  <si>
    <t>4.2.01.02</t>
  </si>
  <si>
    <t>PRODUCTOS FORESTALES</t>
  </si>
  <si>
    <t>4.2.01.03</t>
  </si>
  <si>
    <t>PRODUCTOS PISCÍCOLAS</t>
  </si>
  <si>
    <t>4.2.01.04</t>
  </si>
  <si>
    <t>4.2.01.05</t>
  </si>
  <si>
    <t>PRODUCTOS AVÍCOLAS</t>
  </si>
  <si>
    <t>4.2.01.06</t>
  </si>
  <si>
    <t>PRODUCTOS PECUARIOS</t>
  </si>
  <si>
    <t>4.2.01.90</t>
  </si>
  <si>
    <t>OTROS PRODUCTOS AGROPECUARIOS, DE SILVICULTURA, AVICULTURA Y PESCA</t>
  </si>
  <si>
    <t>4.2.02</t>
  </si>
  <si>
    <t>4.2.02.02</t>
  </si>
  <si>
    <t>4.2.02.03</t>
  </si>
  <si>
    <t>4.2.02.90</t>
  </si>
  <si>
    <t>OTROS PRODUCTOS DE MINAS Y MINERALES</t>
  </si>
  <si>
    <t>4.2.03</t>
  </si>
  <si>
    <t>4.2.03.01</t>
  </si>
  <si>
    <t>4.2.03.02</t>
  </si>
  <si>
    <t>4.2.04</t>
  </si>
  <si>
    <t>4.2.04.01</t>
  </si>
  <si>
    <t>4.2.04.02</t>
  </si>
  <si>
    <t>4.2.04.05</t>
  </si>
  <si>
    <t>4.2.04.06</t>
  </si>
  <si>
    <t>4.2.04.07</t>
  </si>
  <si>
    <t>4.2.04.09</t>
  </si>
  <si>
    <t>4.2.04.10</t>
  </si>
  <si>
    <t>4.2.04.11</t>
  </si>
  <si>
    <t>4.2.04.12</t>
  </si>
  <si>
    <t>4.2.04.13</t>
  </si>
  <si>
    <t>4.2.04.14</t>
  </si>
  <si>
    <t>4.2.04.16</t>
  </si>
  <si>
    <t>4.2.04.90</t>
  </si>
  <si>
    <t>OTROS PRODUCTOS MANUFACTURADOS</t>
  </si>
  <si>
    <t>4.2.06</t>
  </si>
  <si>
    <t xml:space="preserve">CONSTRUCCIONES </t>
  </si>
  <si>
    <t>4.2.06.04</t>
  </si>
  <si>
    <t>4.2.06.90</t>
  </si>
  <si>
    <t>OTRAS CONSTRUCCIONES</t>
  </si>
  <si>
    <t>4.2.10</t>
  </si>
  <si>
    <t>4.2.10.02</t>
  </si>
  <si>
    <t>4.2.10.03</t>
  </si>
  <si>
    <t>4.2.10.04</t>
  </si>
  <si>
    <t>4.2.10.05</t>
  </si>
  <si>
    <t>4.2.10.10</t>
  </si>
  <si>
    <t>4.2.10.11</t>
  </si>
  <si>
    <t>4.2.10.12</t>
  </si>
  <si>
    <t>4.2.10.13</t>
  </si>
  <si>
    <t>4.2.10.15</t>
  </si>
  <si>
    <t>4.2.10.16</t>
  </si>
  <si>
    <t>4.2.10.17</t>
  </si>
  <si>
    <t>4.2.10.25</t>
  </si>
  <si>
    <t>4.2.10.26</t>
  </si>
  <si>
    <t>4.2.10.28</t>
  </si>
  <si>
    <t>4.2.10.30</t>
  </si>
  <si>
    <t>4.2.10.31</t>
  </si>
  <si>
    <t>4.2.10.33</t>
  </si>
  <si>
    <t xml:space="preserve">EQUIPO DE TRANSPORTE </t>
  </si>
  <si>
    <t>4.2.10.34</t>
  </si>
  <si>
    <t xml:space="preserve">MUEBLES Y ENSERES </t>
  </si>
  <si>
    <t>4.2.10.36</t>
  </si>
  <si>
    <t xml:space="preserve">MATERIAL DIDÁCTICO </t>
  </si>
  <si>
    <t>4.2.10.38</t>
  </si>
  <si>
    <t xml:space="preserve">MAQUINARIA Y ELEMENTOS DE FERRETERÍA </t>
  </si>
  <si>
    <t>4.2.10.40</t>
  </si>
  <si>
    <t>4.2.10.60</t>
  </si>
  <si>
    <t>4.2.10.61</t>
  </si>
  <si>
    <t>4.2.10.65</t>
  </si>
  <si>
    <t>4.2.10.90</t>
  </si>
  <si>
    <t>OTROS BIENES COMERCIALIZADOS</t>
  </si>
  <si>
    <t>4.2.10.98</t>
  </si>
  <si>
    <t>4.2.95</t>
  </si>
  <si>
    <t>DEVOLUCIONES, REBAJAS Y DESCUENTOS EN VENTA DE BIENES (DB)</t>
  </si>
  <si>
    <t>4.2.95.02</t>
  </si>
  <si>
    <t>4.2.95.03</t>
  </si>
  <si>
    <t>PRODUCTOS AGROPECUARIOS, DE SILVICULTURA Y PESCA</t>
  </si>
  <si>
    <t>4.2.95.05</t>
  </si>
  <si>
    <t>4.2.95.06</t>
  </si>
  <si>
    <t>4.3</t>
  </si>
  <si>
    <t>4.3.05</t>
  </si>
  <si>
    <t>4.3.05.07</t>
  </si>
  <si>
    <t>EDUCACIÓN FORMAL -PREESCOLAR</t>
  </si>
  <si>
    <t>4.3.05.08</t>
  </si>
  <si>
    <t>EDUCACIÓN FORMAL - BÁSICA PRIMARIA</t>
  </si>
  <si>
    <t>4.3.05.09</t>
  </si>
  <si>
    <t>EDUCACIÓN FORMAL - BÁSICA SECUNDARIA</t>
  </si>
  <si>
    <t>4.3.05.10</t>
  </si>
  <si>
    <t>EDUCACIÓN FORMAL- MEDIA ACADÉMICA</t>
  </si>
  <si>
    <t>4.3.05.11</t>
  </si>
  <si>
    <t>EDUCACIÓN FORMAL - MEDIA TÉCNICA</t>
  </si>
  <si>
    <t>4.3.05.12</t>
  </si>
  <si>
    <t>EDUCACIÓN FORMAL - SUPERIOR FORMACIÓN TÉCNICA PROFESIONAL</t>
  </si>
  <si>
    <t>4.3.05.13</t>
  </si>
  <si>
    <t>EDUCACIÓN FORMAL - SUPERIOR FORMACIÓN TECNOLÓGICA</t>
  </si>
  <si>
    <t>4.3.05.14</t>
  </si>
  <si>
    <t>EDUCACIÓN FORMAL - SUPERIOR FORMACIÓN PROFESIONAL</t>
  </si>
  <si>
    <t>4.3.05.15</t>
  </si>
  <si>
    <t>EDUCACIÓN FORMAL - SUPERIOR POSTGRADOS</t>
  </si>
  <si>
    <t>4.3.05.16</t>
  </si>
  <si>
    <t>EDUCACIÓN FORMAL - INVESTIGACIÓN</t>
  </si>
  <si>
    <t>4.3.05.25</t>
  </si>
  <si>
    <t>EDUCACIÓN PARA EL TRABAJO Y EL DESARROLLO HUMANO - FORMACIÓN EN ARTES Y OFICIOS</t>
  </si>
  <si>
    <t>4.3.05.26</t>
  </si>
  <si>
    <t>EDUCACIÓN PARA EL TRABAJO Y EL DESARROLLO HUMANO - VALIDACIÓN DE NIVELES Y GRADOS</t>
  </si>
  <si>
    <t>4.3.05.27</t>
  </si>
  <si>
    <t>EDUCACIÓN PARA EL TRABAJO Y EL DESARROLLO HUMANO - FORMACIÓN EXTENSIVA</t>
  </si>
  <si>
    <t>4.3.05.37</t>
  </si>
  <si>
    <t>EDUCACIÓN INFORMAL – CONTINUADA</t>
  </si>
  <si>
    <t>4.3.05.38</t>
  </si>
  <si>
    <t>EDUCACIÓN INFORMAL- VALIDACIÓN PARA LA EDUCACIÓN FORMAL</t>
  </si>
  <si>
    <t>4.3.05.39</t>
  </si>
  <si>
    <t>EDUCACIÓN INFORMAL- DIFUSIÓN ARTÍSTICA Y CULTURAL</t>
  </si>
  <si>
    <t>4.3.05.50</t>
  </si>
  <si>
    <t>SERVICIOS CONEXOS A LA EDUCACIÓN</t>
  </si>
  <si>
    <t>4.3.11</t>
  </si>
  <si>
    <t>4.3.11.01</t>
  </si>
  <si>
    <t>UNIDAD DE PAGO POR CAPITACIÓN RÉGIMEN CONTRIBUTIVO- UPC</t>
  </si>
  <si>
    <t>4.3.11.02</t>
  </si>
  <si>
    <t>UNIDAD DE PAGO POR CAPITACIÓN ADICIONAL RÉGIMEN CONTRIBUTIVO -UPC</t>
  </si>
  <si>
    <t>4.3.11.03</t>
  </si>
  <si>
    <t xml:space="preserve">CUOTA MODERADORA RÉGIMEN CONTRIBUTIVO </t>
  </si>
  <si>
    <t>4.3.11.04</t>
  </si>
  <si>
    <t>4.3.11.05</t>
  </si>
  <si>
    <t>4.3.11.06</t>
  </si>
  <si>
    <t>UNIDAD DE PAGO POR CAPITACIÓN RÉGIMEN SUBSIDIADO- UPC</t>
  </si>
  <si>
    <t>4.3.11.07</t>
  </si>
  <si>
    <t>COPAGOS RÉGIMEN SUBSIDIADO</t>
  </si>
  <si>
    <t>4.3.11.09</t>
  </si>
  <si>
    <t>PRESTACIÓN DE SERVICIOS A PERSONAS FUERA DEL SISTEMA</t>
  </si>
  <si>
    <t>4.3.11.14</t>
  </si>
  <si>
    <t>CUOTAS DE INSCRIPCIÓN Y AFILIACIÓN A PLANES COMPLEMENTARIOS</t>
  </si>
  <si>
    <t>4.3.11.19</t>
  </si>
  <si>
    <t>4.3.11.20</t>
  </si>
  <si>
    <t>4.3.11.21</t>
  </si>
  <si>
    <t>AJUSTE SINIESTRALIDAD CUENTA DE ALTO COSTO</t>
  </si>
  <si>
    <t>4.3.11.22</t>
  </si>
  <si>
    <t>PROGRAMAS DE PROMOCIÓN Y PREVENCIÓN</t>
  </si>
  <si>
    <t>4.3.11.90</t>
  </si>
  <si>
    <t>OTROS INGRESOS POR LA ADMINISTRACIÓN DEL SISTEMA DE SEGURIDAD SOCIAL EN SALUD</t>
  </si>
  <si>
    <t>4.3.12</t>
  </si>
  <si>
    <t>4.3.12.08</t>
  </si>
  <si>
    <t>URGENCIAS - CONSULTA Y PROCEDIMIENTOS</t>
  </si>
  <si>
    <t>4.3.12.09</t>
  </si>
  <si>
    <t>URGENCIAS - OBSERVACIÓN</t>
  </si>
  <si>
    <t>4.3.12.17</t>
  </si>
  <si>
    <t>SERVICIOS AMBULATORIOS - CONSULTA EXTERNA Y PROCEDIMIENTOS</t>
  </si>
  <si>
    <t>4.3.12.18</t>
  </si>
  <si>
    <t>SERVICIOS AMBULATORIOS - CONSULTA ESPECIALIZADA</t>
  </si>
  <si>
    <t>4.3.12.19</t>
  </si>
  <si>
    <t>SERVICIOS AMBULATORIOS - SALUD ORAL</t>
  </si>
  <si>
    <t>4.3.12.21</t>
  </si>
  <si>
    <t>SERVICIOS AMBULATORIOS - OTRAS ACTIVIDADES EXTRAMURALES</t>
  </si>
  <si>
    <t>4.3.12.27</t>
  </si>
  <si>
    <t>HOSPITALIZACIÓN - ESTANCIA GENERAL</t>
  </si>
  <si>
    <t>4.3.12.28</t>
  </si>
  <si>
    <t>HOSPITALIZACIÓN - CUIDADOS INTENSIVOS</t>
  </si>
  <si>
    <t>4.3.12.29</t>
  </si>
  <si>
    <t>HOSPITALIZACIÓN - CUIDADOS INTERMEDIOS</t>
  </si>
  <si>
    <t>4.3.12.30</t>
  </si>
  <si>
    <t>HOSPITALIZACIÓN - RECIÉN NACIDOS</t>
  </si>
  <si>
    <t>4.3.12.31</t>
  </si>
  <si>
    <t>HOSPITALIZACIÓN - SALUD MENTAL</t>
  </si>
  <si>
    <t>4.3.12.32</t>
  </si>
  <si>
    <t>HOSPITALIZACIÓN - QUEMADOS</t>
  </si>
  <si>
    <t>4.3.12.33</t>
  </si>
  <si>
    <t>HOSPITALIZACIÓN - OTROS CUIDADOS ESPECIALES</t>
  </si>
  <si>
    <t>4.3.12.36</t>
  </si>
  <si>
    <t xml:space="preserve">QUIRÓFANOS Y SALAS DE PARTO - QUIRÓFANOS </t>
  </si>
  <si>
    <t>4.3.12.37</t>
  </si>
  <si>
    <t>QUIRÓFANOS Y SALAS DE PARTO - SALAS DE PARTO</t>
  </si>
  <si>
    <t>4.3.12.46</t>
  </si>
  <si>
    <t>APOYO DIAGNÓSTICO - LABORATORIO CLÍNICO</t>
  </si>
  <si>
    <t>4.3.12.47</t>
  </si>
  <si>
    <t>APOYO DIAGNÓSTICO - IMAGENOLOGÍA</t>
  </si>
  <si>
    <t>4.3.12.48</t>
  </si>
  <si>
    <t>APOYO DIAGNÓSTICO - ANATOMÍA PATOLÓGICA</t>
  </si>
  <si>
    <t>4.3.12.49</t>
  </si>
  <si>
    <t>APOYO DIAGNÓSTICO - OTRAS UNIDADES DE APOYO DIAGNÓSTICO</t>
  </si>
  <si>
    <t>4.3.12.56</t>
  </si>
  <si>
    <t>APOYO TERAPÉUTICO - REHABILITACIÓN Y TERAPIAS</t>
  </si>
  <si>
    <t>4.3.12.57</t>
  </si>
  <si>
    <t>APOYO TERAPÉUTICO - BANCO DE COMPONENTES ANATÓMICOS</t>
  </si>
  <si>
    <t>4.3.12.58</t>
  </si>
  <si>
    <t>APOYO TERAPÉUTICO - BANCO DE SANGRE</t>
  </si>
  <si>
    <t>4.3.12.59</t>
  </si>
  <si>
    <t>APOYO TERAPÉUTICO - UNIDAD RENAL</t>
  </si>
  <si>
    <t>4.3.12.60</t>
  </si>
  <si>
    <t>APOYO TERAPÉUTICO - UNIDAD DE HEMODINAMIA</t>
  </si>
  <si>
    <t>4.3.12.61</t>
  </si>
  <si>
    <t>APOYO TERAPÉUTICO - TERAPIAS ONCOLÓGICAS</t>
  </si>
  <si>
    <t>4.3.12.62</t>
  </si>
  <si>
    <t>APOYO TERAPÉUTICO - FARMACIA E INSUMOS HOSPITALARIOS</t>
  </si>
  <si>
    <t>4.3.12.63</t>
  </si>
  <si>
    <t>APOYO TERAPÉUTICO - OTRAS UNIDADES DE APOYO TERAPÉUTICO</t>
  </si>
  <si>
    <t>4.3.12.87</t>
  </si>
  <si>
    <t>SERVICIOS CONEXOS A LA SALUD - MEDIO AMBIENTE</t>
  </si>
  <si>
    <t>4.3.12.88</t>
  </si>
  <si>
    <t>SERVICIOS CONEXOS A LA SALUD - ANCIANATOS Y ALBERGUES</t>
  </si>
  <si>
    <t>4.3.12.89</t>
  </si>
  <si>
    <t>SERVICIOS CONEXOS A LA SALUD - CENTROS Y PUESTOS DE SALUD</t>
  </si>
  <si>
    <t>4.3.12.91</t>
  </si>
  <si>
    <t>SERVICIOS CONEXOS A LA SALUD - SERVICIOS DOCENTES</t>
  </si>
  <si>
    <t>4.3.12.92</t>
  </si>
  <si>
    <t>SERVICIOS CONEXOS A LA SALUD - INVESTIGACIÓN CIENTÍFICA</t>
  </si>
  <si>
    <t>4.3.12.93</t>
  </si>
  <si>
    <t>SERVICIOS CONEXOS A LA SALUD - MEDICINA LEGAL</t>
  </si>
  <si>
    <t>4.3.12.94</t>
  </si>
  <si>
    <t>SERVICIOS CONEXOS A LA SALUD - SERVICIOS DE AMBULANCIAS</t>
  </si>
  <si>
    <t>4.3.12.95</t>
  </si>
  <si>
    <t>SERVICIOS CONEXOS A LA SALUD - OTROS SERVICIOS</t>
  </si>
  <si>
    <t>4.3.13</t>
  </si>
  <si>
    <t>4.3.13.01</t>
  </si>
  <si>
    <t>4.3.13.02</t>
  </si>
  <si>
    <t>RECUPERACIÓN DE CARTERA</t>
  </si>
  <si>
    <t>4.3.13.03</t>
  </si>
  <si>
    <t>4.3.13.90</t>
  </si>
  <si>
    <t>OTROS INGRESOS POR ADMINISTRACIÓN DEL SISTEMA</t>
  </si>
  <si>
    <t>4.3.15</t>
  </si>
  <si>
    <t>4.3.15.17</t>
  </si>
  <si>
    <t>GENERACIÓN</t>
  </si>
  <si>
    <t>4.3.15.18</t>
  </si>
  <si>
    <t>TRANSMISIÓN</t>
  </si>
  <si>
    <t>4.3.15.19</t>
  </si>
  <si>
    <t>DISTRIBUCIÓN</t>
  </si>
  <si>
    <t>4.3.15.20</t>
  </si>
  <si>
    <t>COMERCIALIZACIÓN</t>
  </si>
  <si>
    <t>4.3.21</t>
  </si>
  <si>
    <t>4.3.21.08</t>
  </si>
  <si>
    <t>ABASTECIMIENTO</t>
  </si>
  <si>
    <t>4.3.21.09</t>
  </si>
  <si>
    <t>4.3.21.10</t>
  </si>
  <si>
    <t>4.3.22</t>
  </si>
  <si>
    <t>4.3.22.08</t>
  </si>
  <si>
    <t>RECOLECCIÓN Y TRANSPORTE</t>
  </si>
  <si>
    <t>4.3.22.09</t>
  </si>
  <si>
    <t>TRATAMIENTO DE AGUAS RESIDUALES</t>
  </si>
  <si>
    <t>4.3.22.10</t>
  </si>
  <si>
    <t>4.3.23</t>
  </si>
  <si>
    <t>4.3.23.07</t>
  </si>
  <si>
    <t>RECOLECCIÓN DOMICILIARIA</t>
  </si>
  <si>
    <t>4.3.23.08</t>
  </si>
  <si>
    <t>TRANSPORTE</t>
  </si>
  <si>
    <t>4.3.23.09</t>
  </si>
  <si>
    <t>BARRIDO Y LIMPIEZA</t>
  </si>
  <si>
    <t>4.3.23.10</t>
  </si>
  <si>
    <t>TRANSFERENCIA</t>
  </si>
  <si>
    <t>4.3.23.11</t>
  </si>
  <si>
    <t>APROVECHAMIENTO</t>
  </si>
  <si>
    <t>4.3.23.12</t>
  </si>
  <si>
    <t>TRATAMIENTO</t>
  </si>
  <si>
    <t>4.3.23.13</t>
  </si>
  <si>
    <t>DISPOSICIÓN FINAL</t>
  </si>
  <si>
    <t>4.3.23.14</t>
  </si>
  <si>
    <t>CORTE DE CÉSPED Y PODA DE ÁRBOLES</t>
  </si>
  <si>
    <t>4.3.23.15</t>
  </si>
  <si>
    <t>LIMPIEZA Y LAVADO DE ÁREAS PÚBLICAS</t>
  </si>
  <si>
    <t>4.3.23.16</t>
  </si>
  <si>
    <t>OTROS SERVICIOS DE ASEO ESPECIALES</t>
  </si>
  <si>
    <t>4.3.23.17</t>
  </si>
  <si>
    <t>4.3.25</t>
  </si>
  <si>
    <t>4.3.25.25</t>
  </si>
  <si>
    <t>TRANSPORTE GAS NATURAL</t>
  </si>
  <si>
    <t>4.3.25.27</t>
  </si>
  <si>
    <t>COMERCIALIZACIÓN GAS NATURAL</t>
  </si>
  <si>
    <t>4.3.25.29</t>
  </si>
  <si>
    <t>DISTRIBUCIÓN GAS LICUADO DE PETRÓLEO (GLP)</t>
  </si>
  <si>
    <t>4.3.30</t>
  </si>
  <si>
    <t>4.3.30.10</t>
  </si>
  <si>
    <t>SERVICIO DE TRANSPORTE TERRESTRE</t>
  </si>
  <si>
    <t>4.3.30.11</t>
  </si>
  <si>
    <t>SERVICIO DE TRANSPORTE AÉREO</t>
  </si>
  <si>
    <t>4.3.30.13</t>
  </si>
  <si>
    <t>SERVICIOS PORTUARIOS Y AEROPORTUARIOS</t>
  </si>
  <si>
    <t>4.3.30.14</t>
  </si>
  <si>
    <t>SERVICIOS AERONÁUTICOS</t>
  </si>
  <si>
    <t>4.3.30.15</t>
  </si>
  <si>
    <t>SERVICIO DE TERMINAL DE TRANSPORTE TERRESTRE</t>
  </si>
  <si>
    <t>4.3.30.17</t>
  </si>
  <si>
    <t>SERVICIO DE TRANSPORTE POR DUCTOS</t>
  </si>
  <si>
    <t>4.3.30.90</t>
  </si>
  <si>
    <t>OTROS SERVICIOS DE TRANSPORTE</t>
  </si>
  <si>
    <t>4.3.33</t>
  </si>
  <si>
    <t>4.3.33.01</t>
  </si>
  <si>
    <t>CORREO NACIONAL</t>
  </si>
  <si>
    <t>4.3.33.02</t>
  </si>
  <si>
    <t>CORREO INTERNACIONAL</t>
  </si>
  <si>
    <t>4.3.33.04</t>
  </si>
  <si>
    <t>COMISIONES DE GIRO</t>
  </si>
  <si>
    <t>4.3.33.05</t>
  </si>
  <si>
    <t>RADIODIFUSIÓN SONORA</t>
  </si>
  <si>
    <t>4.3.33.06</t>
  </si>
  <si>
    <t>DIFUSIÓN DE TELEVISIÓN</t>
  </si>
  <si>
    <t>4.3.33.07</t>
  </si>
  <si>
    <t xml:space="preserve">PROGRAMACIÓN Y PRODUCCIÓN DE TELEVISIÓN </t>
  </si>
  <si>
    <t>4.3.33.90</t>
  </si>
  <si>
    <t>OTROS SERVICIOS DE COMUNICACIONES</t>
  </si>
  <si>
    <t>4.3.35</t>
  </si>
  <si>
    <t>4.3.35.45</t>
  </si>
  <si>
    <t>LOCAL</t>
  </si>
  <si>
    <t>4.3.35.46</t>
  </si>
  <si>
    <t>LOCAL EXTENDIDA</t>
  </si>
  <si>
    <t>4.3.35.47</t>
  </si>
  <si>
    <t>MÓVIL RURAL</t>
  </si>
  <si>
    <t>4.3.35.48</t>
  </si>
  <si>
    <t>LARGA DISTANCIA</t>
  </si>
  <si>
    <t>4.3.35.49</t>
  </si>
  <si>
    <t>VALOR AGREGADO</t>
  </si>
  <si>
    <t>4.3.35.50</t>
  </si>
  <si>
    <t>INTERCONEXIÓN</t>
  </si>
  <si>
    <t>4.3.35.52</t>
  </si>
  <si>
    <t>4.3.35.90</t>
  </si>
  <si>
    <t>OTROS SERVICIOS DE TELECOMUNICACIONES</t>
  </si>
  <si>
    <t>4.3.40</t>
  </si>
  <si>
    <t>4.3.40.01</t>
  </si>
  <si>
    <t>LOTERÍAS ORDINARIAS</t>
  </si>
  <si>
    <t>4.3.40.02</t>
  </si>
  <si>
    <t>4.3.40.03</t>
  </si>
  <si>
    <t>RIFAS</t>
  </si>
  <si>
    <t>4.3.40.04</t>
  </si>
  <si>
    <t>SORTEOS</t>
  </si>
  <si>
    <t>4.3.40.05</t>
  </si>
  <si>
    <t>JUEGOS EN LÍNEA</t>
  </si>
  <si>
    <t>4.3.40.06</t>
  </si>
  <si>
    <t>CERTIFICACIONES Y DERECHOS</t>
  </si>
  <si>
    <t>4.3.40.07</t>
  </si>
  <si>
    <t>SORTEOS EXTRAORDINARIOS</t>
  </si>
  <si>
    <t>4.3.40.08</t>
  </si>
  <si>
    <t>4.3.40.90</t>
  </si>
  <si>
    <t>OTROS JUEGOS DE SUERTE Y AZAR</t>
  </si>
  <si>
    <t>4.3.45</t>
  </si>
  <si>
    <t>4.3.45.03</t>
  </si>
  <si>
    <t>PROMOCIÓN DE VACACIONES Y RECREACIÓN</t>
  </si>
  <si>
    <t>4.3.45.04</t>
  </si>
  <si>
    <t>TURISMO</t>
  </si>
  <si>
    <t>4.3.45.05</t>
  </si>
  <si>
    <t>ALOJAMIENTO</t>
  </si>
  <si>
    <t>4.3.45.06</t>
  </si>
  <si>
    <t xml:space="preserve">SUMINISTRO DE BEBIDAS Y ALIMENTOS </t>
  </si>
  <si>
    <t>4.3.45.90</t>
  </si>
  <si>
    <t>OTROS SERVICIOS HOTELEROS</t>
  </si>
  <si>
    <t>4.3.53</t>
  </si>
  <si>
    <t>4.3.53.02</t>
  </si>
  <si>
    <t>INTERESES Y RENDIMIENTOS DE RESERVAS INTERNACIONALES</t>
  </si>
  <si>
    <t>4.3.53.03</t>
  </si>
  <si>
    <t>MONEDA EMITIDA Y METALES PRECIOSOS</t>
  </si>
  <si>
    <t>4.3.53.04</t>
  </si>
  <si>
    <t>4.3.53.07</t>
  </si>
  <si>
    <t>INTERESES Y RENDIMIENTOS</t>
  </si>
  <si>
    <t>4.3.53.09</t>
  </si>
  <si>
    <t>UTILIDAD POR VALORACIÓN A PRECIOS DE MERCADO DE LAS INVERSIONES DE RESERVAS INTERNACIONALES</t>
  </si>
  <si>
    <t>4.3.53.90</t>
  </si>
  <si>
    <t>4.3.55</t>
  </si>
  <si>
    <t>4.3.55.01</t>
  </si>
  <si>
    <t>PRIMAS EMITIDAS</t>
  </si>
  <si>
    <t>4.3.55.05</t>
  </si>
  <si>
    <t>REASEGUROS</t>
  </si>
  <si>
    <t>4.3.55.06</t>
  </si>
  <si>
    <t>CAMBIOS</t>
  </si>
  <si>
    <t>4.3.55.08</t>
  </si>
  <si>
    <t>LIBERACIÓN DE RESERVAS</t>
  </si>
  <si>
    <t>4.3.55.11</t>
  </si>
  <si>
    <t>REMUNERACIÓN POR INTERMEDIACIÓN</t>
  </si>
  <si>
    <t>4.3.55.90</t>
  </si>
  <si>
    <t>OTROS SERVICIOS DE SEGUROS Y REASEGUROS</t>
  </si>
  <si>
    <t>4.3.60</t>
  </si>
  <si>
    <t>4.3.60.02</t>
  </si>
  <si>
    <t>DOCUMENTOS DE IDENTIDAD</t>
  </si>
  <si>
    <t>4.3.60.04</t>
  </si>
  <si>
    <t>PASAPORTES</t>
  </si>
  <si>
    <t>4.3.60.05</t>
  </si>
  <si>
    <t>SALVOCONDUCTOS</t>
  </si>
  <si>
    <t>4.3.60.06</t>
  </si>
  <si>
    <t>ANTECEDENTES Y CERTIFICACIONES</t>
  </si>
  <si>
    <t>4.3.60.07</t>
  </si>
  <si>
    <t>CARNÉS</t>
  </si>
  <si>
    <t>4.3.60.08</t>
  </si>
  <si>
    <t>TARJETAS PROFESIONALES</t>
  </si>
  <si>
    <t>4.3.60.09</t>
  </si>
  <si>
    <t>LICENCIAS DE CONDUCCIÓN</t>
  </si>
  <si>
    <t>4.3.60.90</t>
  </si>
  <si>
    <t>OTROS SERVICIOS DE DOCUMENTACIÓN E IDENTIFICACIÓN</t>
  </si>
  <si>
    <t>4.3.70</t>
  </si>
  <si>
    <t>4.3.70.01</t>
  </si>
  <si>
    <t>DE PROCESAMIENTO</t>
  </si>
  <si>
    <t>4.3.70.02</t>
  </si>
  <si>
    <t>DE DESARROLLO E IMPLEMENTACIÓN DE SOFTWARE</t>
  </si>
  <si>
    <t>4.3.70.03</t>
  </si>
  <si>
    <t>DE ARRENDAMIENTO DE EQUIPO Y ACCESORIOS</t>
  </si>
  <si>
    <t>4.3.70.90</t>
  </si>
  <si>
    <t>OTROS SERVICIOS INFORMÁTICOS</t>
  </si>
  <si>
    <t>4.3.75</t>
  </si>
  <si>
    <t>4.3.75.01</t>
  </si>
  <si>
    <t>PRIMA DE SEGURO DE DEPÓSITO</t>
  </si>
  <si>
    <t>4.3.90</t>
  </si>
  <si>
    <t>4.3.90.02</t>
  </si>
  <si>
    <t>4.3.90.03</t>
  </si>
  <si>
    <t>4.3.90.04</t>
  </si>
  <si>
    <t>4.3.90.05</t>
  </si>
  <si>
    <t>4.3.90.06</t>
  </si>
  <si>
    <t>4.3.90.07</t>
  </si>
  <si>
    <t>4.3.90.08</t>
  </si>
  <si>
    <t>4.3.90.14</t>
  </si>
  <si>
    <t>4.3.90.16</t>
  </si>
  <si>
    <t>4.3.90.17</t>
  </si>
  <si>
    <t>4.3.90.18</t>
  </si>
  <si>
    <t>4.3.90.22</t>
  </si>
  <si>
    <t>4.3.90.26</t>
  </si>
  <si>
    <t>4.3.90.27</t>
  </si>
  <si>
    <t>4.3.90.30</t>
  </si>
  <si>
    <t>4.3.90.31</t>
  </si>
  <si>
    <t>4.3.90.32</t>
  </si>
  <si>
    <t>CONSULTORÍAS</t>
  </si>
  <si>
    <t>4.3.90.33</t>
  </si>
  <si>
    <t>4.3.90.34</t>
  </si>
  <si>
    <t>4.3.90.90</t>
  </si>
  <si>
    <t>4.3.95</t>
  </si>
  <si>
    <t>DEVOLUCIONES, REBAJAS Y DESCUENTOS EN VENTA DE SERVICIOS (DB)</t>
  </si>
  <si>
    <t>4.3.95.01</t>
  </si>
  <si>
    <t>4.3.95.03</t>
  </si>
  <si>
    <t>4.3.95.05</t>
  </si>
  <si>
    <t>4.3.95.06</t>
  </si>
  <si>
    <t>4.3.95.07</t>
  </si>
  <si>
    <t>4.3.95.08</t>
  </si>
  <si>
    <t>4.3.95.09</t>
  </si>
  <si>
    <t>4.3.95.11</t>
  </si>
  <si>
    <t>4.3.95.12</t>
  </si>
  <si>
    <t>4.3.95.13</t>
  </si>
  <si>
    <t>4.3.95.14</t>
  </si>
  <si>
    <t>4.3.95.15</t>
  </si>
  <si>
    <t>4.3.95.16</t>
  </si>
  <si>
    <t>4.3.95.17</t>
  </si>
  <si>
    <t>4.3.95.19</t>
  </si>
  <si>
    <t>4.3.95.90</t>
  </si>
  <si>
    <t>4.4</t>
  </si>
  <si>
    <t>TRANSFERENCIAS Y SUBVENCIONES</t>
  </si>
  <si>
    <t>4.4.08</t>
  </si>
  <si>
    <t>SISTEMA GENERAL DE PARTICIPACIONES</t>
  </si>
  <si>
    <t>4.4.08.17</t>
  </si>
  <si>
    <t>PARTICIPACIÓN PARA SALUD</t>
  </si>
  <si>
    <t>4.4.08.18</t>
  </si>
  <si>
    <t>PARTICIPACIÓN PARA EDUCACIÓN</t>
  </si>
  <si>
    <t>4.4.08.19</t>
  </si>
  <si>
    <t>PARTICIPACIÓN PARA PROPÓSITO GENERAL</t>
  </si>
  <si>
    <t>4.4.08.20</t>
  </si>
  <si>
    <t>PARTICIPACIÓN PARA PENSIONES - FONDO NACIONAL DE PENSIONES DE LAS ENTIDADES TERRITORIALES</t>
  </si>
  <si>
    <t>4.4.08.21</t>
  </si>
  <si>
    <t>PROGRAMAS DE ALIMENTACIÓN ESCOLAR</t>
  </si>
  <si>
    <t>4.4.08.22</t>
  </si>
  <si>
    <t>MUNICIPIOS Y DISTRITOS CON RIBERA SOBRE EL RÍO GRANDE DE LA MAGDALENA</t>
  </si>
  <si>
    <t>4.4.08.23</t>
  </si>
  <si>
    <t>RESGUARDOS INDÍGENAS</t>
  </si>
  <si>
    <t>4.4.08.24</t>
  </si>
  <si>
    <t>PARTICIPACIÓN PARA AGUA POTABLE Y SANEAMIENTO BÁSICO</t>
  </si>
  <si>
    <t>4.4.08.25</t>
  </si>
  <si>
    <t>ATENCIÓN INTEGRAL A LA PRIMERA INFANCIA</t>
  </si>
  <si>
    <t>4.4.13</t>
  </si>
  <si>
    <t>4.4.13.01</t>
  </si>
  <si>
    <t>ASIGNACIONES DIRECTAS</t>
  </si>
  <si>
    <t>4.4.13.02</t>
  </si>
  <si>
    <t>PARA PROYECTOS DE CIENCIA, TECNOLOGÍA E INNOVACIÓN</t>
  </si>
  <si>
    <t>4.4.13.03</t>
  </si>
  <si>
    <t>PARA PROYECTOS DE DESARROLLO REGIONAL</t>
  </si>
  <si>
    <t>4.4.13.04</t>
  </si>
  <si>
    <t>PARA PROYECTOS DE COMPENSACIÓN REGIONAL</t>
  </si>
  <si>
    <t>4.4.13.05</t>
  </si>
  <si>
    <t>PARA AHORRO PENSIONAL TERRITORIAL</t>
  </si>
  <si>
    <t>4.4.13.06</t>
  </si>
  <si>
    <t>PARA PROYECTOS DE INVERSIÓN DE LOS MUNICIPIOS RIBEREÑOS DEL RÍO GRANDE DE LA MAGDALENA Y CANAL DEL DIQUE</t>
  </si>
  <si>
    <t>4.4.13.07</t>
  </si>
  <si>
    <t>PARA FISCALIZACIÓN DEL SISTEMA GENERAL DE REGALÍAS</t>
  </si>
  <si>
    <t>4.4.13.08</t>
  </si>
  <si>
    <t>PARA MONITOREO, SEGUIMIENTO, CONTROL Y EVALUACIÓN DEL SISTEMA GENERAL DE REGALÍAS</t>
  </si>
  <si>
    <t>4.4.13.09</t>
  </si>
  <si>
    <t>PARA FUNCIONAMIENTO DEL SISTEMA GENERAL DE REGALÍAS</t>
  </si>
  <si>
    <t>4.4.13.10</t>
  </si>
  <si>
    <t>ASIGNACIÓN PARA LA PAZ</t>
  </si>
  <si>
    <t>4.4.13.90</t>
  </si>
  <si>
    <t>OTRAS TRANSFERENCIAS DEL SISTEMA GENERAL DE REGALÍAS</t>
  </si>
  <si>
    <t>4.4.21</t>
  </si>
  <si>
    <t>4.4.21.04</t>
  </si>
  <si>
    <t>RECURSOS PARA LA FINANCIACIÓN DEL SISTEMA GENERAL DE SEGURIDAD SOCIAL EN SALUD</t>
  </si>
  <si>
    <t>4.4.28</t>
  </si>
  <si>
    <t xml:space="preserve">OTRAS TRANSFERENCIAS </t>
  </si>
  <si>
    <t>4.4.28.01</t>
  </si>
  <si>
    <t>PARA PAGO DE PENSIONES Y/O CESANTÍAS</t>
  </si>
  <si>
    <t>4.4.28.02</t>
  </si>
  <si>
    <t>PARA PROYECTOS DE INVERSIÓN</t>
  </si>
  <si>
    <t>4.4.28.03</t>
  </si>
  <si>
    <t>PARA GASTOS DE FUNCIONAMIENTO</t>
  </si>
  <si>
    <t>4.4.28.04</t>
  </si>
  <si>
    <t>PARA PROGRAMAS DE SALUD</t>
  </si>
  <si>
    <t>4.4.28.05</t>
  </si>
  <si>
    <t>PARA PROGRAMAS DE EDUCACIÓN</t>
  </si>
  <si>
    <t>4.4.28.06</t>
  </si>
  <si>
    <t>TRANSFERENCIAS POR CONDONACIÓN DE DEUDAS</t>
  </si>
  <si>
    <t>4.4.28.07</t>
  </si>
  <si>
    <t>BIENES RECIBIDOS SIN CONTRAPRESTACIÓN</t>
  </si>
  <si>
    <t>4.4.28.08</t>
  </si>
  <si>
    <t>4.4.28.09</t>
  </si>
  <si>
    <t>4.4.28.10</t>
  </si>
  <si>
    <t>BIENES O RECURSOS EXPROPIADOS</t>
  </si>
  <si>
    <t>4.4.28.16</t>
  </si>
  <si>
    <t>FORTALECIMIENTO DE SECRETARÍAS TÉCNICAS</t>
  </si>
  <si>
    <t>4.4.28.17</t>
  </si>
  <si>
    <t>INCENTIVO A LAS ENTIDADES TERRITORIALES EN RELACIÓN CON EL SMSCE</t>
  </si>
  <si>
    <t>4.4.28.18</t>
  </si>
  <si>
    <t>INCENTIVOS A LA PRODUCCIÓN MINERA</t>
  </si>
  <si>
    <t>4.4.28.20</t>
  </si>
  <si>
    <t>RECURSOS PRESUPUESTO GENERAL DE LA NACIÓN PARA ASEGURAMIENTO</t>
  </si>
  <si>
    <t>4.4.28.21</t>
  </si>
  <si>
    <t>TRANSFERENCIAS POR ASUNCIÓN DE DEUDAS</t>
  </si>
  <si>
    <t>4.4.28.22</t>
  </si>
  <si>
    <t>COFINANCIACIÓN DEL SISTEMA DE TRANSPORTE MASIVO DE PASAJEROS</t>
  </si>
  <si>
    <t>4.4.28.24</t>
  </si>
  <si>
    <t>PORCENTAJE AMBIENTAL SOBRE EL TOTAL DEL RECAUDO POR CONCEPTO DE IMPUESTO PREDIAL UNIFICADO</t>
  </si>
  <si>
    <t>4.4.28.25</t>
  </si>
  <si>
    <t>PORCENTAJE TASA RETRIBUTIVA O COMPENSATORIA</t>
  </si>
  <si>
    <t>4.4.28.90</t>
  </si>
  <si>
    <t>4.4.30</t>
  </si>
  <si>
    <t>4.4.30.01</t>
  </si>
  <si>
    <t xml:space="preserve">SUBVENCIÓN POR PRÉSTAMOS CON TASA DE INTERÉS CERO </t>
  </si>
  <si>
    <t>4.4.30.02</t>
  </si>
  <si>
    <t xml:space="preserve">SUBVENCIÓN POR PRÉSTAMOS CON TASAS DE INTERÉS INFERIORES A LAS DEL MERCADO </t>
  </si>
  <si>
    <t>4.4.30.03</t>
  </si>
  <si>
    <t>SUBVENCIÓN POR PRÉSTAMOS CONDONABLES</t>
  </si>
  <si>
    <t>4.4.30.04</t>
  </si>
  <si>
    <t>4.4.30.05</t>
  </si>
  <si>
    <t>4.4.30.06</t>
  </si>
  <si>
    <t>4.4.30.07</t>
  </si>
  <si>
    <t>SUBVENCIÓN POR ASUNCIÓN DE DEUDAS</t>
  </si>
  <si>
    <t>4.4.30.90</t>
  </si>
  <si>
    <t xml:space="preserve">OTRAS SUBVENCIONES </t>
  </si>
  <si>
    <t>4.7</t>
  </si>
  <si>
    <t>OPERACIONES INTERINSTITUCIONALES</t>
  </si>
  <si>
    <t>4.7.05</t>
  </si>
  <si>
    <t>FONDOS RECIBIDOS</t>
  </si>
  <si>
    <t>4.7.05.08</t>
  </si>
  <si>
    <t>FUNCIONAMIENTO</t>
  </si>
  <si>
    <t>4.7.05.09</t>
  </si>
  <si>
    <t>SERVICIO DE LA DEUDA</t>
  </si>
  <si>
    <t>4.7.05.10</t>
  </si>
  <si>
    <t>INVERSIÓN</t>
  </si>
  <si>
    <t>4.7.20</t>
  </si>
  <si>
    <t xml:space="preserve">OPERACIONES DE ENLACE </t>
  </si>
  <si>
    <t>4.7.20.80</t>
  </si>
  <si>
    <t>RECAUDOS</t>
  </si>
  <si>
    <t>4.7.20.81</t>
  </si>
  <si>
    <t xml:space="preserve">DEVOLUCIONES DE INGRESOS </t>
  </si>
  <si>
    <t>4.7.22</t>
  </si>
  <si>
    <t>OPERACIONES SIN FLUJO DE EFECTIVO</t>
  </si>
  <si>
    <t>4.7.22.01</t>
  </si>
  <si>
    <t>CRUCE DE CUENTAS</t>
  </si>
  <si>
    <t>4.7.22.03</t>
  </si>
  <si>
    <t>4.7.22.07</t>
  </si>
  <si>
    <t>CANCELACIÓN DE SENTENCIAS Y CONCILIACIONES</t>
  </si>
  <si>
    <t>4.7.22.10</t>
  </si>
  <si>
    <t>PAGO DE OBLIGACIONES CON TÍTULOS</t>
  </si>
  <si>
    <t>4.7.22.11</t>
  </si>
  <si>
    <t>SOBRANTES DE TÍTULOS JUDICIALES</t>
  </si>
  <si>
    <t>4.7.22.90</t>
  </si>
  <si>
    <t xml:space="preserve">OTRAS OPERACIONES SIN FLUJO DE EFECTIVO </t>
  </si>
  <si>
    <t>4.8</t>
  </si>
  <si>
    <t xml:space="preserve">OTROS INGRESOS </t>
  </si>
  <si>
    <t>4.8.02</t>
  </si>
  <si>
    <t>FINANCIEROS</t>
  </si>
  <si>
    <t>4.8.02.01</t>
  </si>
  <si>
    <t>INTERESES SOBRE DEPÓSITOS EN INSTITUCIONES FINANCIERAS</t>
  </si>
  <si>
    <t>4.8.02.02</t>
  </si>
  <si>
    <t>4.8.02.03</t>
  </si>
  <si>
    <t>4.8.02.04</t>
  </si>
  <si>
    <t>INTERESES DE FONDOS DE USO RESTRINGIDO</t>
  </si>
  <si>
    <t>4.8.02.05</t>
  </si>
  <si>
    <t>GANANCIA POR MEDICIÓN INICIAL DE INVERSIONES DE ADMINISTRACIÓN DE LIQUIDEZ A VALOR DE MERCADO (VALOR RAZONABLE) CON CAMBIOS EN EL RESULTADO</t>
  </si>
  <si>
    <t>4.8.02.06</t>
  </si>
  <si>
    <t>GANANCIA POR VALORACIÓN DE INVERSIONES DE ADMINISTRACIÓN DE LIQUIDEZ A VALOR DE MERCADO (VALOR RAZONABLE) CON CAMBIOS EN EL RESULTADO</t>
  </si>
  <si>
    <t>4.8.02.07</t>
  </si>
  <si>
    <t>GANANCIA POR BAJA EN CUENTAS DE INVERSIONES DE ADMINISTRACIÓN DE LIQUIDEZ A VALOR DE MERCADO (VALOR RAZONABLE) CON CAMBIOS EN EL RESULTADO</t>
  </si>
  <si>
    <t>4.8.02.08</t>
  </si>
  <si>
    <t>GANANCIA POR MEDICIÓN INICIAL DE INVERSIONES DE ADMINISTRACIÓN DE LIQUIDEZ A VALOR DE MERCADO (VALOR RAZONABLE) CON CAMBIOS EN EL PATRIMONIO (OTRO RESULTADO INTEGRAL)</t>
  </si>
  <si>
    <t>4.8.02.09</t>
  </si>
  <si>
    <t>GANANCIA POR BAJA EN CUENTAS DE INVERSIONES DE ADMINISTRACIÓN DE LIQUIDEZ A VALOR DE MERCADO (VALOR RAZONABLE) CON CAMBIOS EN EL PATRIMONIO (OTRO RESULTADO INTEGRAL)</t>
  </si>
  <si>
    <t>4.8.02.10</t>
  </si>
  <si>
    <t>GANANCIA POR MEDICIÓN INICIAL DE INVERSIONES DE ADMINISTRACIÓN DE LIQUIDEZ A COSTO AMORTIZADO</t>
  </si>
  <si>
    <t>4.8.02.11</t>
  </si>
  <si>
    <t>RENDIMIENTO EFECTIVO DE INVERSIONES DE ADMINISTRACIÓN DE LIQUIDEZ A COSTO AMORTIZADO</t>
  </si>
  <si>
    <t>4.8.02.12</t>
  </si>
  <si>
    <t>GANANCIA POR BAJA EN CUENTAS DE INVERSIONES DE ADMINISTRACIÓN DE LIQUIDEZ A COSTO AMORTIZADO</t>
  </si>
  <si>
    <t>4.8.02.13</t>
  </si>
  <si>
    <t>INTERESES, DIVIDENDOS Y PARTICIPACIONES DE INVERSIONES DE ADMINISTRACIÓN DE LIQUIDEZ AL COSTO</t>
  </si>
  <si>
    <t>4.8.02.14</t>
  </si>
  <si>
    <t>GANANCIA POR BAJA EN CUENTAS DE INVERSIONES DE ADMINISTRACIÓN DE LIQUIDEZ AL COSTO</t>
  </si>
  <si>
    <t>4.8.02.15</t>
  </si>
  <si>
    <t>GANANCIA POR VALORACIÓN DE INSTRUMENTOS DERIVADOS CON FINES DE ESPECULACIÓN</t>
  </si>
  <si>
    <t>4.8.02.16</t>
  </si>
  <si>
    <t>GANANCIA POR VALORACIÓN DE INSTRUMENTOS DERIVADOS CON FINES DE COBERTURA DE VALOR DE MERCADO (VALOR RAZONABLE)</t>
  </si>
  <si>
    <t>4.8.02.17</t>
  </si>
  <si>
    <t>GANANCIA POR VALORACIÓN DE INSTRUMENTOS DERIVADOS CON FINES DE COBERTURA DE FLUJOS DE EFECTIVO</t>
  </si>
  <si>
    <t>4.8.02.18</t>
  </si>
  <si>
    <t>GANANCIA POR VALORACIÓN DE INSTRUMENTOS DERIVADOS CON FINES DE COBERTURA DE UNA INVERSIÓN NETA EN UN NEGOCIO EN EL EXTRANJERO</t>
  </si>
  <si>
    <t>4.8.02.19</t>
  </si>
  <si>
    <t>RENDIMIENTO EFECTIVO DE CUENTAS POR COBRAR A COSTO AMORTIZADO</t>
  </si>
  <si>
    <t>4.8.02.20</t>
  </si>
  <si>
    <t>GANANCIA POR BAJA EN CUENTAS DE CUENTAS POR PAGAR</t>
  </si>
  <si>
    <t>4.8.02.21</t>
  </si>
  <si>
    <t>RENDIMIENTO EFECTIVO PRÉSTAMOS POR COBRAR</t>
  </si>
  <si>
    <t>4.8.02.22</t>
  </si>
  <si>
    <t>GANANCIA POR BAJA EN CUENTAS DE PRÉSTAMOS POR PAGAR</t>
  </si>
  <si>
    <t>4.8.02.23</t>
  </si>
  <si>
    <t>4.8.02.25</t>
  </si>
  <si>
    <t>GANANCIA POR DERECHOS EN FIDEICOMISO</t>
  </si>
  <si>
    <t>4.8.02.26</t>
  </si>
  <si>
    <t>RENDIMIENTOS POR REAJUSTE MONETARIO</t>
  </si>
  <si>
    <t>4.8.02.27</t>
  </si>
  <si>
    <t>GANANCIA POR NEGOCIACIÓN DE DIVISAS</t>
  </si>
  <si>
    <t>4.8.02.28</t>
  </si>
  <si>
    <t>GANANCIA POR TITULARIZACIÓN DE ACTIVOS</t>
  </si>
  <si>
    <t>4.8.02.29</t>
  </si>
  <si>
    <t>GANANCIA POR MEDICIÓN INICIAL DE TÍTULOS EMITIDOS</t>
  </si>
  <si>
    <t>4.8.02.30</t>
  </si>
  <si>
    <t>GANANCIA POR MEDICIÓN INICIAL DE CUENTAS POR PAGAR A COSTO AMORTIZADO</t>
  </si>
  <si>
    <t>4.8.02.31</t>
  </si>
  <si>
    <t>GANANCIA POR MEDICIÓN INICIAL DE PRÉSTAMOS POR PAGAR</t>
  </si>
  <si>
    <t>4.8.02.32</t>
  </si>
  <si>
    <t>RENDIMIENTOS SOBRE RECURSOS ENTREGADOS EN ADMINISTRACIÓN</t>
  </si>
  <si>
    <t>4.8.02.33</t>
  </si>
  <si>
    <t>4.8.02.36</t>
  </si>
  <si>
    <t>RENDIMIENTO EFECTIVO, DIVIDENDOS Y PARTICIPACIONES DE INVERSIONES DE ADMINISTRACIÓN DE LIQUIDEZ A VALOR DE MERCADO (VALOR RAZONABLE) CON CAMBIOS EN EL PATRIMONIO (OTRO RESULTADO INTEGRAL)</t>
  </si>
  <si>
    <t>4.8.02.37</t>
  </si>
  <si>
    <t>AMORTIZACIÓN DE GANANCIAS EN INVERSIONES DE ADMINISTRACIÓN DE LIQUIDEZ A VALOR DE MERCADO (VALOR RAZONABLE) CON CAMBIOS EN EL PATRIMONIO (OTROS RESULTADO INTEGRAL) RECLASIFICADAS A LA CATEGORÍA DE COSTO AMORTIZADO</t>
  </si>
  <si>
    <t>4.8.02.38</t>
  </si>
  <si>
    <t>AJUSTE DE PARTIDA CUBIERTA QUE HACE PARTE DE UNA RELACIÓN DE COBERTURA DE VALOR DE MERCADO (VALOR RAZONABLE)</t>
  </si>
  <si>
    <t>4.8.02.39</t>
  </si>
  <si>
    <t>GANANCIA EN LA VALORACIÓN DE OPCIONES COMPRADAS</t>
  </si>
  <si>
    <t>4.8.02.40</t>
  </si>
  <si>
    <t>RENDIMIENTOS DE RECURSOS SISTEMA GENERAL DE REGALÍAS</t>
  </si>
  <si>
    <t>4.8.02.41</t>
  </si>
  <si>
    <t>GANANCIA POR LA RECUPERACIÓN DE CARTERA IMPRODUCTIVA ADQUIRIDA</t>
  </si>
  <si>
    <t>4.8.02.42</t>
  </si>
  <si>
    <t>RENDIMIENTO DE CUENTAS POR COBRAR AL COSTO</t>
  </si>
  <si>
    <t>4.8.02.43</t>
  </si>
  <si>
    <t>INTERÉS DEL PLAN DE ACTIVOS PARA BENEFICIOS POSEMPLEO</t>
  </si>
  <si>
    <t>4.8.02.44</t>
  </si>
  <si>
    <t xml:space="preserve">INTERESES, DIVIDENDOS Y PARTICIPACIONES </t>
  </si>
  <si>
    <t>4.8.02.45</t>
  </si>
  <si>
    <t>GANANCIA POR LA MEDICIÓN DE INVERSIONES, CUENTAS POR COBRAR Y PRÉSTAMOS POR COBRAR</t>
  </si>
  <si>
    <t>4.8.02.46</t>
  </si>
  <si>
    <t>RENDIMIENTOS DE RECURSOS ENTREGADOS POR FONTIC O FONTV A LOS OPERADORES PÚBLICOS DEL SERVICIO DE TELEVISIÓN</t>
  </si>
  <si>
    <t>4.8.02.90</t>
  </si>
  <si>
    <t>OTROS INGRESOS FINANCIEROS</t>
  </si>
  <si>
    <t>4.8.06</t>
  </si>
  <si>
    <t>AJUSTE POR DIFERENCIA EN CAMBIO</t>
  </si>
  <si>
    <t>4.8.06.01</t>
  </si>
  <si>
    <t>4.8.06.02</t>
  </si>
  <si>
    <t>4.8.06.12</t>
  </si>
  <si>
    <t>4.8.06.13</t>
  </si>
  <si>
    <t>4.8.06.34</t>
  </si>
  <si>
    <t>4.8.06.36</t>
  </si>
  <si>
    <t>4.8.06.38</t>
  </si>
  <si>
    <t>FINANCIAMIENTO INTERNO DE LARGO PLAZO EN EMISIÓN Y COLOCACIÓN DE TÍTULOS DE DEUDA</t>
  </si>
  <si>
    <t>4.8.06.39</t>
  </si>
  <si>
    <t>FINANCIAMIENTO EXTERNO DE CORTO PLAZO EN EMISIÓN Y COLOCACIÓN DE TÍTULOS DE DEUDA</t>
  </si>
  <si>
    <t>4.8.06.40</t>
  </si>
  <si>
    <t>FINANCIAMIENTO EXTERNO DE LARGO PLAZO EN EMISIÓN Y COLOCACIÓN DE TÍTULOS DE DEUDA</t>
  </si>
  <si>
    <t>4.8.06.42</t>
  </si>
  <si>
    <t>FINANCIAMIENTO INTERNO DE CORTO PLAZO EN PRÉSTAMOS POR PAGAR</t>
  </si>
  <si>
    <t>4.8.06.43</t>
  </si>
  <si>
    <t>FINANCIAMIENTO INTERNO DE LARGO PLAZO EN PRÉSTAMOS POR PAGAR</t>
  </si>
  <si>
    <t>4.8.06.44</t>
  </si>
  <si>
    <t>FINANCIAMIENTO EXTERNO DE CORTO PLAZO EN PRÉSTAMOS POR PAGAR</t>
  </si>
  <si>
    <t>4.8.06.45</t>
  </si>
  <si>
    <t>FINANCIAMIENTO EXTERNO DE LARGO PLAZO EN PRÉSTAMOS POR PAGAR</t>
  </si>
  <si>
    <t>4.8.06.46</t>
  </si>
  <si>
    <t>4.8.06.47</t>
  </si>
  <si>
    <t>4.8.06.50</t>
  </si>
  <si>
    <t>4.8.06.90</t>
  </si>
  <si>
    <t>OTROS AJUSTES POR DIFERENCIA EN CAMBIO</t>
  </si>
  <si>
    <t>4.8.08</t>
  </si>
  <si>
    <t>INGRESOS DIVERSOS</t>
  </si>
  <si>
    <t>4.8.08.01</t>
  </si>
  <si>
    <t>ALIMENTACIÓN A EMPLEADOS</t>
  </si>
  <si>
    <t>4.8.08.03</t>
  </si>
  <si>
    <t>4.8.08.05</t>
  </si>
  <si>
    <t>GANANCIA POR BAJA EN CUENTAS DE ACTIVOS NO FINANCIEROS</t>
  </si>
  <si>
    <t>4.8.08.06</t>
  </si>
  <si>
    <t>4.8.08.07</t>
  </si>
  <si>
    <t>4.8.08.08</t>
  </si>
  <si>
    <t xml:space="preserve">HONORARIOS </t>
  </si>
  <si>
    <t>4.8.08.09</t>
  </si>
  <si>
    <t>4.8.08.10</t>
  </si>
  <si>
    <t>TÍTULOS PRESCRITOS</t>
  </si>
  <si>
    <t>4.8.08.12</t>
  </si>
  <si>
    <t>4.8.08.13</t>
  </si>
  <si>
    <t>4.8.08.14</t>
  </si>
  <si>
    <t>UTILIDAD POR OPERACIONES DE REGULACIÓN ECONÓMICA DE BANCA CENTRAL DISTRIBUIDAS A LA NACIÓN</t>
  </si>
  <si>
    <t>4.8.08.15</t>
  </si>
  <si>
    <t>FOTOCOPIAS</t>
  </si>
  <si>
    <t>4.8.08.17</t>
  </si>
  <si>
    <t>4.8.08.18</t>
  </si>
  <si>
    <t>4.8.08.20</t>
  </si>
  <si>
    <t>4.8.08.21</t>
  </si>
  <si>
    <t>4.8.08.22</t>
  </si>
  <si>
    <t>4.8.08.23</t>
  </si>
  <si>
    <t>INCENTIVOS TRIBUTARIOS</t>
  </si>
  <si>
    <t>4.8.08.24</t>
  </si>
  <si>
    <t>4.8.08.25</t>
  </si>
  <si>
    <t>SOBRANTES</t>
  </si>
  <si>
    <t>4.8.08.26</t>
  </si>
  <si>
    <t>RECUPERACIONES</t>
  </si>
  <si>
    <t>4.8.08.27</t>
  </si>
  <si>
    <t xml:space="preserve">APROVECHAMIENTOS </t>
  </si>
  <si>
    <t>4.8.08.28</t>
  </si>
  <si>
    <t>4.8.08.29</t>
  </si>
  <si>
    <t>4.8.08.30</t>
  </si>
  <si>
    <t>GANANCIA POR NEGOCIACIÓN Y VENTA DE ACTIVOS NO CORRIENTES MANTENIDOS PARA LA VENTA</t>
  </si>
  <si>
    <t>4.8.08.32</t>
  </si>
  <si>
    <t>GANANCIA POR BAJA EN CUENTAS DE INVERSIONES EN CONTROLADAS, ASOCIADAS O NEGOCIOS CONJUNTOS</t>
  </si>
  <si>
    <t>4.8.08.33</t>
  </si>
  <si>
    <t>GANANCIA POR TRANSACCIONES DE VENTA CON ARRENDAMIENTO POSTERIOR</t>
  </si>
  <si>
    <t>4.8.08.34</t>
  </si>
  <si>
    <t>GANANCIA POR ABSORCIÓN EN CONDICIONES FAVORABLES</t>
  </si>
  <si>
    <t>4.8.08.35</t>
  </si>
  <si>
    <t>4.8.08.36</t>
  </si>
  <si>
    <t>VARIACIONES BENEFICIOS POSEMPLEO POR EL COSTO DEL SERVICIO PASADO</t>
  </si>
  <si>
    <t>4.8.08.37</t>
  </si>
  <si>
    <t>AJUSTE BENEFICIOS A LOS EMPLEADOS A LARGO PLAZO</t>
  </si>
  <si>
    <t>4.8.08.38</t>
  </si>
  <si>
    <t>4.8.08.39</t>
  </si>
  <si>
    <t>4.8.08.40</t>
  </si>
  <si>
    <t>4.8.08.41</t>
  </si>
  <si>
    <t>4.8.08.42</t>
  </si>
  <si>
    <t>CUOTA ALIMENTARIA</t>
  </si>
  <si>
    <t>4.8.08.43</t>
  </si>
  <si>
    <t>4.8.08.45</t>
  </si>
  <si>
    <t>GANANCIA EN LA REALIZACIÓN DE ACTIVOS PARA LIQUIDAR</t>
  </si>
  <si>
    <t>4.8.08.48</t>
  </si>
  <si>
    <t>4.8.08.49</t>
  </si>
  <si>
    <t>GANANCIA EN LA ACTUALIZACIÓN DEL PLAN DE ACTIVOS PARA BENEFICIOS A EMPLEADOS A LARGO PLAZO Y POR TERMINACIÓN DEL VÍNCULO LABORAL O CONTRACTUAL</t>
  </si>
  <si>
    <t>4.8.08.50</t>
  </si>
  <si>
    <t>4.8.08.51</t>
  </si>
  <si>
    <t>4.8.08.52</t>
  </si>
  <si>
    <t>AMORTIZACIÓN DEL PASIVO DIFERIDO DE LA ENTIDAD CONCEDENTE</t>
  </si>
  <si>
    <t>4.8.08.53</t>
  </si>
  <si>
    <t>DERECHOS DE SUSTITUCIÓN DE ACTIVOS DETERIORADOS POR DAÑO FÍSICO</t>
  </si>
  <si>
    <t>4.8.08.90</t>
  </si>
  <si>
    <t>OTROS INGRESOS DIVERSOS</t>
  </si>
  <si>
    <t>4.8.09</t>
  </si>
  <si>
    <t>ACUERDOS DE CONCESIÓN</t>
  </si>
  <si>
    <t>4.8.09.01</t>
  </si>
  <si>
    <t>DERECHOS DE EXPLOTACIÓN A FAVOR DEL CONCEDENTE</t>
  </si>
  <si>
    <t>4.8.09.02</t>
  </si>
  <si>
    <t>INGRESOS A FAVOR DEL CONCESIONARIO</t>
  </si>
  <si>
    <t>4.8.09.03</t>
  </si>
  <si>
    <t>CONTRAPRESTACIÓN A FAVOR DEL CONCEDENTE</t>
  </si>
  <si>
    <t>4.8.09.04</t>
  </si>
  <si>
    <t>AMORTIZACIÓN DEL PASIVO DIFERIDO DEL CONCEDENTE</t>
  </si>
  <si>
    <t>4.8.09.90</t>
  </si>
  <si>
    <t>OTROS INGRESOS EN ACUERDOS DE CONCESIÓN</t>
  </si>
  <si>
    <t>4.8.11</t>
  </si>
  <si>
    <t>GANANCIAS POR LA APLICACIÓN DEL MÉTODO DE PARTICIPACIÓN PATRIMONIAL DE INVERSIONES EN CONTROLADAS</t>
  </si>
  <si>
    <t>4.8.11.01</t>
  </si>
  <si>
    <t>4.8.11.02</t>
  </si>
  <si>
    <t>4.8.11.03</t>
  </si>
  <si>
    <t>4.8.11.04</t>
  </si>
  <si>
    <t>4.8.11.05</t>
  </si>
  <si>
    <t>4.8.12</t>
  </si>
  <si>
    <t>GANANCIAS POR LA APLICACIÓN DEL MÉTODO DE PARTICIPACIÓN PATRIMONIAL DE INVERSIONES EN ASOCIADAS</t>
  </si>
  <si>
    <t>4.8.12.01</t>
  </si>
  <si>
    <t>4.8.12.03</t>
  </si>
  <si>
    <t>4.8.12.04</t>
  </si>
  <si>
    <t>4.8.12.05</t>
  </si>
  <si>
    <t>4.8.13</t>
  </si>
  <si>
    <t>GANANCIAS POR LA APLICACIÓN DEL MÉTODO DE PARTICIPACIÓN PATRIMONIAL DE INVERSIONES EN NEGOCIOS CONJUNTOS</t>
  </si>
  <si>
    <t>4.8.13.01</t>
  </si>
  <si>
    <t>4.8.13.02</t>
  </si>
  <si>
    <t>4.8.13.04</t>
  </si>
  <si>
    <t>4.8.19</t>
  </si>
  <si>
    <t>GANANCIAS POR ACTUALIZACIÓN DE INVENTARIOS</t>
  </si>
  <si>
    <t>4.8.19.02</t>
  </si>
  <si>
    <t>PRODUCTOS AGRÍCOLAS Y MINERALES</t>
  </si>
  <si>
    <t>4.8.21</t>
  </si>
  <si>
    <t>GANANCIAS POR ACTUALIZACIÓN DE PROPIEDADES DE INVERSIÓN - MODELO VALOR RAZONABLE</t>
  </si>
  <si>
    <t>4.8.21.01</t>
  </si>
  <si>
    <t>4.8.21.02</t>
  </si>
  <si>
    <t>4.8.23</t>
  </si>
  <si>
    <t>GANANCIAS POR ACTUALIZACIÓN DE ACTIVOS BIOLÓGICOS</t>
  </si>
  <si>
    <t>4.8.23.01</t>
  </si>
  <si>
    <t>4.8.23.02</t>
  </si>
  <si>
    <t>4.8.25</t>
  </si>
  <si>
    <t>IMPUESTO A LAS GANANCIAS DIFERIDO</t>
  </si>
  <si>
    <t>4.8.25.01</t>
  </si>
  <si>
    <t>4.8.25.02</t>
  </si>
  <si>
    <t>4.8.25.03</t>
  </si>
  <si>
    <t>4.8.25.04</t>
  </si>
  <si>
    <t>4.8.25.05</t>
  </si>
  <si>
    <t>4.8.25.06</t>
  </si>
  <si>
    <t>4.8.25.07</t>
  </si>
  <si>
    <t>4.8.25.08</t>
  </si>
  <si>
    <t>4.8.25.10</t>
  </si>
  <si>
    <t>4.8.25.12</t>
  </si>
  <si>
    <t>4.8.25.13</t>
  </si>
  <si>
    <t>4.8.25.14</t>
  </si>
  <si>
    <t>4.8.25.15</t>
  </si>
  <si>
    <t>4.8.25.17</t>
  </si>
  <si>
    <t>4.8.25.18</t>
  </si>
  <si>
    <t>4.8.30</t>
  </si>
  <si>
    <t>REVERSIÓN DE LAS PÉRDIDAS POR DETERIORO DE VALOR</t>
  </si>
  <si>
    <t>4.8.30.01</t>
  </si>
  <si>
    <t>4.8.30.02</t>
  </si>
  <si>
    <t>4.8.30.03</t>
  </si>
  <si>
    <t>4.8.30.04</t>
  </si>
  <si>
    <t>4.8.30.05</t>
  </si>
  <si>
    <t>4.8.30.06</t>
  </si>
  <si>
    <t>4.8.30.10</t>
  </si>
  <si>
    <t>4.8.30.12</t>
  </si>
  <si>
    <t>4.8.30.15</t>
  </si>
  <si>
    <t>4.50</t>
  </si>
  <si>
    <t>SALDOS DE OPERACIONES RECIPROCAS EN LOS INGRESOS (DB)</t>
  </si>
  <si>
    <t>4.50.01</t>
  </si>
  <si>
    <t>INGRESOS FISCALES</t>
  </si>
  <si>
    <t>4.50.01.01</t>
  </si>
  <si>
    <t>TRIBUTARIOS</t>
  </si>
  <si>
    <t>4.50.01.02</t>
  </si>
  <si>
    <t>NO TRIBUTARIOS</t>
  </si>
  <si>
    <t>4.50.03</t>
  </si>
  <si>
    <t>4.50.03.03</t>
  </si>
  <si>
    <t>SERVICIOS PUBLICOS</t>
  </si>
  <si>
    <t>4.50.03.04</t>
  </si>
  <si>
    <t>COMUNICACIONES Y TRANSPORTE</t>
  </si>
  <si>
    <t>4.50.03.05</t>
  </si>
  <si>
    <t>4.50.03.07</t>
  </si>
  <si>
    <t>INFORMÁTICOS</t>
  </si>
  <si>
    <t>4.50.03.08</t>
  </si>
  <si>
    <t>4.50.04</t>
  </si>
  <si>
    <t>4.50.04.01</t>
  </si>
  <si>
    <t>4.50.04.02</t>
  </si>
  <si>
    <t>4.50.04.03</t>
  </si>
  <si>
    <t>4.50.04.04</t>
  </si>
  <si>
    <t>4.50.05</t>
  </si>
  <si>
    <t>4.50.05.01</t>
  </si>
  <si>
    <t>4.50.05.02</t>
  </si>
  <si>
    <t>OPERACIONES DE ENLACE</t>
  </si>
  <si>
    <t>4.50.05.03</t>
  </si>
  <si>
    <t>4.50.06</t>
  </si>
  <si>
    <t>OTROS INGRESOS</t>
  </si>
  <si>
    <t>4.50.06.01</t>
  </si>
  <si>
    <t>4.50.06.02</t>
  </si>
  <si>
    <t>5</t>
  </si>
  <si>
    <t>GASTOS</t>
  </si>
  <si>
    <t>GASTOS AJUSTADOS</t>
  </si>
  <si>
    <t>5.1</t>
  </si>
  <si>
    <t>DE ADMINISTRACIÓN Y OPERACIÓN</t>
  </si>
  <si>
    <t>5.1.01</t>
  </si>
  <si>
    <t>5.1.01.01</t>
  </si>
  <si>
    <t xml:space="preserve">SUELDOS </t>
  </si>
  <si>
    <t>5.1.01.02</t>
  </si>
  <si>
    <t>JORNALES</t>
  </si>
  <si>
    <t>5.1.01.03</t>
  </si>
  <si>
    <t>HORAS EXTRAS Y FESTIVOS</t>
  </si>
  <si>
    <t>5.1.01.05</t>
  </si>
  <si>
    <t>5.1.01.08</t>
  </si>
  <si>
    <t>SUELDO POR COMISIONES AL EXTERIOR</t>
  </si>
  <si>
    <t>5.1.01.10</t>
  </si>
  <si>
    <t>PRIMA TÉCNICA</t>
  </si>
  <si>
    <t>5.1.01.19</t>
  </si>
  <si>
    <t xml:space="preserve">BONIFICACIONES </t>
  </si>
  <si>
    <t>5.1.01.23</t>
  </si>
  <si>
    <t>AUXILIO DE TRANSPORTE</t>
  </si>
  <si>
    <t>5.1.01.45</t>
  </si>
  <si>
    <t>SALARIO INTEGRAL</t>
  </si>
  <si>
    <t>5.1.01.51</t>
  </si>
  <si>
    <t>ESTÍMULO A LA EFICIENCIA</t>
  </si>
  <si>
    <t>5.1.01.57</t>
  </si>
  <si>
    <t>PARTIDA DE ALIMENTACIÓN SOLDADOS Y ORDEN PÚBLICO</t>
  </si>
  <si>
    <t>5.1.01.59</t>
  </si>
  <si>
    <t>SUBSIDIO DE VIVIENDA</t>
  </si>
  <si>
    <t>5.1.01.60</t>
  </si>
  <si>
    <t>SUBSIDIO DE ALIMENTACIÓN</t>
  </si>
  <si>
    <t>5.1.01.62</t>
  </si>
  <si>
    <t>SUBSIDIO DE CARESTÍA</t>
  </si>
  <si>
    <t>5.1.01.63</t>
  </si>
  <si>
    <t>APORTES A FONDOS MUTUOS DE INVERSIÓN</t>
  </si>
  <si>
    <t>5.1.02</t>
  </si>
  <si>
    <t>CONTRIBUCIONES IMPUTADAS</t>
  </si>
  <si>
    <t>5.1.02.01</t>
  </si>
  <si>
    <t>5.1.02.02</t>
  </si>
  <si>
    <t>SUBSIDIO FAMILIAR</t>
  </si>
  <si>
    <t>5.1.02.03</t>
  </si>
  <si>
    <t>5.1.02.04</t>
  </si>
  <si>
    <t>GASTOS MÉDICOS Y DROGAS</t>
  </si>
  <si>
    <t>5.1.02.15</t>
  </si>
  <si>
    <t>SUBSIDIO POR DEPENDIENTE</t>
  </si>
  <si>
    <t>5.1.02.16</t>
  </si>
  <si>
    <t>5.1.02.17</t>
  </si>
  <si>
    <t>5.1.02.18</t>
  </si>
  <si>
    <t>5.1.02.90</t>
  </si>
  <si>
    <t>OTRAS CONTRIBUCIONES IMPUTADAS</t>
  </si>
  <si>
    <t>5.1.03</t>
  </si>
  <si>
    <t>5.1.03.01</t>
  </si>
  <si>
    <t>SEGUROS DE VIDA</t>
  </si>
  <si>
    <t>5.1.03.02</t>
  </si>
  <si>
    <t>5.1.03.03</t>
  </si>
  <si>
    <t>COTIZACIONES A SEGURIDAD SOCIAL EN SALUD</t>
  </si>
  <si>
    <t>5.1.03.04</t>
  </si>
  <si>
    <t>APORTES SINDICALES</t>
  </si>
  <si>
    <t>5.1.03.05</t>
  </si>
  <si>
    <t>COTIZACIONES A RIESGOS LABORALES</t>
  </si>
  <si>
    <t>5.1.03.06</t>
  </si>
  <si>
    <t>COTIZACIONES A ENTIDADES ADMINISTRADORAS DEL RÉGIMEN DE PRIMA MEDIA</t>
  </si>
  <si>
    <t>5.1.03.07</t>
  </si>
  <si>
    <t>COTIZACIONES A ENTIDADES ADMINISTRADORAS DEL RÉGIMEN DE AHORRO INDIVIDUAL</t>
  </si>
  <si>
    <t>5.1.03.08</t>
  </si>
  <si>
    <t>5.1.03.90</t>
  </si>
  <si>
    <t>OTRAS CONTRIBUCIONES EFECTIVAS</t>
  </si>
  <si>
    <t>5.1.04</t>
  </si>
  <si>
    <t>5.1.04.01</t>
  </si>
  <si>
    <t>APORTES AL ICBF</t>
  </si>
  <si>
    <t>5.1.04.02</t>
  </si>
  <si>
    <t>APORTES AL SENA</t>
  </si>
  <si>
    <t>5.1.04.03</t>
  </si>
  <si>
    <t>APORTES A LA ESAP</t>
  </si>
  <si>
    <t>5.1.04.04</t>
  </si>
  <si>
    <t>APORTES A ESCUELAS INDUSTRIALES E INSTITUTOS TÉCNICOS</t>
  </si>
  <si>
    <t>5.1.07</t>
  </si>
  <si>
    <t>PRESTACIONES SOCIALES</t>
  </si>
  <si>
    <t>5.1.07.01</t>
  </si>
  <si>
    <t>5.1.07.02</t>
  </si>
  <si>
    <t xml:space="preserve">CESANTÍAS </t>
  </si>
  <si>
    <t>5.1.07.03</t>
  </si>
  <si>
    <t xml:space="preserve">INTERESES A LAS CESANTÍAS </t>
  </si>
  <si>
    <t>5.1.07.04</t>
  </si>
  <si>
    <t xml:space="preserve">PRIMA DE VACACIONES </t>
  </si>
  <si>
    <t>5.1.07.05</t>
  </si>
  <si>
    <t>5.1.07.06</t>
  </si>
  <si>
    <t>5.1.07.07</t>
  </si>
  <si>
    <t>BONIFICACIÓN ESPECIAL DE RECREACIÓN</t>
  </si>
  <si>
    <t>5.1.07.08</t>
  </si>
  <si>
    <t>5.1.07.90</t>
  </si>
  <si>
    <t>5.1.07.95</t>
  </si>
  <si>
    <t>OTRAS PRESTACIONES SOCIALES</t>
  </si>
  <si>
    <t>5.1.08</t>
  </si>
  <si>
    <t>GASTOS DE PERSONAL DIVERSOS</t>
  </si>
  <si>
    <t>5.1.08.01</t>
  </si>
  <si>
    <t xml:space="preserve">REMUNERACIÓN POR SERVICIOS TÉCNICOS </t>
  </si>
  <si>
    <t>5.1.08.02</t>
  </si>
  <si>
    <t>5.1.08.03</t>
  </si>
  <si>
    <t>5.1.08.04</t>
  </si>
  <si>
    <t>5.1.08.05</t>
  </si>
  <si>
    <t>5.1.08.06</t>
  </si>
  <si>
    <t>5.1.08.07</t>
  </si>
  <si>
    <t>5.1.08.08</t>
  </si>
  <si>
    <t>REMUNERACIÓN ELECTORAL</t>
  </si>
  <si>
    <t>5.1.08.10</t>
  </si>
  <si>
    <t>VIÁTICOS</t>
  </si>
  <si>
    <t>5.1.08.11</t>
  </si>
  <si>
    <t>VARIACIONES BENEFICIOS POSEMPLEO POR EL COSTO DEL SERVICIO PRESENTE Y PASADO</t>
  </si>
  <si>
    <t>5.1.08.12</t>
  </si>
  <si>
    <t>5.1.08.13</t>
  </si>
  <si>
    <t>BENEFICIOS POR PRÉSTAMOS A EMPLEADOS A TASA DE INTERÉS CERO O INFERIOR A LA DEL MERCADO</t>
  </si>
  <si>
    <t>5.1.08.90</t>
  </si>
  <si>
    <t>OTROS GASTOS DE PERSONAL DIVERSOS</t>
  </si>
  <si>
    <t>5.1.11</t>
  </si>
  <si>
    <t>GENERALES</t>
  </si>
  <si>
    <t>5.1.11.01</t>
  </si>
  <si>
    <t>5.1.11.02</t>
  </si>
  <si>
    <t>MATERIAL QUIRÚRGICO</t>
  </si>
  <si>
    <t>5.1.11.03</t>
  </si>
  <si>
    <t>ELEMENTOS DE LENCERÍA Y ROPERÍA</t>
  </si>
  <si>
    <t>5.1.11.04</t>
  </si>
  <si>
    <t>LOZA Y CRISTALERÍA</t>
  </si>
  <si>
    <t>5.1.11.05</t>
  </si>
  <si>
    <t>GASTOS DE ORGANIZACIÓN Y PUESTA EN MARCHA</t>
  </si>
  <si>
    <t>5.1.11.06</t>
  </si>
  <si>
    <t xml:space="preserve">ESTUDIOS Y PROYECTOS </t>
  </si>
  <si>
    <t>5.1.11.07</t>
  </si>
  <si>
    <t>GASTOS DE EXPLORACIÓN</t>
  </si>
  <si>
    <t>5.1.11.09</t>
  </si>
  <si>
    <t>GASTOS DE DESARROLLO</t>
  </si>
  <si>
    <t>5.1.11.10</t>
  </si>
  <si>
    <t>GASTOS DE ASOCIACIÓN</t>
  </si>
  <si>
    <t>5.1.11.12</t>
  </si>
  <si>
    <t>5.1.11.13</t>
  </si>
  <si>
    <t>VIGILANCIA Y SEGURIDAD</t>
  </si>
  <si>
    <t>5.1.11.14</t>
  </si>
  <si>
    <t>5.1.11.15</t>
  </si>
  <si>
    <t>5.1.11.16</t>
  </si>
  <si>
    <t>REPARACIONES</t>
  </si>
  <si>
    <t>5.1.11.17</t>
  </si>
  <si>
    <t>5.1.11.18</t>
  </si>
  <si>
    <t>5.1.11.19</t>
  </si>
  <si>
    <t>5.1.11.20</t>
  </si>
  <si>
    <t>5.1.11.21</t>
  </si>
  <si>
    <t>5.1.11.22</t>
  </si>
  <si>
    <t>5.1.11.23</t>
  </si>
  <si>
    <t>5.1.11.25</t>
  </si>
  <si>
    <t>SEGUROS GENERALES</t>
  </si>
  <si>
    <t>5.1.11.27</t>
  </si>
  <si>
    <t>PROMOCIÓN Y DIVULGACIÓN</t>
  </si>
  <si>
    <t>5.1.11.28</t>
  </si>
  <si>
    <t>CAPACITACIÓN DOCENTE</t>
  </si>
  <si>
    <t>5.1.11.29</t>
  </si>
  <si>
    <t>PRÓTESIS Y APARATOS ORTOPÉDICOS</t>
  </si>
  <si>
    <t>5.1.11.30</t>
  </si>
  <si>
    <t>ALIMENTACIÓN ESCOLAR</t>
  </si>
  <si>
    <t>5.1.11.31</t>
  </si>
  <si>
    <t>MATERIALES DE EDUCACIÓN</t>
  </si>
  <si>
    <t>5.1.11.32</t>
  </si>
  <si>
    <t>DISEÑOS Y ESTUDIOS</t>
  </si>
  <si>
    <t>5.1.11.33</t>
  </si>
  <si>
    <t>SEGURIDAD INDUSTRIAL</t>
  </si>
  <si>
    <t>5.1.11.34</t>
  </si>
  <si>
    <t>ASISTENCIA TÉCNICA AGROPECUARIA</t>
  </si>
  <si>
    <t>5.1.11.35</t>
  </si>
  <si>
    <t>MANTENIMIENTO DE CAMINOS VECINALES</t>
  </si>
  <si>
    <t>5.1.11.36</t>
  </si>
  <si>
    <t>IMPLEMENTOS DEPORTIVOS</t>
  </si>
  <si>
    <t>5.1.11.37</t>
  </si>
  <si>
    <t>EVENTOS CULTURALES</t>
  </si>
  <si>
    <t>5.1.11.38</t>
  </si>
  <si>
    <t>REUBICACIÓN DE ASENTAMIENTOS</t>
  </si>
  <si>
    <t>5.1.11.39</t>
  </si>
  <si>
    <t>PARTICIPACIONES Y COMPENSACIONES</t>
  </si>
  <si>
    <t>5.1.11.40</t>
  </si>
  <si>
    <t>CONTRATOS DE ADMINISTRACIÓN</t>
  </si>
  <si>
    <t>5.1.11.41</t>
  </si>
  <si>
    <t>SOSTENIMIENTO DE SEMOVIENTES Y PLANTAS</t>
  </si>
  <si>
    <t>5.1.11.42</t>
  </si>
  <si>
    <t>GASTOS DE OPERACIÓN ADUANERA</t>
  </si>
  <si>
    <t>5.1.11.43</t>
  </si>
  <si>
    <t>GASTOS RESERVADOS</t>
  </si>
  <si>
    <t>5.1.11.44</t>
  </si>
  <si>
    <t>APOYO A OPERACIONES MILITARES Y DE POLICÍA</t>
  </si>
  <si>
    <t>5.1.11.46</t>
  </si>
  <si>
    <t>5.1.11.47</t>
  </si>
  <si>
    <t>5.1.11.48</t>
  </si>
  <si>
    <t>SERVICIO DE RECLUTAMIENTO</t>
  </si>
  <si>
    <t>5.1.11.49</t>
  </si>
  <si>
    <t>SERVICIOS DE ASEO, CAFETERÍA, RESTAURANTE Y LAVANDERÍA</t>
  </si>
  <si>
    <t>5.1.11.50</t>
  </si>
  <si>
    <t>PROCESAMIENTO DE INFORMACIÓN</t>
  </si>
  <si>
    <t>5.1.11.51</t>
  </si>
  <si>
    <t>GASTOS POR CONTROL DE CALIDAD</t>
  </si>
  <si>
    <t>5.1.11.52</t>
  </si>
  <si>
    <t>CONSULTA CENTRALES DE RIESGO</t>
  </si>
  <si>
    <t>5.1.11.53</t>
  </si>
  <si>
    <t>CESIÓN DE DERECHOS DE TELEVISIÓN</t>
  </si>
  <si>
    <t>5.1.11.54</t>
  </si>
  <si>
    <t>5.1.11.55</t>
  </si>
  <si>
    <t>ELEMENTOS DE ASEO, LAVANDERÍA Y CAFETERÍA</t>
  </si>
  <si>
    <t>5.1.11.56</t>
  </si>
  <si>
    <t>5.1.11.57</t>
  </si>
  <si>
    <t>CONCURSOS Y LICITACIONES</t>
  </si>
  <si>
    <t>5.1.11.58</t>
  </si>
  <si>
    <t>VIDEOS</t>
  </si>
  <si>
    <t>5.1.11.59</t>
  </si>
  <si>
    <t>LICENCIAS Y SALVOCONDUCTOS</t>
  </si>
  <si>
    <t>5.1.11.61</t>
  </si>
  <si>
    <t xml:space="preserve">RELACIONES PÚBLICAS </t>
  </si>
  <si>
    <t>5.1.11.62</t>
  </si>
  <si>
    <t xml:space="preserve">EQUIPO DE SEGURIDAD INDUSTRIAL </t>
  </si>
  <si>
    <t>5.1.11.63</t>
  </si>
  <si>
    <t>CONTRATOS DE APRENDIZAJE</t>
  </si>
  <si>
    <t>5.1.11.64</t>
  </si>
  <si>
    <t>5.1.11.65</t>
  </si>
  <si>
    <t>5.1.11.66</t>
  </si>
  <si>
    <t>COSTAS PROCESALES</t>
  </si>
  <si>
    <t>5.1.11.67</t>
  </si>
  <si>
    <t>5.1.11.72</t>
  </si>
  <si>
    <t>APOYO A CAMPAÑAS POLÍTICAS</t>
  </si>
  <si>
    <t>5.1.11.73</t>
  </si>
  <si>
    <t xml:space="preserve">INTERVENTORÍAS, AUDITORÍAS Y EVALUACIONES </t>
  </si>
  <si>
    <t>5.1.11.74</t>
  </si>
  <si>
    <t>ASIGNACIÓN DE BIENES Y SERVICIOS</t>
  </si>
  <si>
    <t>5.1.11.75</t>
  </si>
  <si>
    <t>REPARACIÓN DE VÍCTIMAS</t>
  </si>
  <si>
    <t>5.1.11.76</t>
  </si>
  <si>
    <t>MITIGACIÓN DE RIESGOS</t>
  </si>
  <si>
    <t>5.1.11.77</t>
  </si>
  <si>
    <t>5.1.11.78</t>
  </si>
  <si>
    <t>5.1.11.79</t>
  </si>
  <si>
    <t>5.1.11.80</t>
  </si>
  <si>
    <t>5.1.11.90</t>
  </si>
  <si>
    <t>OTROS GASTOS GENERALES</t>
  </si>
  <si>
    <t>5.1.20</t>
  </si>
  <si>
    <t>5.1.20.01</t>
  </si>
  <si>
    <t>5.1.20.02</t>
  </si>
  <si>
    <t>5.1.20.06</t>
  </si>
  <si>
    <t>5.1.20.09</t>
  </si>
  <si>
    <t>5.1.20.10</t>
  </si>
  <si>
    <t>5.1.20.11</t>
  </si>
  <si>
    <t>5.1.20.12</t>
  </si>
  <si>
    <t>5.1.20.13</t>
  </si>
  <si>
    <t>5.1.20.17</t>
  </si>
  <si>
    <t>5.1.20.19</t>
  </si>
  <si>
    <t>5.1.20.21</t>
  </si>
  <si>
    <t>5.1.20.23</t>
  </si>
  <si>
    <t xml:space="preserve">IMPUESTO AL PATRIMONIO </t>
  </si>
  <si>
    <t>5.1.20.24</t>
  </si>
  <si>
    <t xml:space="preserve">GRAVAMEN A LOS MOVIMIENTOS FINANCIEROS </t>
  </si>
  <si>
    <t>5.1.20.25</t>
  </si>
  <si>
    <t xml:space="preserve">IMPUESTO DE TIMBRE </t>
  </si>
  <si>
    <t>5.1.20.26</t>
  </si>
  <si>
    <t>5.1.20.27</t>
  </si>
  <si>
    <t>5.1.20.28</t>
  </si>
  <si>
    <t>5.1.20.29</t>
  </si>
  <si>
    <t>5.1.20.30</t>
  </si>
  <si>
    <t>5.1.20.32</t>
  </si>
  <si>
    <t>5.1.20.33</t>
  </si>
  <si>
    <t>5.1.20.34</t>
  </si>
  <si>
    <t>5.1.20.35</t>
  </si>
  <si>
    <t>5.1.20.90</t>
  </si>
  <si>
    <t>OTROS IMPUESTOS, CONTRIBUCIONES Y TASAS</t>
  </si>
  <si>
    <t>5.1.22</t>
  </si>
  <si>
    <t>5.1.22.01</t>
  </si>
  <si>
    <t>5.1.22.02</t>
  </si>
  <si>
    <t>PRESTACIONES ECONÓMICAS RÉGIMEN ESPECIAL Y DE EXCEPCION</t>
  </si>
  <si>
    <t>5.1.22.04</t>
  </si>
  <si>
    <t>5.1.22.05</t>
  </si>
  <si>
    <t>5.1.22.09</t>
  </si>
  <si>
    <t>INSPECCIÓN, VIGILANCIA Y CONTROL A LAS ENTIDADES TERRITORIALES</t>
  </si>
  <si>
    <t>5.1.22.10</t>
  </si>
  <si>
    <t>DEVOLUCIÓN DE COTIZACIONES RECAUDADAS EN PERIODOS ANTERIORES</t>
  </si>
  <si>
    <t>5.1.22.11</t>
  </si>
  <si>
    <t>GESTIÓN DE COBRO, MANEJO DE INFORMACIÓN Y SERVICIOS FINANCIEROS EPS O EOC</t>
  </si>
  <si>
    <t>5.1.22.12</t>
  </si>
  <si>
    <t>5.1.22.14</t>
  </si>
  <si>
    <t>5.2</t>
  </si>
  <si>
    <t>DE VENTAS</t>
  </si>
  <si>
    <t>5.2.02</t>
  </si>
  <si>
    <t>5.2.02.01</t>
  </si>
  <si>
    <t>5.2.02.02</t>
  </si>
  <si>
    <t>5.2.02.03</t>
  </si>
  <si>
    <t>5.2.02.04</t>
  </si>
  <si>
    <t>5.2.02.17</t>
  </si>
  <si>
    <t>5.2.02.18</t>
  </si>
  <si>
    <t>5.2.02.20</t>
  </si>
  <si>
    <t>5.2.02.26</t>
  </si>
  <si>
    <t>5.2.02.30</t>
  </si>
  <si>
    <t>5.2.02.32</t>
  </si>
  <si>
    <t>5.2.02.39</t>
  </si>
  <si>
    <t>5.2.02.40</t>
  </si>
  <si>
    <t>5.2.02.42</t>
  </si>
  <si>
    <t>5.2.02.43</t>
  </si>
  <si>
    <t>5.2.03</t>
  </si>
  <si>
    <t>5.2.03.01</t>
  </si>
  <si>
    <t>5.2.03.02</t>
  </si>
  <si>
    <t>5.2.03.03</t>
  </si>
  <si>
    <t>5.2.03.04</t>
  </si>
  <si>
    <t>5.2.03.15</t>
  </si>
  <si>
    <t>5.2.03.16</t>
  </si>
  <si>
    <t>5.2.03.18</t>
  </si>
  <si>
    <t>5.2.03.90</t>
  </si>
  <si>
    <t>5.2.04</t>
  </si>
  <si>
    <t>5.2.04.01</t>
  </si>
  <si>
    <t>5.2.04.02</t>
  </si>
  <si>
    <t>5.2.04.03</t>
  </si>
  <si>
    <t>5.2.04.04</t>
  </si>
  <si>
    <t>5.2.04.05</t>
  </si>
  <si>
    <t>5.2.04.06</t>
  </si>
  <si>
    <t>5.2.04.07</t>
  </si>
  <si>
    <t>5.2.04.08</t>
  </si>
  <si>
    <t>5.2.04.90</t>
  </si>
  <si>
    <t>5.2.07</t>
  </si>
  <si>
    <t>5.2.07.01</t>
  </si>
  <si>
    <t>5.2.07.02</t>
  </si>
  <si>
    <t>5.2.07.03</t>
  </si>
  <si>
    <t>5.2.07.04</t>
  </si>
  <si>
    <t>5.2.08</t>
  </si>
  <si>
    <t>5.2.08.01</t>
  </si>
  <si>
    <t>5.2.08.02</t>
  </si>
  <si>
    <t>5.2.08.03</t>
  </si>
  <si>
    <t>5.2.08.04</t>
  </si>
  <si>
    <t>5.2.08.05</t>
  </si>
  <si>
    <t>5.2.08.06</t>
  </si>
  <si>
    <t>5.2.08.07</t>
  </si>
  <si>
    <t>5.2.08.90</t>
  </si>
  <si>
    <t>5.2.08.95</t>
  </si>
  <si>
    <t>5.2.11</t>
  </si>
  <si>
    <t>5.2.11.10</t>
  </si>
  <si>
    <t>5.2.11.11</t>
  </si>
  <si>
    <t>5.2.11.13</t>
  </si>
  <si>
    <t>5.2.11.14</t>
  </si>
  <si>
    <t>5.2.11.15</t>
  </si>
  <si>
    <t>5.2.11.16</t>
  </si>
  <si>
    <t>5.2.11.17</t>
  </si>
  <si>
    <t>5.2.11.18</t>
  </si>
  <si>
    <t>5.2.11.19</t>
  </si>
  <si>
    <t>5.2.11.20</t>
  </si>
  <si>
    <t>5.2.11.21</t>
  </si>
  <si>
    <t>5.2.11.23</t>
  </si>
  <si>
    <t>5.2.11.25</t>
  </si>
  <si>
    <t>5.2.11.30</t>
  </si>
  <si>
    <t>5.2.11.44</t>
  </si>
  <si>
    <t>5.2.11.47</t>
  </si>
  <si>
    <t>5.2.11.53</t>
  </si>
  <si>
    <t>5.2.11.54</t>
  </si>
  <si>
    <t>5.2.11.60</t>
  </si>
  <si>
    <t>RELACIONES PÚBLICAS</t>
  </si>
  <si>
    <t>5.2.11.62</t>
  </si>
  <si>
    <t>5.2.11.63</t>
  </si>
  <si>
    <t>5.2.11.71</t>
  </si>
  <si>
    <t>5.2.11.72</t>
  </si>
  <si>
    <t>5.2.11.73</t>
  </si>
  <si>
    <t>5.2.11.90</t>
  </si>
  <si>
    <t>5.2.12</t>
  </si>
  <si>
    <t>5.2.12.01</t>
  </si>
  <si>
    <t>5.2.12.02</t>
  </si>
  <si>
    <t>5.2.12.03</t>
  </si>
  <si>
    <t>5.2.12.04</t>
  </si>
  <si>
    <t>5.2.12.05</t>
  </si>
  <si>
    <t>5.2.12.06</t>
  </si>
  <si>
    <t>5.2.12.07</t>
  </si>
  <si>
    <t>5.2.12.09</t>
  </si>
  <si>
    <t>5.2.12.10</t>
  </si>
  <si>
    <t>5.2.12.11</t>
  </si>
  <si>
    <t>5.2.12.12</t>
  </si>
  <si>
    <t>5.2.12.90</t>
  </si>
  <si>
    <t>5.2.20</t>
  </si>
  <si>
    <t>5.2.20.01</t>
  </si>
  <si>
    <t>5.2.20.09</t>
  </si>
  <si>
    <t>5.2.20.10</t>
  </si>
  <si>
    <t>5.2.20.11</t>
  </si>
  <si>
    <t>5.2.20.12</t>
  </si>
  <si>
    <t>5.2.20.17</t>
  </si>
  <si>
    <t>5.2.20.24</t>
  </si>
  <si>
    <t>5.2.20.25</t>
  </si>
  <si>
    <t>5.2.20.26</t>
  </si>
  <si>
    <t>5.2.20.27</t>
  </si>
  <si>
    <t>5.2.20.29</t>
  </si>
  <si>
    <t>5.2.20.34</t>
  </si>
  <si>
    <t>5.2.20.35</t>
  </si>
  <si>
    <t>5.2.20.90</t>
  </si>
  <si>
    <t>5.3</t>
  </si>
  <si>
    <t>DETERIORO, DEPRECIACIONES, AMORTIZACIONES Y PROVISIONES</t>
  </si>
  <si>
    <t>5.3.46</t>
  </si>
  <si>
    <t>DETERIORO DE INVERSIONES</t>
  </si>
  <si>
    <t>5.3.46.01</t>
  </si>
  <si>
    <t>5.3.46.02</t>
  </si>
  <si>
    <t>5.3.46.03</t>
  </si>
  <si>
    <t>5.3.46.05</t>
  </si>
  <si>
    <t>EN CONTROLADAS CONTABILIZADAS POR EL MÉTODO DE PARTICIPACIÓN PATRIMONIAL</t>
  </si>
  <si>
    <t>5.3.46.06</t>
  </si>
  <si>
    <t>EN ASOCIADAS AL COSTO</t>
  </si>
  <si>
    <t>5.3.46.07</t>
  </si>
  <si>
    <t>EN ASOCIADAS CONTABILIZADAS POR EL MÉTODO DE PARTICIPACIÓN PATRIMONIAL</t>
  </si>
  <si>
    <t>5.3.47</t>
  </si>
  <si>
    <t>DETERIORO DE CUENTAS POR COBRAR</t>
  </si>
  <si>
    <t>5.3.47.01</t>
  </si>
  <si>
    <t>5.3.47.02</t>
  </si>
  <si>
    <t>5.3.47.03</t>
  </si>
  <si>
    <t>5.3.47.04</t>
  </si>
  <si>
    <t>5.3.47.05</t>
  </si>
  <si>
    <t>5.3.47.06</t>
  </si>
  <si>
    <t>5.3.47.07</t>
  </si>
  <si>
    <t>5.3.47.08</t>
  </si>
  <si>
    <t>5.3.47.09</t>
  </si>
  <si>
    <t>5.3.47.10</t>
  </si>
  <si>
    <t>5.3.47.11</t>
  </si>
  <si>
    <t>5.3.47.12</t>
  </si>
  <si>
    <t>5.3.47.13</t>
  </si>
  <si>
    <t>5.3.47.14</t>
  </si>
  <si>
    <t>5.3.47.15</t>
  </si>
  <si>
    <t>APORTES SOBRE LA NOMINA</t>
  </si>
  <si>
    <t>5.3.47.16</t>
  </si>
  <si>
    <t>5.3.47.17</t>
  </si>
  <si>
    <t>5.3.47.90</t>
  </si>
  <si>
    <t>5.3.48</t>
  </si>
  <si>
    <t>DETERIORO DE CUENTAS POR COBRAR A COSTO AMORTIZADO</t>
  </si>
  <si>
    <t>5.3.48.01</t>
  </si>
  <si>
    <t>5.3.48.02</t>
  </si>
  <si>
    <t>5.3.48.03</t>
  </si>
  <si>
    <t>5.3.48.04</t>
  </si>
  <si>
    <t>5.3.48.05</t>
  </si>
  <si>
    <t>5.3.48.06</t>
  </si>
  <si>
    <t>5.3.48.07</t>
  </si>
  <si>
    <t>5.3.48.08</t>
  </si>
  <si>
    <t>5.3.48.09</t>
  </si>
  <si>
    <t>5.3.48.90</t>
  </si>
  <si>
    <t>5.3.49</t>
  </si>
  <si>
    <t>DETERIORO DE PRÉSTAMOS POR COBRAR</t>
  </si>
  <si>
    <t>5.3.49.01</t>
  </si>
  <si>
    <t>5.3.49.04</t>
  </si>
  <si>
    <t>5.3.50</t>
  </si>
  <si>
    <t>DETERIORO DE INVENTARIOS</t>
  </si>
  <si>
    <t>5.3.50.01</t>
  </si>
  <si>
    <t>5.3.50.02</t>
  </si>
  <si>
    <t>5.3.50.03</t>
  </si>
  <si>
    <t>5.3.50.04</t>
  </si>
  <si>
    <t xml:space="preserve">MATERIAS PRIMAS </t>
  </si>
  <si>
    <t>5.3.50.05</t>
  </si>
  <si>
    <t>5.3.50.06</t>
  </si>
  <si>
    <t>5.3.50.07</t>
  </si>
  <si>
    <t xml:space="preserve">INVENTARIOS DE PRESTADORES DE SERVICIOS </t>
  </si>
  <si>
    <t>5.3.50.08</t>
  </si>
  <si>
    <t>5.3.51</t>
  </si>
  <si>
    <t>DETERIORO DE PROPIEDADES, PLANTA Y EQUIPO</t>
  </si>
  <si>
    <t>5.3.51.01</t>
  </si>
  <si>
    <t>5.3.51.02</t>
  </si>
  <si>
    <t>5.3.51.03</t>
  </si>
  <si>
    <t>5.3.51.04</t>
  </si>
  <si>
    <t>5.3.51.05</t>
  </si>
  <si>
    <t>5.3.51.06</t>
  </si>
  <si>
    <t>5.3.51.07</t>
  </si>
  <si>
    <t>5.3.51.08</t>
  </si>
  <si>
    <t>5.3.51.09</t>
  </si>
  <si>
    <t>5.3.51.10</t>
  </si>
  <si>
    <t>5.3.51.11</t>
  </si>
  <si>
    <t>5.3.51.12</t>
  </si>
  <si>
    <t>5.3.51.13</t>
  </si>
  <si>
    <t>5.3.51.14</t>
  </si>
  <si>
    <t>5.3.51.15</t>
  </si>
  <si>
    <t>5.3.51.17</t>
  </si>
  <si>
    <t>5.3.51.18</t>
  </si>
  <si>
    <t>5.3.51.19</t>
  </si>
  <si>
    <t>5.3.51.20</t>
  </si>
  <si>
    <t>5.3.51.21</t>
  </si>
  <si>
    <t>5.3.53</t>
  </si>
  <si>
    <t>DETERIORO ACTIVOS NO CORRIENTES MANTENIDOS PARA LA VENTA</t>
  </si>
  <si>
    <t>5.3.53.01</t>
  </si>
  <si>
    <t>5.3.53.02</t>
  </si>
  <si>
    <t>5.3.53.90</t>
  </si>
  <si>
    <t>5.3.55</t>
  </si>
  <si>
    <t>DETERIORO DE PROPIEDADES DE INVERSIÓN</t>
  </si>
  <si>
    <t>5.3.55.01</t>
  </si>
  <si>
    <t>5.3.55.02</t>
  </si>
  <si>
    <t>5.3.57</t>
  </si>
  <si>
    <t>DETERIORO DE ACTIVOS INTANGIBLES</t>
  </si>
  <si>
    <t>5.3.57.01</t>
  </si>
  <si>
    <t>5.3.57.02</t>
  </si>
  <si>
    <t>5.3.57.05</t>
  </si>
  <si>
    <t>5.3.57.06</t>
  </si>
  <si>
    <t>5.3.57.07</t>
  </si>
  <si>
    <t>5.3.57.09</t>
  </si>
  <si>
    <t>5.3.57.90</t>
  </si>
  <si>
    <t>5.3.59</t>
  </si>
  <si>
    <t>DETERIORO DE ACTIVOS BIOLÓGICOS AL COSTO</t>
  </si>
  <si>
    <t>5.3.59.01</t>
  </si>
  <si>
    <t>5.3.60</t>
  </si>
  <si>
    <t>DEPRECIACIÓN DE PROPIEDADES, PLANTA Y EQUIPO</t>
  </si>
  <si>
    <t>5.3.60.01</t>
  </si>
  <si>
    <t>5.3.60.02</t>
  </si>
  <si>
    <t>5.3.60.03</t>
  </si>
  <si>
    <t>5.3.60.04</t>
  </si>
  <si>
    <t>5.3.60.05</t>
  </si>
  <si>
    <t>5.3.60.06</t>
  </si>
  <si>
    <t>5.3.60.07</t>
  </si>
  <si>
    <t>5.3.60.08</t>
  </si>
  <si>
    <t>5.3.60.09</t>
  </si>
  <si>
    <t>5.3.60.10</t>
  </si>
  <si>
    <t>5.3.60.11</t>
  </si>
  <si>
    <t>5.3.60.12</t>
  </si>
  <si>
    <t>5.3.60.13</t>
  </si>
  <si>
    <t>5.3.60.14</t>
  </si>
  <si>
    <t>5.3.60.15</t>
  </si>
  <si>
    <t>5.3.60.16</t>
  </si>
  <si>
    <t>5.3.61</t>
  </si>
  <si>
    <t>DEPRECIACIÓN DE PROPIEDADES, PLANTA Y EQUIPO - MODELO REVALUADO</t>
  </si>
  <si>
    <t>5.3.61.01</t>
  </si>
  <si>
    <t>5.3.61.04</t>
  </si>
  <si>
    <t>5.3.61.06</t>
  </si>
  <si>
    <t>5.3.61.07</t>
  </si>
  <si>
    <t>5.3.61.08</t>
  </si>
  <si>
    <t>5.3.62</t>
  </si>
  <si>
    <t>DEPRECIACIÓN DE PROPIEDADES DE INVERSIÓN</t>
  </si>
  <si>
    <t>5.3.62.01</t>
  </si>
  <si>
    <t>5.3.62.02</t>
  </si>
  <si>
    <t>5.3.64</t>
  </si>
  <si>
    <t>DEPRECIACIÓN DE BIENES DE USO PÚBLICO EN SERVICIO</t>
  </si>
  <si>
    <t>5.3.64.01</t>
  </si>
  <si>
    <t>5.3.64.02</t>
  </si>
  <si>
    <t>5.3.64.03</t>
  </si>
  <si>
    <t>5.3.64.04</t>
  </si>
  <si>
    <t>5.3.64.05</t>
  </si>
  <si>
    <t>5.3.64.06</t>
  </si>
  <si>
    <t>5.3.64.07</t>
  </si>
  <si>
    <t>5.3.64.08</t>
  </si>
  <si>
    <t>5.3.64.09</t>
  </si>
  <si>
    <t>5.3.64.10</t>
  </si>
  <si>
    <t>5.3.64.11</t>
  </si>
  <si>
    <t>5.3.64.90</t>
  </si>
  <si>
    <t>5.3.65</t>
  </si>
  <si>
    <t>DEPRECIACIÓN DE RESTAURACIONES DE BIENES HISTÓRICOS Y CULTURALES</t>
  </si>
  <si>
    <t>5.3.65.01</t>
  </si>
  <si>
    <t>5.3.65.03</t>
  </si>
  <si>
    <t>5.3.65.04</t>
  </si>
  <si>
    <t>5.3.65.06</t>
  </si>
  <si>
    <t>5.3.65.90</t>
  </si>
  <si>
    <t>5.3.66</t>
  </si>
  <si>
    <t>AMORTIZACIÓN DE ACTIVOS INTANGIBLES</t>
  </si>
  <si>
    <t>5.3.66.01</t>
  </si>
  <si>
    <t>5.3.66.02</t>
  </si>
  <si>
    <t>5.3.66.03</t>
  </si>
  <si>
    <t>5.3.66.04</t>
  </si>
  <si>
    <t>5.3.66.05</t>
  </si>
  <si>
    <t>5.3.66.06</t>
  </si>
  <si>
    <t>5.3.66.08</t>
  </si>
  <si>
    <t>5.3.66.09</t>
  </si>
  <si>
    <t>5.3.66.90</t>
  </si>
  <si>
    <t>5.3.68</t>
  </si>
  <si>
    <t>PROVISIÓN LITIGIOS Y DEMANDAS</t>
  </si>
  <si>
    <t>5.3.68.01</t>
  </si>
  <si>
    <t xml:space="preserve">CIVILES </t>
  </si>
  <si>
    <t>5.3.68.02</t>
  </si>
  <si>
    <t xml:space="preserve">PENALES </t>
  </si>
  <si>
    <t>5.3.68.03</t>
  </si>
  <si>
    <t>5.3.68.04</t>
  </si>
  <si>
    <t>5.3.68.05</t>
  </si>
  <si>
    <t>5.3.68.90</t>
  </si>
  <si>
    <t>5.3.69</t>
  </si>
  <si>
    <t>PROVISIÓN POR GARANTÍAS</t>
  </si>
  <si>
    <t>5.3.69.01</t>
  </si>
  <si>
    <t>5.3.69.02</t>
  </si>
  <si>
    <t>5.3.70</t>
  </si>
  <si>
    <t>PROVISIÓN SEGUROS Y REASEGUROS</t>
  </si>
  <si>
    <t>5.3.70.90</t>
  </si>
  <si>
    <t>OTRAS PROVISIONES PARA SEGUROS Y REASEGUROS</t>
  </si>
  <si>
    <t>5.3.71</t>
  </si>
  <si>
    <t>5.3.71.01</t>
  </si>
  <si>
    <t>5.3.71.02</t>
  </si>
  <si>
    <t>5.3.71.90</t>
  </si>
  <si>
    <t>5.3.73</t>
  </si>
  <si>
    <t>5.3.73.01</t>
  </si>
  <si>
    <t>DEVOLUCIÓN DE BIENES APREHENDIDOS O INCAUTADOS</t>
  </si>
  <si>
    <t>5.3.73.02</t>
  </si>
  <si>
    <t>5.3.73.04</t>
  </si>
  <si>
    <t>5.3.73.05</t>
  </si>
  <si>
    <t>5.3.73.07</t>
  </si>
  <si>
    <t xml:space="preserve">DESMANTELAMIENTOS </t>
  </si>
  <si>
    <t>5.3.73.13</t>
  </si>
  <si>
    <t>5.3.73.90</t>
  </si>
  <si>
    <t>5.3.74</t>
  </si>
  <si>
    <t>DETERIORO DE BIENES DE USO PÚBLICO</t>
  </si>
  <si>
    <t>5.3.74.01</t>
  </si>
  <si>
    <t>5.3.74.04</t>
  </si>
  <si>
    <t>5.3.74.05</t>
  </si>
  <si>
    <t>5.3.74.10</t>
  </si>
  <si>
    <t>5.3.74.12</t>
  </si>
  <si>
    <t>5.3.74.13</t>
  </si>
  <si>
    <t>5.3.74.90</t>
  </si>
  <si>
    <t>5.3.75</t>
  </si>
  <si>
    <t>DEPRECIACIÓN DE BIENES DE USO PÚBLICO EN SERVICIO- CONCESIONES</t>
  </si>
  <si>
    <t>5.3.75.05</t>
  </si>
  <si>
    <t>5.3.75.90</t>
  </si>
  <si>
    <t>OTROS BIENES DE USO PÚBLICO EN SERVICIO - CONCESIONES</t>
  </si>
  <si>
    <t>5.4</t>
  </si>
  <si>
    <t>5.4.08</t>
  </si>
  <si>
    <t>5.4.08.17</t>
  </si>
  <si>
    <t>5.4.08.18</t>
  </si>
  <si>
    <t>5.4.08.19</t>
  </si>
  <si>
    <t>5.4.08.20</t>
  </si>
  <si>
    <t>5.4.08.21</t>
  </si>
  <si>
    <t>5.4.08.22</t>
  </si>
  <si>
    <t>5.4.08.23</t>
  </si>
  <si>
    <t>5.4.08.24</t>
  </si>
  <si>
    <t>5.4.08.25</t>
  </si>
  <si>
    <t>5.4.13</t>
  </si>
  <si>
    <t>5.4.13.01</t>
  </si>
  <si>
    <t>5.4.13.02</t>
  </si>
  <si>
    <t>5.4.13.03</t>
  </si>
  <si>
    <t>5.4.13.04</t>
  </si>
  <si>
    <t>5.4.13.05</t>
  </si>
  <si>
    <t>5.4.13.06</t>
  </si>
  <si>
    <t>5.4.13.07</t>
  </si>
  <si>
    <t>5.4.13.08</t>
  </si>
  <si>
    <t>5.4.13.09</t>
  </si>
  <si>
    <t>5.4.13.10</t>
  </si>
  <si>
    <t>5.4.13.90</t>
  </si>
  <si>
    <t>5.4.21</t>
  </si>
  <si>
    <t>5.4.21.04</t>
  </si>
  <si>
    <t>5.4.23</t>
  </si>
  <si>
    <t>5.4.23.01</t>
  </si>
  <si>
    <t>5.4.23.02</t>
  </si>
  <si>
    <t>5.4.23.03</t>
  </si>
  <si>
    <t>5.4.23.04</t>
  </si>
  <si>
    <t>5.4.23.05</t>
  </si>
  <si>
    <t>5.4.23.06</t>
  </si>
  <si>
    <t>TRANSFERENCIA POR CONDONACIÓN DE DEUDAS</t>
  </si>
  <si>
    <t>5.4.23.07</t>
  </si>
  <si>
    <t>BIENES ENTREGADOS SIN CONTRAPRESTACIÓN</t>
  </si>
  <si>
    <t>5.4.23.14</t>
  </si>
  <si>
    <t>5.4.23.15</t>
  </si>
  <si>
    <t>5.4.23.16</t>
  </si>
  <si>
    <t>5.4.23.19</t>
  </si>
  <si>
    <t>TRANSFERENCIA POR ASUNCIÓN DE DEUDAS</t>
  </si>
  <si>
    <t>5.4.23.20</t>
  </si>
  <si>
    <t>5.4.23.22</t>
  </si>
  <si>
    <t>5.4.23.23</t>
  </si>
  <si>
    <t>5.4.23.90</t>
  </si>
  <si>
    <t>5.4.24</t>
  </si>
  <si>
    <t>5.4.24.01</t>
  </si>
  <si>
    <t>SUBVENCIÓN POR PRÉSTAMOS CON TASA DE INTERÉS CERO</t>
  </si>
  <si>
    <t>5.4.24.02</t>
  </si>
  <si>
    <t>SUBVENCIÓN POR PRÉSTAMOS CON TASAS DE INTERÉS INFERIORES A LAS DEL MERCADO</t>
  </si>
  <si>
    <t>5.4.24.03</t>
  </si>
  <si>
    <t>SUBVENCIÓN POR CONDONACIÓN DE DEUDAS</t>
  </si>
  <si>
    <t>5.4.24.04</t>
  </si>
  <si>
    <t>5.4.24.05</t>
  </si>
  <si>
    <t>5.4.24.06</t>
  </si>
  <si>
    <t>SUBVENCIÓN POR PROGRAMAS CON EL SECTOR FINANCIERO</t>
  </si>
  <si>
    <t>5.4.24.07</t>
  </si>
  <si>
    <t>5.4.24.08</t>
  </si>
  <si>
    <t>SUBVENCIÓN POR PROGRAMAS CON EL SECTOR NO FINANCIERO BAJO CONTROL NACIONAL</t>
  </si>
  <si>
    <t>5.4.24.09</t>
  </si>
  <si>
    <t>SUBVENCIÓN POR PROGRAMAS CON EL SECTOR NO FINANCIERO BAJO CONTROL EXTRANJERO</t>
  </si>
  <si>
    <t>5.4.24.10</t>
  </si>
  <si>
    <t>SUBVENCIÓN POR PROGRAMAS CON ENTIDADES SIN FINES DE LUCRO QUE SIRVEN A LOS HOGARES</t>
  </si>
  <si>
    <t>5.4.24.11</t>
  </si>
  <si>
    <t>SUBVENCIÓN POR PROGRAMAS CON LOS HOGARES</t>
  </si>
  <si>
    <t>5.4.24.13</t>
  </si>
  <si>
    <t>SUBSIDIO A LOS NOTARIOS</t>
  </si>
  <si>
    <t>5.4.24.15</t>
  </si>
  <si>
    <t>SUBVENCIÓN A LAS INSTITUCIONES PRESTADORAS DE SERVICIOS DE SALUD CON RECURSOS DE FONSAET</t>
  </si>
  <si>
    <t>5.4.24.90</t>
  </si>
  <si>
    <t>5.5</t>
  </si>
  <si>
    <t>GASTO PÚBLICO SOCIAL</t>
  </si>
  <si>
    <t>5.5.01</t>
  </si>
  <si>
    <t>5.5.01.01</t>
  </si>
  <si>
    <t>5.5.01.02</t>
  </si>
  <si>
    <t>5.5.01.03</t>
  </si>
  <si>
    <t>5.5.01.04</t>
  </si>
  <si>
    <t>5.5.01.05</t>
  </si>
  <si>
    <t>5.5.01.06</t>
  </si>
  <si>
    <t>5.5.01.07</t>
  </si>
  <si>
    <t>5.5.01.08</t>
  </si>
  <si>
    <t>5.5.02</t>
  </si>
  <si>
    <t>5.5.02.01</t>
  </si>
  <si>
    <t>5.5.02.02</t>
  </si>
  <si>
    <t>5.5.02.03</t>
  </si>
  <si>
    <t>5.5.02.04</t>
  </si>
  <si>
    <t>5.5.02.05</t>
  </si>
  <si>
    <t>5.5.02.06</t>
  </si>
  <si>
    <t>5.5.02.07</t>
  </si>
  <si>
    <t>CONDONACIÓN SERVICIOS DE SALUD A VINCULADOS</t>
  </si>
  <si>
    <t>5.5.02.08</t>
  </si>
  <si>
    <t>5.5.02.10</t>
  </si>
  <si>
    <t>UNIDAD DE PAGO POR CAPACITACION REGIMEN SUBSIDIADO -UPC-S</t>
  </si>
  <si>
    <t>5.5.02.11</t>
  </si>
  <si>
    <t>FORTALECIMIENTO INSTITUCIONAL PARA LA PRESTACIÓN DE SERVICIOS DE SALUD</t>
  </si>
  <si>
    <t>5.5.02.16</t>
  </si>
  <si>
    <t>5.5.02.17</t>
  </si>
  <si>
    <t>5.5.02.18</t>
  </si>
  <si>
    <t>5.5.02.19</t>
  </si>
  <si>
    <t>5.5.03</t>
  </si>
  <si>
    <t>AGUA POTABLE Y SANEAMIENTO BÁSICO</t>
  </si>
  <si>
    <t>5.5.03.01</t>
  </si>
  <si>
    <t>5.5.03.02</t>
  </si>
  <si>
    <t>5.5.03.03</t>
  </si>
  <si>
    <t>5.5.03.04</t>
  </si>
  <si>
    <t>5.5.03.05</t>
  </si>
  <si>
    <t>5.5.03.06</t>
  </si>
  <si>
    <t>5.5.03.08</t>
  </si>
  <si>
    <t>5.5.04</t>
  </si>
  <si>
    <t>5.5.04.01</t>
  </si>
  <si>
    <t>5.5.04.02</t>
  </si>
  <si>
    <t>5.5.04.03</t>
  </si>
  <si>
    <t>5.5.04.04</t>
  </si>
  <si>
    <t>5.5.04.05</t>
  </si>
  <si>
    <t>5.5.04.06</t>
  </si>
  <si>
    <t>5.5.04.07</t>
  </si>
  <si>
    <t>5.5.04.08</t>
  </si>
  <si>
    <t>5.5.05</t>
  </si>
  <si>
    <t>RECREACIÓN Y DEPORTE</t>
  </si>
  <si>
    <t>5.5.05.01</t>
  </si>
  <si>
    <t>5.5.05.02</t>
  </si>
  <si>
    <t>5.5.05.03</t>
  </si>
  <si>
    <t>5.5.05.04</t>
  </si>
  <si>
    <t>5.5.05.05</t>
  </si>
  <si>
    <t>5.5.05.06</t>
  </si>
  <si>
    <t>5.5.05.07</t>
  </si>
  <si>
    <t>5.5.05.08</t>
  </si>
  <si>
    <t>5.5.06</t>
  </si>
  <si>
    <t>CULTURA</t>
  </si>
  <si>
    <t>5.5.06.01</t>
  </si>
  <si>
    <t>5.5.06.02</t>
  </si>
  <si>
    <t>5.5.06.03</t>
  </si>
  <si>
    <t>5.5.06.04</t>
  </si>
  <si>
    <t>5.5.06.05</t>
  </si>
  <si>
    <t>5.5.06.06</t>
  </si>
  <si>
    <t>5.5.06.07</t>
  </si>
  <si>
    <t>5.5.06.08</t>
  </si>
  <si>
    <t>5.5.07</t>
  </si>
  <si>
    <t>DESARROLLO COMUNITARIO Y BIENESTAR SOCIAL</t>
  </si>
  <si>
    <t>5.5.07.01</t>
  </si>
  <si>
    <t>5.5.07.02</t>
  </si>
  <si>
    <t>5.5.07.03</t>
  </si>
  <si>
    <t>5.5.07.04</t>
  </si>
  <si>
    <t>5.5.07.05</t>
  </si>
  <si>
    <t>5.5.07.06</t>
  </si>
  <si>
    <t>5.5.07.07</t>
  </si>
  <si>
    <t>5.5.07.08</t>
  </si>
  <si>
    <t>5.5.08</t>
  </si>
  <si>
    <t>MEDIO AMBIENTE</t>
  </si>
  <si>
    <t>5.5.08.01</t>
  </si>
  <si>
    <t>ACTIVIDADES DE CONSERVACIÓN</t>
  </si>
  <si>
    <t>5.5.08.02</t>
  </si>
  <si>
    <t>ACTIVIDADES DE RECUPERACIÓN</t>
  </si>
  <si>
    <t>5.5.08.03</t>
  </si>
  <si>
    <t>ACTIVIDADES DE ADECUACIÓN</t>
  </si>
  <si>
    <t>5.5.08.04</t>
  </si>
  <si>
    <t>INVESTIGACIÓN</t>
  </si>
  <si>
    <t>5.5.08.05</t>
  </si>
  <si>
    <t>EDUCACIÓN, CAPACITACIÓN Y DIVULGACIÓN AMBIENTAL</t>
  </si>
  <si>
    <t>5.5.08.06</t>
  </si>
  <si>
    <t>5.5.08.07</t>
  </si>
  <si>
    <t>5.5.08.08</t>
  </si>
  <si>
    <t>5.5.08.09</t>
  </si>
  <si>
    <t>MANEJO Y ADMINISTRACIÓN DE INFORMACIÓN</t>
  </si>
  <si>
    <t>5.5.08.90</t>
  </si>
  <si>
    <t>OTROS GASTOS EN MEDIO AMBIENTE</t>
  </si>
  <si>
    <t>5.5.50</t>
  </si>
  <si>
    <t>5.5.50.01</t>
  </si>
  <si>
    <t>PARA VIVIENDA</t>
  </si>
  <si>
    <t>5.5.50.02</t>
  </si>
  <si>
    <t>PARA EDUCACIÓN</t>
  </si>
  <si>
    <t>5.5.50.03</t>
  </si>
  <si>
    <t>PARA ASISTENCIA SOCIAL</t>
  </si>
  <si>
    <t>5.5.50.05</t>
  </si>
  <si>
    <t>PARA COMPRA DE TIERRA</t>
  </si>
  <si>
    <t>5.5.50.06</t>
  </si>
  <si>
    <t>5.5.50.07</t>
  </si>
  <si>
    <t>5.5.50.08</t>
  </si>
  <si>
    <t>5.5.50.09</t>
  </si>
  <si>
    <t>5.5.50.10</t>
  </si>
  <si>
    <t>5.5.50.11</t>
  </si>
  <si>
    <t>5.5.50.12</t>
  </si>
  <si>
    <t>5.5.50.13</t>
  </si>
  <si>
    <t>5.5.50.14</t>
  </si>
  <si>
    <t>5.5.50.15</t>
  </si>
  <si>
    <t>AL TRANSPORTE, CONSUMO E IMPORTACIÓN DE COMBUSTIBLE</t>
  </si>
  <si>
    <t>5.5.50.90</t>
  </si>
  <si>
    <t>OTROS SUBSIDIOS</t>
  </si>
  <si>
    <t>5.6</t>
  </si>
  <si>
    <t xml:space="preserve">DE ACTIVIDADES Y/O SERVICIOS ESPECIALIZADOS </t>
  </si>
  <si>
    <t>5.6.13</t>
  </si>
  <si>
    <t>5.6.13.01</t>
  </si>
  <si>
    <t>5.6.13.02</t>
  </si>
  <si>
    <t>5.6.13.03</t>
  </si>
  <si>
    <t>5.6.13.04</t>
  </si>
  <si>
    <t>5.6.13.05</t>
  </si>
  <si>
    <t>5.6.13.06</t>
  </si>
  <si>
    <t>5.6.13.07</t>
  </si>
  <si>
    <t>5.6.13.08</t>
  </si>
  <si>
    <t>CONTRATOS POR EVENTO Y OTRAS MODALIDADES - SUBSIDIADO</t>
  </si>
  <si>
    <t>5.6.13.09</t>
  </si>
  <si>
    <t>5.6.13.10</t>
  </si>
  <si>
    <t>5.6.13.11</t>
  </si>
  <si>
    <t>5.6.13.12</t>
  </si>
  <si>
    <t>CONTRATOS DE CAPITACIÓN - COMPLEMENTARIO</t>
  </si>
  <si>
    <t>5.6.13.16</t>
  </si>
  <si>
    <t>REASEGURO ENFERMEDADES DE ALTO COSTO - COMPLEMENTARIO</t>
  </si>
  <si>
    <t>5.6.13.17</t>
  </si>
  <si>
    <t>5.6.13.18</t>
  </si>
  <si>
    <t>5.6.13.19</t>
  </si>
  <si>
    <t>5.6.13.20</t>
  </si>
  <si>
    <t>5.6.13.21</t>
  </si>
  <si>
    <t>5.6.13.22</t>
  </si>
  <si>
    <t>5.6.13.23</t>
  </si>
  <si>
    <t>5.6.13.24</t>
  </si>
  <si>
    <t>5.6.13.90</t>
  </si>
  <si>
    <t>OTROS GASTOS POR LA ADMINISTRACIÓN DE LA SEGURIDAD SOCIAL EN SALUD</t>
  </si>
  <si>
    <t>5.6.14</t>
  </si>
  <si>
    <t>5.6.14.02</t>
  </si>
  <si>
    <t>PRESTACIONES ASISTENCIALES</t>
  </si>
  <si>
    <t>5.6.14.03</t>
  </si>
  <si>
    <t>SUBSIDIO POR INCAPACIDAD TEMPORAL</t>
  </si>
  <si>
    <t>5.6.14.04</t>
  </si>
  <si>
    <t>INDEMNIZACIÓN POR INCAPACIDAD PERMANENTE PARCIAL</t>
  </si>
  <si>
    <t>5.6.14.05</t>
  </si>
  <si>
    <t>PENSIÓN DE INVALIDEZ</t>
  </si>
  <si>
    <t>5.6.14.06</t>
  </si>
  <si>
    <t>PENSIÓN DE SOBREVIVIENTES</t>
  </si>
  <si>
    <t>5.6.14.07</t>
  </si>
  <si>
    <t>5.6.14.08</t>
  </si>
  <si>
    <t>SALUD OCUPACIONAL</t>
  </si>
  <si>
    <t>5.6.14.09</t>
  </si>
  <si>
    <t>REHABILITACIÓN PROFESIONAL</t>
  </si>
  <si>
    <t>5.6.16</t>
  </si>
  <si>
    <t>5.6.16.04</t>
  </si>
  <si>
    <t>5.6.16.07</t>
  </si>
  <si>
    <t>5.6.16.11</t>
  </si>
  <si>
    <t>COSTOS DE EMISIÓN DE ESPECIES MONETARIAS</t>
  </si>
  <si>
    <t>5.6.16.90</t>
  </si>
  <si>
    <t>OTROS GASTOS POR OPERACIONES DE BANCA CENTRAL</t>
  </si>
  <si>
    <t>5.6.17</t>
  </si>
  <si>
    <t>POR SEGUROS Y REASEGUROS</t>
  </si>
  <si>
    <t>5.6.17.07</t>
  </si>
  <si>
    <t>CONSTITUCIÓN DE RESERVAS</t>
  </si>
  <si>
    <t>5.6.17.08</t>
  </si>
  <si>
    <t>5.6.17.09</t>
  </si>
  <si>
    <t>REMUNERACIÓN A FAVOR DE INTERMEDIARIOS</t>
  </si>
  <si>
    <t>5.6.17.10</t>
  </si>
  <si>
    <t>SINIESTROS LIQUIDADOS</t>
  </si>
  <si>
    <t>5.6.17.90</t>
  </si>
  <si>
    <t>OTROS GASTOS POR SERVICIOS DE SEGUROS Y REASEGUROS</t>
  </si>
  <si>
    <t>5.6.18</t>
  </si>
  <si>
    <t>5.6.18.02</t>
  </si>
  <si>
    <t>PAGO DE PREMIOS</t>
  </si>
  <si>
    <t>5.6.18.04</t>
  </si>
  <si>
    <t>COMISIONES A DISTRIBUIDORES Y LOTEROS</t>
  </si>
  <si>
    <t>5.6.18.05</t>
  </si>
  <si>
    <t>BONIFICACIÓN POR PAGO DE PREMIOS</t>
  </si>
  <si>
    <t>5.6.18.07</t>
  </si>
  <si>
    <t>IMPRESIÓN DE BILLETES</t>
  </si>
  <si>
    <t>5.6.18.08</t>
  </si>
  <si>
    <t>5.6.18.09</t>
  </si>
  <si>
    <t>PUBLICIDAD</t>
  </si>
  <si>
    <t>5.6.18.10</t>
  </si>
  <si>
    <t>5.6.18.11</t>
  </si>
  <si>
    <t>5.6.18.90</t>
  </si>
  <si>
    <t>OTROS GASTOS POR JUEGOS DE SUERTE Y AZAR</t>
  </si>
  <si>
    <t>5.7</t>
  </si>
  <si>
    <t>5.7.05</t>
  </si>
  <si>
    <t>FONDOS ENTREGADOS</t>
  </si>
  <si>
    <t>5.7.05.08</t>
  </si>
  <si>
    <t>5.7.05.09</t>
  </si>
  <si>
    <t>5.7.05.10</t>
  </si>
  <si>
    <t>5.7.20</t>
  </si>
  <si>
    <t>5.7.20.80</t>
  </si>
  <si>
    <t xml:space="preserve">RECAUDOS </t>
  </si>
  <si>
    <t>5.7.20.81</t>
  </si>
  <si>
    <t>DEVOLUCIONES DE INGRESOS</t>
  </si>
  <si>
    <t>5.7.22</t>
  </si>
  <si>
    <t>5.7.22.01</t>
  </si>
  <si>
    <t>5.7.22.03</t>
  </si>
  <si>
    <t>5.7.22.07</t>
  </si>
  <si>
    <t>5.7.22.09</t>
  </si>
  <si>
    <t>APLICACIÓN DE TÍTULOS AL PAGO DE TRIBUTOS</t>
  </si>
  <si>
    <t>5.7.22.10</t>
  </si>
  <si>
    <t>5.7.22.90</t>
  </si>
  <si>
    <t>5.8</t>
  </si>
  <si>
    <t>OTROS GASTOS</t>
  </si>
  <si>
    <t>5.8.02</t>
  </si>
  <si>
    <t>5.8.02.06</t>
  </si>
  <si>
    <t>ADQUISICIÓN DE BIENES Y SERVICIOS</t>
  </si>
  <si>
    <t>5.8.02.37</t>
  </si>
  <si>
    <t>COMISIONES SOBRE RECURSOS ENTREGADOS EN ADMINISTRACIÓN</t>
  </si>
  <si>
    <t>5.8.02.39</t>
  </si>
  <si>
    <t>5.8.02.40</t>
  </si>
  <si>
    <t>COMISIONES SERVICIOS FINANCIEROS</t>
  </si>
  <si>
    <t>5.8.02.90</t>
  </si>
  <si>
    <t>OTRAS COMISIONES</t>
  </si>
  <si>
    <t>5.8.03</t>
  </si>
  <si>
    <t>5.8.03.01</t>
  </si>
  <si>
    <t>5.8.03.02</t>
  </si>
  <si>
    <t>5.8.03.03</t>
  </si>
  <si>
    <t>5.8.03.12</t>
  </si>
  <si>
    <t>5.8.03.13</t>
  </si>
  <si>
    <t>5.8.03.34</t>
  </si>
  <si>
    <t>5.8.03.36</t>
  </si>
  <si>
    <t xml:space="preserve">INVERSIONES </t>
  </si>
  <si>
    <t>5.8.03.37</t>
  </si>
  <si>
    <t>FINANCIAMIENTO INTERNO DE CORTO PLAZO EN EMISIÓN Y COLOCACIÓN DE TÍTULOS DE DEUDA</t>
  </si>
  <si>
    <t>5.8.03.38</t>
  </si>
  <si>
    <t>5.8.03.39</t>
  </si>
  <si>
    <t>5.8.03.40</t>
  </si>
  <si>
    <t>5.8.03.41</t>
  </si>
  <si>
    <t>FINANCIAMIENTO CON BANCA CENTRAL</t>
  </si>
  <si>
    <t>5.8.03.42</t>
  </si>
  <si>
    <t>5.8.03.43</t>
  </si>
  <si>
    <t>5.8.03.44</t>
  </si>
  <si>
    <t>5.8.03.45</t>
  </si>
  <si>
    <t>5.8.03.46</t>
  </si>
  <si>
    <t>5.8.03.49</t>
  </si>
  <si>
    <t>5.8.03.90</t>
  </si>
  <si>
    <t>5.8.04</t>
  </si>
  <si>
    <t>5.8.04.01</t>
  </si>
  <si>
    <t>ACTUALIZACIÓN FINANCIERA DE PROVISIONES</t>
  </si>
  <si>
    <t>5.8.04.02</t>
  </si>
  <si>
    <t>INTERÉS POR BENEFICIOS A LOS EMPLEADOS</t>
  </si>
  <si>
    <t>5.8.04.03</t>
  </si>
  <si>
    <t>SOSTENIMIENTO EN BOLSA Y REGISTRO</t>
  </si>
  <si>
    <t>5.8.04.04</t>
  </si>
  <si>
    <t>ADMINISTRACIÓN DE FIDUCIA</t>
  </si>
  <si>
    <t>5.8.04.05</t>
  </si>
  <si>
    <t>5.8.04.06</t>
  </si>
  <si>
    <t>SEGUROS OPERACIONES FINANCIERAS</t>
  </si>
  <si>
    <t>5.8.04.07</t>
  </si>
  <si>
    <t>DESCUENTO EN VENTA DE CARTERA</t>
  </si>
  <si>
    <t>5.8.04.08</t>
  </si>
  <si>
    <t xml:space="preserve">PÉRDIDA EN DERECHOS EN FIDEICOMISO </t>
  </si>
  <si>
    <t>5.8.04.09</t>
  </si>
  <si>
    <t>PÉRDIDA POR COMPRAVENTA DE DIVISAS</t>
  </si>
  <si>
    <t>5.8.04.10</t>
  </si>
  <si>
    <t>PÉRDIDA POR MEDICIÓN INICIAL DE INVERSIONES DE ADMINISTRACIÓN DE LIQUIDEZ A VALOR DE MERCADO (VALOR RAZONABLE) CON CAMBIOS EN EL RESULTADO</t>
  </si>
  <si>
    <t>5.8.04.11</t>
  </si>
  <si>
    <t>PÉRDIDA POR VALORACIÓN DE INVERSIONES DE ADMINISTRACIÓN DE LIQUIDEZ A VALOR DE MERCADO (VALOR RAZONABLE) CON CAMBIOS EN EL RESULTADO</t>
  </si>
  <si>
    <t>5.8.04.12</t>
  </si>
  <si>
    <t>PÉRDIDA POR BAJA EN CUENTAS DE INVERSIONES DE ADMINISTRACIÓN DE LIQUIDEZ A VALOR DE MERCADO (VALOR RAZONABLE) CON CAMBIOS EN EL RESULTADO</t>
  </si>
  <si>
    <t>5.8.04.13</t>
  </si>
  <si>
    <t>PÉRDIDA POR MEDICIÓN INICIAL DE INVERSIONES DE ADMINISTRACIÓN DE LIQUIDEZ A VALOR DE MERCADO (VALOR RAZONABLE) CON CAMBIOS EN EL PATRIMONIO (OTRO RESULTADO INTEGRAL)</t>
  </si>
  <si>
    <t>5.8.04.14</t>
  </si>
  <si>
    <t>PÉRDIDA POR BAJA EN CUENTAS DE INVERSIONES DE ADMINISTRACIÓN DE LIQUIDEZ A VALOR DE MERCADO (VALOR RAZONABLE) CON CAMBIOS EN EL PATRIMONIO (OTRO RESULTADO INTEGRAL)</t>
  </si>
  <si>
    <t>5.8.04.15</t>
  </si>
  <si>
    <t>PÉRDIDA POR MEDICIÓN INICIAL DE INVERSIONES DE ADMINISTRACIÓN DE LIQUIDEZ A COSTO AMORTIZADO</t>
  </si>
  <si>
    <t>5.8.04.16</t>
  </si>
  <si>
    <t>PÉRDIDA POR BAJA EN CUENTAS DE INVERSIONES DE ADMINISTRACIÓN DE LIQUIDEZ A COSTO AMORTIZADO</t>
  </si>
  <si>
    <t>5.8.04.17</t>
  </si>
  <si>
    <t>PÉRDIDA POR BAJA EN CUENTAS DE INVERSIONES DE ADMINISTRACIÓN DE LIQUIDEZ AL COSTO</t>
  </si>
  <si>
    <t>5.8.04.18</t>
  </si>
  <si>
    <t>PÉRDIDA POR VALORACIÓN DE INSTRUMENTOS DERIVADOS CON FINES DE ESPECULACIÓN</t>
  </si>
  <si>
    <t>5.8.04.19</t>
  </si>
  <si>
    <t>PÉRDIDA POR VALORACIÓN DE INSTRUMENTOS DERIVADOS CON FINES DE COBERTURA DE VALOR DE MERCADO (VALOR RAZONABLE)</t>
  </si>
  <si>
    <t>5.8.04.20</t>
  </si>
  <si>
    <t>PÉRDIDA POR VALORACIÓN DE INSTRUMENTOS DERIVADOS CON FINES DE COBERTURA DE FLUJOS DE EFECTIVO</t>
  </si>
  <si>
    <t>5.8.04.22</t>
  </si>
  <si>
    <t>PÉRDIDA POR MEDICIÓN INICIAL DE CUENTAS POR COBRAR A COSTO AMORTIZADO</t>
  </si>
  <si>
    <t>5.8.04.23</t>
  </si>
  <si>
    <t>PÉRDIDA POR BAJA EN CUENTAS DE CUENTAS POR COBRAR</t>
  </si>
  <si>
    <t>5.8.04.26</t>
  </si>
  <si>
    <t>PÉRDIDA POR BAJA EN CUENTAS DE PRÉSTAMOS POR COBRAR</t>
  </si>
  <si>
    <t>5.8.04.28</t>
  </si>
  <si>
    <t>COSTO EFECTIVO DE TÍTULOS EMITIDOS - FINANCIAMIENTO INTERNO DE CORTO PLAZO</t>
  </si>
  <si>
    <t>5.8.04.29</t>
  </si>
  <si>
    <t>COSTO EFECTIVO DE TÍTULOS EMITIDOS - FINANCIAMIENTO INTERNO DE LARGO PLAZO</t>
  </si>
  <si>
    <t>5.8.04.30</t>
  </si>
  <si>
    <t>COSTO EFECTIVO DE TÍTULOS EMITIDOS - FINANCIAMIENTO EXTERNO DE CORTO PLAZO</t>
  </si>
  <si>
    <t>5.8.04.31</t>
  </si>
  <si>
    <t>COSTO EFECTIVO DE TÍTULOS EMITIDOS - FINANCIAMIENTO EXTERNO DE LARGO PLAZO</t>
  </si>
  <si>
    <t>5.8.04.33</t>
  </si>
  <si>
    <t>COSTO EFECTIVO DE CUENTAS POR PAGAR A COSTO AMORTIZADO</t>
  </si>
  <si>
    <t>5.8.04.34</t>
  </si>
  <si>
    <t>COSTO EFECTIVO DE PRÉSTAMOS POR PAGAR - FINANCIAMIENTO INTERNO DE CORTO PLAZO</t>
  </si>
  <si>
    <t>5.8.04.35</t>
  </si>
  <si>
    <t>COSTO EFECTIVO DE PRÉSTAMOS POR PAGAR - FINANCIAMIENTO INTERNO DE LARGO PLAZO</t>
  </si>
  <si>
    <t>5.8.04.36</t>
  </si>
  <si>
    <t>COSTO EFECTIVO DE PRÉSTAMOS POR PAGAR - FINANCIAMIENTO EXTERNO DE CORTO PLAZO</t>
  </si>
  <si>
    <t>5.8.04.37</t>
  </si>
  <si>
    <t>COSTO EFECTIVO DE PRÉSTAMOS POR PAGAR - FINANCIAMIENTO EXTERNO DE LARGO PLAZO</t>
  </si>
  <si>
    <t>5.8.04.38</t>
  </si>
  <si>
    <t>COSTO EFECTIVO DE PRÉSTAMOS POR PAGAR - FINANCIAMIENTO CON BANCA CENTRAL</t>
  </si>
  <si>
    <t>5.8.04.39</t>
  </si>
  <si>
    <t>5.8.04.40</t>
  </si>
  <si>
    <t>INTERESES SOBRE DEPÓSITOS Y EXIGIBILIDADES</t>
  </si>
  <si>
    <t>5.8.04.42</t>
  </si>
  <si>
    <t xml:space="preserve">INTERESES CRÉDITO DE REDESCUENTO </t>
  </si>
  <si>
    <t>5.8.04.43</t>
  </si>
  <si>
    <t>AMORTIZACIÓN DE PÉRDIDAS EN INVERSIONES DE ADMINISTRACIÓN DE LIQUIDEZ A VALOR DE MERCADO (VALOR RAZONABLE) CON CAMBIOS EN EL PATRIMONIO (OTRO RESULTADO INTEGRAL) RECLASIFICADAS A LA CATEGORÍA DE COSTO AMORTIZADO</t>
  </si>
  <si>
    <t>5.8.04.44</t>
  </si>
  <si>
    <t>5.8.04.47</t>
  </si>
  <si>
    <t>INTERESES SOBRE CRÉDITOS JUDICIALES</t>
  </si>
  <si>
    <t>5.8.04.48</t>
  </si>
  <si>
    <t>DISTRIBUCIÓN DE RENDIMIENTOS DEL SISTEMA DE CUENTA ÚNICA</t>
  </si>
  <si>
    <t>5.8.04.50</t>
  </si>
  <si>
    <t>PÉRDIDA POR TITULARIZACIÓN DE ACTIVOS</t>
  </si>
  <si>
    <t>5.8.04.90</t>
  </si>
  <si>
    <t>OTROS GASTOS FINANCIEROS</t>
  </si>
  <si>
    <t>5.8.11</t>
  </si>
  <si>
    <t>PÉRDIDAS POR LA APLICACIÓN DEL MÉTODO DE PARTICIPACIÓN PATRIMONIAL DE INVERSIONES EN CONTROLADAS</t>
  </si>
  <si>
    <t>5.8.11.01</t>
  </si>
  <si>
    <t>5.8.11.02</t>
  </si>
  <si>
    <t>5.8.11.03</t>
  </si>
  <si>
    <t>5.8.11.04</t>
  </si>
  <si>
    <t>5.8.11.05</t>
  </si>
  <si>
    <t>5.8.12</t>
  </si>
  <si>
    <t>PÉRDIDAS POR LA APLICACIÓN DEL MÉTODO DE PARTICIPACIÓN PATRIMONIAL DE INVERSIONES EN ASOCIADAS</t>
  </si>
  <si>
    <t>5.8.12.01</t>
  </si>
  <si>
    <t>5.8.12.02</t>
  </si>
  <si>
    <t>5.8.12.03</t>
  </si>
  <si>
    <t>5.8.12.04</t>
  </si>
  <si>
    <t>5.8.12.05</t>
  </si>
  <si>
    <t>5.8.13</t>
  </si>
  <si>
    <t>PÉRDIDAS POR LA APLICACIÓN DEL MÉTODO DE PARTICIPACIÓN PATRIMONIAL DE INVERSIONES EN NEGOCIOS CONJUNTOS</t>
  </si>
  <si>
    <t>5.8.13.01</t>
  </si>
  <si>
    <t>5.8.13.02</t>
  </si>
  <si>
    <t>5.8.16</t>
  </si>
  <si>
    <t>PÉRDIDAS POR ACTUALIZACIÓN DE INVENTARIOS</t>
  </si>
  <si>
    <t>5.8.16.01</t>
  </si>
  <si>
    <t>MATERIAS PRIMAS COTIZADAS</t>
  </si>
  <si>
    <t>5.8.16.02</t>
  </si>
  <si>
    <t>5.8.18</t>
  </si>
  <si>
    <t>PÉRDIDAS POR ACTUALIZACIÓN DE PROPIEDADES DE INVERSIÓN - MODELO VALOR RAZONABLE</t>
  </si>
  <si>
    <t>5.8.18.01</t>
  </si>
  <si>
    <t>5.8.20</t>
  </si>
  <si>
    <t>PÉRDIDAS POR ACTUALIZACIÓN DE ACTIVOS BIOLÓGICOS</t>
  </si>
  <si>
    <t>5.8.20.01</t>
  </si>
  <si>
    <t>5.8.21</t>
  </si>
  <si>
    <t>IMPUESTO A LAS GANANCIAS CORRIENTE</t>
  </si>
  <si>
    <t>5.8.21.01</t>
  </si>
  <si>
    <t>5.8.21.04</t>
  </si>
  <si>
    <t>5.8.22</t>
  </si>
  <si>
    <t>5.8.22.01</t>
  </si>
  <si>
    <t>5.8.22.02</t>
  </si>
  <si>
    <t>5.8.22.03</t>
  </si>
  <si>
    <t>5.8.22.04</t>
  </si>
  <si>
    <t>5.8.22.05</t>
  </si>
  <si>
    <t>5.8.22.06</t>
  </si>
  <si>
    <t>5.8.22.07</t>
  </si>
  <si>
    <t>5.8.22.08</t>
  </si>
  <si>
    <t>5.8.22.09</t>
  </si>
  <si>
    <t>5.8.22.10</t>
  </si>
  <si>
    <t>5.8.22.11</t>
  </si>
  <si>
    <t>5.8.22.12</t>
  </si>
  <si>
    <t>5.8.22.13</t>
  </si>
  <si>
    <t>5.8.22.14</t>
  </si>
  <si>
    <t>5.8.22.15</t>
  </si>
  <si>
    <t>5.8.22.16</t>
  </si>
  <si>
    <t>5.8.22.17</t>
  </si>
  <si>
    <t>5.8.22.18</t>
  </si>
  <si>
    <t>5.8.90</t>
  </si>
  <si>
    <t>GASTOS DIVERSOS</t>
  </si>
  <si>
    <t>5.8.90.01</t>
  </si>
  <si>
    <t>PÉRDIDA EN NEGOCIACIÓN Y VENTA DE ACTIVOS NO CORRIENTES MANTENIDOS PARA LA VENTA</t>
  </si>
  <si>
    <t>5.8.90.03</t>
  </si>
  <si>
    <t>IMPUESTOS ASUMIDOS</t>
  </si>
  <si>
    <t>5.8.90.04</t>
  </si>
  <si>
    <t>5.8.90.06</t>
  </si>
  <si>
    <t>BIENES APREHENDIDOS O INCAUTADOS</t>
  </si>
  <si>
    <t>5.8.90.07</t>
  </si>
  <si>
    <t>RECONOCIMIENTO DEUDA LEY 546/99</t>
  </si>
  <si>
    <t>5.8.90.08</t>
  </si>
  <si>
    <t>BIENES Y DERECHOS TRASLADADOS POR LAS EMPRESAS A OTRAS ENTIDADES CONTABLES PÚBLICAS</t>
  </si>
  <si>
    <t>5.8.90.09</t>
  </si>
  <si>
    <t>APORTES EN ENTIDADES NO SOCIETARIAS</t>
  </si>
  <si>
    <t>5.8.90.12</t>
  </si>
  <si>
    <t>5.8.90.13</t>
  </si>
  <si>
    <t>5.8.90.14</t>
  </si>
  <si>
    <t>MARGEN EN LA CONTRATACIÓN DE LOS SERVICIOS DE SALUD</t>
  </si>
  <si>
    <t>5.8.90.15</t>
  </si>
  <si>
    <t>5.8.90.16</t>
  </si>
  <si>
    <t>AJUSTES O MERMAS SIN RESPONSABILIDAD</t>
  </si>
  <si>
    <t>5.8.90.17</t>
  </si>
  <si>
    <t>PÉRDIDAS EN SINIESTROS</t>
  </si>
  <si>
    <t>5.8.90.19</t>
  </si>
  <si>
    <t>PÉRDIDA POR BAJA EN CUENTAS DE ACTIVOS NO FINANCIEROS</t>
  </si>
  <si>
    <t>5.8.90.20</t>
  </si>
  <si>
    <t>PÉRDIDA POR BAJA EN CUENTAS DE INVERSIONES EN CONTROLADAS, ASOCIADAS O NEGOCIOS CONJUNTOS</t>
  </si>
  <si>
    <t>5.8.90.21</t>
  </si>
  <si>
    <t>DESEMBOLSO INTANGIBLES DURANTE LA FASE DE INVESTIGACIÓN</t>
  </si>
  <si>
    <t>5.8.90.23</t>
  </si>
  <si>
    <t>5.8.90.25</t>
  </si>
  <si>
    <t>5.8.90.26</t>
  </si>
  <si>
    <t>5.8.90.27</t>
  </si>
  <si>
    <t>5.8.90.29</t>
  </si>
  <si>
    <t>BIENES ENTREGADOS SIN CONTRAPRESTACIÓN A ENTIDADES DE GOBIERNO</t>
  </si>
  <si>
    <t>5.8.90.31</t>
  </si>
  <si>
    <t>PÉRDIDA EN LA REALIZACIÓN DE ACTIVOS PARA LIQUIDAR</t>
  </si>
  <si>
    <t>5.8.90.34</t>
  </si>
  <si>
    <t>PÉRDIDA EN LA ACTUALIZACIÓN DEL PLAN DE ACTIVOS PARA BENEFICIOS A EMPLEADOS A LARGO PLAZO Y POR TERMINACIÓN DEL VÍNCULO LABORAL O CONTRACTUAL</t>
  </si>
  <si>
    <t>5.8.90.35</t>
  </si>
  <si>
    <t>PÉRDIDA POR DERECHOS EN FIDEICOMISO</t>
  </si>
  <si>
    <t>5.8.90.36</t>
  </si>
  <si>
    <t>GARANTÍAS CONTRACTUALES- CONCESIONES</t>
  </si>
  <si>
    <t>5.8.90.90</t>
  </si>
  <si>
    <t>OTROS GASTOS DIVERSOS</t>
  </si>
  <si>
    <t>5.8.93</t>
  </si>
  <si>
    <t>DEVOLUCIONES Y DESCUENTOS INGRESOS FISCALES</t>
  </si>
  <si>
    <t>5.8.93.01</t>
  </si>
  <si>
    <t>5.8.93.03</t>
  </si>
  <si>
    <t>5.8.93.04</t>
  </si>
  <si>
    <t>5.8.93.05</t>
  </si>
  <si>
    <t>5.8.93.06</t>
  </si>
  <si>
    <t>5.8.93.07</t>
  </si>
  <si>
    <t>5.8.93.08</t>
  </si>
  <si>
    <t>5.8.93.09</t>
  </si>
  <si>
    <t>5.8.93.11</t>
  </si>
  <si>
    <t>5.8.93.14</t>
  </si>
  <si>
    <t>5.8.93.15</t>
  </si>
  <si>
    <t>5.8.93.16</t>
  </si>
  <si>
    <t>5.8.93.18</t>
  </si>
  <si>
    <t>5.8.93.19</t>
  </si>
  <si>
    <t>5.8.93.20</t>
  </si>
  <si>
    <t>5.8.93.23</t>
  </si>
  <si>
    <t>5.8.93.24</t>
  </si>
  <si>
    <t>5.8.93.25</t>
  </si>
  <si>
    <t>5.8.93.28</t>
  </si>
  <si>
    <t>5.8.93.31</t>
  </si>
  <si>
    <t>5.8.93.32</t>
  </si>
  <si>
    <t>5.8.93.37</t>
  </si>
  <si>
    <t>5.8.93.39</t>
  </si>
  <si>
    <t>5.8.93.40</t>
  </si>
  <si>
    <t>5.8.93.41</t>
  </si>
  <si>
    <t>5.8.93.42</t>
  </si>
  <si>
    <t>5.8.93.43</t>
  </si>
  <si>
    <t>5.8.93.45</t>
  </si>
  <si>
    <t>5.8.93.46</t>
  </si>
  <si>
    <t>5.8.93.47</t>
  </si>
  <si>
    <t>OTROS INGRESOS TRIBUTARIOS NACIONALES</t>
  </si>
  <si>
    <t>5.8.93.48</t>
  </si>
  <si>
    <t>OTROS INGRESOS TRIBUTARIOS DEPARTAMENTALES</t>
  </si>
  <si>
    <t>5.8.93.50</t>
  </si>
  <si>
    <t>OTROS INGRESOS TRIBUTARIOS MUNICIPALES</t>
  </si>
  <si>
    <t>5.8.93.52</t>
  </si>
  <si>
    <t>5.8.93.54</t>
  </si>
  <si>
    <t>5.8.93.55</t>
  </si>
  <si>
    <t>5.8.94</t>
  </si>
  <si>
    <t>DEVOLUCIONES, REBAJAS Y DESCUENTOS EN VENTA DE BIENES</t>
  </si>
  <si>
    <t>5.8.94.01</t>
  </si>
  <si>
    <t>5.8.94.05</t>
  </si>
  <si>
    <t>5.8.94.06</t>
  </si>
  <si>
    <t>5.8.95</t>
  </si>
  <si>
    <t>DEVOLUCIONES, REBAJAS Y DESCUENTOS EN VENTA DE SERVICIOS</t>
  </si>
  <si>
    <t>5.8.95.01</t>
  </si>
  <si>
    <t>5.8.95.02</t>
  </si>
  <si>
    <t>5.8.95.04</t>
  </si>
  <si>
    <t>5.8.95.06</t>
  </si>
  <si>
    <t>5.8.95.07</t>
  </si>
  <si>
    <t>5.8.95.09</t>
  </si>
  <si>
    <t>5.8.95.10</t>
  </si>
  <si>
    <t>5.8.95.11</t>
  </si>
  <si>
    <t>5.8.95.12</t>
  </si>
  <si>
    <t>5.8.95.13</t>
  </si>
  <si>
    <t>5.8.95.14</t>
  </si>
  <si>
    <t>5.8.95.15</t>
  </si>
  <si>
    <t>5.8.95.16</t>
  </si>
  <si>
    <t>5.8.97</t>
  </si>
  <si>
    <t>COSTOS Y GASTOS POR DISTRIBUIR</t>
  </si>
  <si>
    <t>5.8.97.23</t>
  </si>
  <si>
    <t>5.9</t>
  </si>
  <si>
    <t>CIERRE DE INGRESOS, GASTOS Y COSTOS</t>
  </si>
  <si>
    <t>5.9.05</t>
  </si>
  <si>
    <t>5.9.05.01</t>
  </si>
  <si>
    <t>5.9.98</t>
  </si>
  <si>
    <t>CIERRE DE CONSOLIDACION</t>
  </si>
  <si>
    <t>5.9.98.03</t>
  </si>
  <si>
    <t>PARTICIPACIÓN NO CONTROLADORA PRIVADA</t>
  </si>
  <si>
    <t>5.9.98.04</t>
  </si>
  <si>
    <t>PARTICIPACIÓN PUBLICA CONTROLADORES - CENTRO DE CONSOLIDACIÓN</t>
  </si>
  <si>
    <t>5.50</t>
  </si>
  <si>
    <t>SALDOS DE OPERACIONES RECIPROCAS EN LOS GASTOS (CR)</t>
  </si>
  <si>
    <t>5.50.01</t>
  </si>
  <si>
    <t>5.50.01.01</t>
  </si>
  <si>
    <t>GASTOS POR IMPUESTOS</t>
  </si>
  <si>
    <t>5.50.01.02</t>
  </si>
  <si>
    <t>GASTOS NO TRIBUTARIOS</t>
  </si>
  <si>
    <t>5.50.03</t>
  </si>
  <si>
    <t>ADQUISICION DE SERVICIOS</t>
  </si>
  <si>
    <t>5.50.03.03</t>
  </si>
  <si>
    <t>5.50.03.04</t>
  </si>
  <si>
    <t>5.50.03.05</t>
  </si>
  <si>
    <t>5.50.03.07</t>
  </si>
  <si>
    <t>INFORMATICOS</t>
  </si>
  <si>
    <t>5.50.03.08</t>
  </si>
  <si>
    <t>5.50.04</t>
  </si>
  <si>
    <t>5.50.04.01</t>
  </si>
  <si>
    <t>5.50.04.02</t>
  </si>
  <si>
    <t>5.50.04.03</t>
  </si>
  <si>
    <t>5.50.04.04</t>
  </si>
  <si>
    <t>5.50.05</t>
  </si>
  <si>
    <t>5.50.05.01</t>
  </si>
  <si>
    <t>5.50.05.02</t>
  </si>
  <si>
    <t>5.50.05.03</t>
  </si>
  <si>
    <t>5.50.06</t>
  </si>
  <si>
    <t>5.50.06.01</t>
  </si>
  <si>
    <t>5.50.06.02</t>
  </si>
  <si>
    <t>6</t>
  </si>
  <si>
    <t>COSTOS DE VENTAS</t>
  </si>
  <si>
    <t>6.2</t>
  </si>
  <si>
    <t>COSTO DE VENTAS DE BIENES</t>
  </si>
  <si>
    <t>6.2.05</t>
  </si>
  <si>
    <t xml:space="preserve">BIENES PRODUCIDOS </t>
  </si>
  <si>
    <t>6.2.05.05</t>
  </si>
  <si>
    <t>6.2.05.06</t>
  </si>
  <si>
    <t>6.2.05.07</t>
  </si>
  <si>
    <t>6.2.05.08</t>
  </si>
  <si>
    <t>6.2.05.11</t>
  </si>
  <si>
    <t xml:space="preserve">PRODUCTOS QUÍMICOS </t>
  </si>
  <si>
    <t>6.2.05.13</t>
  </si>
  <si>
    <t>6.2.05.14</t>
  </si>
  <si>
    <t>6.2.05.16</t>
  </si>
  <si>
    <t>6.2.05.17</t>
  </si>
  <si>
    <t>6.2.05.18</t>
  </si>
  <si>
    <t>6.2.05.19</t>
  </si>
  <si>
    <t>6.2.05.20</t>
  </si>
  <si>
    <t>6.2.05.21</t>
  </si>
  <si>
    <t>6.2.05.25</t>
  </si>
  <si>
    <t>6.2.05.26</t>
  </si>
  <si>
    <t>6.2.05.29</t>
  </si>
  <si>
    <t>6.2.05.90</t>
  </si>
  <si>
    <t>6.2.10</t>
  </si>
  <si>
    <t xml:space="preserve">BIENES COMERCIALIZADOS </t>
  </si>
  <si>
    <t>6.2.10.01</t>
  </si>
  <si>
    <t>6.2.10.02</t>
  </si>
  <si>
    <t>6.2.10.03</t>
  </si>
  <si>
    <t>6.2.10.04</t>
  </si>
  <si>
    <t>6.2.10.08</t>
  </si>
  <si>
    <t>6.2.10.09</t>
  </si>
  <si>
    <t>6.2.10.10</t>
  </si>
  <si>
    <t>6.2.10.11</t>
  </si>
  <si>
    <t>6.2.10.13</t>
  </si>
  <si>
    <t>6.2.10.15</t>
  </si>
  <si>
    <t>6.2.10.16</t>
  </si>
  <si>
    <t>6.2.10.17</t>
  </si>
  <si>
    <t>6.2.10.22</t>
  </si>
  <si>
    <t>6.2.10.23</t>
  </si>
  <si>
    <t>6.2.10.24</t>
  </si>
  <si>
    <t>6.2.10.25</t>
  </si>
  <si>
    <t>6.2.10.28</t>
  </si>
  <si>
    <t>6.2.10.30</t>
  </si>
  <si>
    <t>6.2.10.31</t>
  </si>
  <si>
    <t>6.2.10.33</t>
  </si>
  <si>
    <t xml:space="preserve">REPUESTOS, EQUIPOS FÉRREOS Y OTROS </t>
  </si>
  <si>
    <t>6.2.10.34</t>
  </si>
  <si>
    <t>6.2.10.35</t>
  </si>
  <si>
    <t>6.2.10.39</t>
  </si>
  <si>
    <t>6.2.10.40</t>
  </si>
  <si>
    <t>6.2.10.90</t>
  </si>
  <si>
    <t>6.2.10.98</t>
  </si>
  <si>
    <t>6.3</t>
  </si>
  <si>
    <t>COSTO DE VENTAS DE SERVICIOS</t>
  </si>
  <si>
    <t>6.3.05</t>
  </si>
  <si>
    <t>6.3.05.01</t>
  </si>
  <si>
    <t>EDUCACIÓN FORMAL - PREESCOLAR</t>
  </si>
  <si>
    <t>6.3.05.02</t>
  </si>
  <si>
    <t>6.3.05.03</t>
  </si>
  <si>
    <t>6.3.05.04</t>
  </si>
  <si>
    <t>EDUCACIÓN FORMAL - MEDIA ACADÉMICA</t>
  </si>
  <si>
    <t>6.3.05.05</t>
  </si>
  <si>
    <t>6.3.05.06</t>
  </si>
  <si>
    <t>6.3.05.07</t>
  </si>
  <si>
    <t>6.3.05.08</t>
  </si>
  <si>
    <t>6.3.05.09</t>
  </si>
  <si>
    <t>EDUCACIÓN FORMAL - SUPERIOR POSTGRADO</t>
  </si>
  <si>
    <t>6.3.05.10</t>
  </si>
  <si>
    <t>6.3.05.11</t>
  </si>
  <si>
    <t>6.3.05.12</t>
  </si>
  <si>
    <t>6.3.05.13</t>
  </si>
  <si>
    <t>EDUCACIÓN INFORMAL - CONTINUADA</t>
  </si>
  <si>
    <t>6.3.05.15</t>
  </si>
  <si>
    <t>EDUCACIÓN INFORMAL - DIFUSIÓN ARTÍSTICA Y CULTURAL</t>
  </si>
  <si>
    <t>6.3.05.16</t>
  </si>
  <si>
    <t>6.3.05.50</t>
  </si>
  <si>
    <t>6.3.10</t>
  </si>
  <si>
    <t>6.3.10.01</t>
  </si>
  <si>
    <t>6.3.10.02</t>
  </si>
  <si>
    <t>6.3.10.15</t>
  </si>
  <si>
    <t>6.3.10.16</t>
  </si>
  <si>
    <t>6.3.10.17</t>
  </si>
  <si>
    <t>SERVICIOS AMBULATORIOS - ACTIVIDADES DE SALUD ORAL</t>
  </si>
  <si>
    <t>6.3.10.18</t>
  </si>
  <si>
    <t>SERVICIOS AMBULATORIOS - ACTIVIDADES DE PROMOCIÓN Y PREVENCIÓN</t>
  </si>
  <si>
    <t>6.3.10.19</t>
  </si>
  <si>
    <t>6.3.10.25</t>
  </si>
  <si>
    <t>6.3.10.26</t>
  </si>
  <si>
    <t>6.3.10.27</t>
  </si>
  <si>
    <t>6.3.10.28</t>
  </si>
  <si>
    <t>6.3.10.29</t>
  </si>
  <si>
    <t>6.3.10.30</t>
  </si>
  <si>
    <t>6.3.10.31</t>
  </si>
  <si>
    <t>6.3.10.35</t>
  </si>
  <si>
    <t>6.3.10.36</t>
  </si>
  <si>
    <t>6.3.10.40</t>
  </si>
  <si>
    <t>6.3.10.41</t>
  </si>
  <si>
    <t>6.3.10.42</t>
  </si>
  <si>
    <t>6.3.10.43</t>
  </si>
  <si>
    <t>6.3.10.50</t>
  </si>
  <si>
    <t>6.3.10.51</t>
  </si>
  <si>
    <t>6.3.10.52</t>
  </si>
  <si>
    <t>6.3.10.53</t>
  </si>
  <si>
    <t>6.3.10.54</t>
  </si>
  <si>
    <t>6.3.10.55</t>
  </si>
  <si>
    <t>6.3.10.56</t>
  </si>
  <si>
    <t>6.3.10.57</t>
  </si>
  <si>
    <t>6.3.10.60</t>
  </si>
  <si>
    <t>6.3.10.61</t>
  </si>
  <si>
    <t>6.3.10.62</t>
  </si>
  <si>
    <t>6.3.10.63</t>
  </si>
  <si>
    <t>6.3.10.64</t>
  </si>
  <si>
    <t>6.3.10.65</t>
  </si>
  <si>
    <t>6.3.10.66</t>
  </si>
  <si>
    <t>6.3.10.67</t>
  </si>
  <si>
    <t>6.3.45</t>
  </si>
  <si>
    <t>6.3.45.01</t>
  </si>
  <si>
    <t>6.3.45.02</t>
  </si>
  <si>
    <t>6.3.45.03</t>
  </si>
  <si>
    <t>6.3.45.05</t>
  </si>
  <si>
    <t>6.3.45.07</t>
  </si>
  <si>
    <t>SERVICIO DE TRANSPORTE POR OLEODUCTOS Y POLIDUCTOS</t>
  </si>
  <si>
    <t>6.3.45.90</t>
  </si>
  <si>
    <t>6.3.50</t>
  </si>
  <si>
    <t>6.3.50.01</t>
  </si>
  <si>
    <t>6.3.50.02</t>
  </si>
  <si>
    <t>SUMINISTRO DE BEBIDAS Y ALIMENTOS</t>
  </si>
  <si>
    <t>6.3.50.90</t>
  </si>
  <si>
    <t>OTROS SERVICIOS DE HOTELERÍA Y DE PROMOCIÓN TURÍSTICA</t>
  </si>
  <si>
    <t>6.3.60</t>
  </si>
  <si>
    <t>6.3.60.02</t>
  </si>
  <si>
    <t>ACUEDUCTO</t>
  </si>
  <si>
    <t>6.3.60.03</t>
  </si>
  <si>
    <t>ALCANTARILLADO</t>
  </si>
  <si>
    <t>6.3.60.04</t>
  </si>
  <si>
    <t>ASEO</t>
  </si>
  <si>
    <t>6.3.60.05</t>
  </si>
  <si>
    <t>ENERGÍA</t>
  </si>
  <si>
    <t>6.3.60.06</t>
  </si>
  <si>
    <t>GAS COMBUSTIBLE</t>
  </si>
  <si>
    <t>6.3.60.07</t>
  </si>
  <si>
    <t>TELECOMUNICACIONES</t>
  </si>
  <si>
    <t>6.3.60.90</t>
  </si>
  <si>
    <t>OTROS SERVICIOS PÚBLICOS</t>
  </si>
  <si>
    <t>6.3.90</t>
  </si>
  <si>
    <t>6.3.90.01</t>
  </si>
  <si>
    <t>6.3.90.02</t>
  </si>
  <si>
    <t>6.3.90.04</t>
  </si>
  <si>
    <t>6.3.90.06</t>
  </si>
  <si>
    <t>6.3.90.07</t>
  </si>
  <si>
    <t>6.3.90.08</t>
  </si>
  <si>
    <t>6.3.90.10</t>
  </si>
  <si>
    <t>6.3.90.11</t>
  </si>
  <si>
    <t>SERVICIOS DE PROGRAMACIÓN Y PRODUCCIÓN DE TELEVISIÓN</t>
  </si>
  <si>
    <t>6.3.90.12</t>
  </si>
  <si>
    <t>6.3.90.13</t>
  </si>
  <si>
    <t>6.3.90.90</t>
  </si>
  <si>
    <t>7</t>
  </si>
  <si>
    <t>COSTOS DE TRANSFORMACIÓN</t>
  </si>
  <si>
    <t>7.1</t>
  </si>
  <si>
    <t>BIENES</t>
  </si>
  <si>
    <t>7.1.09</t>
  </si>
  <si>
    <t>7.1.09.01</t>
  </si>
  <si>
    <t>RESERVAS EXTRAÍDAS</t>
  </si>
  <si>
    <t>7.1.09.02</t>
  </si>
  <si>
    <t>7.1.09.03</t>
  </si>
  <si>
    <t>7.1.09.04</t>
  </si>
  <si>
    <t>7.1.09.05</t>
  </si>
  <si>
    <t>7.1.09.06</t>
  </si>
  <si>
    <t>7.1.09.07</t>
  </si>
  <si>
    <t>7.1.09.08</t>
  </si>
  <si>
    <t>DEPRECIACIÓN Y AMORTIZACIÓN</t>
  </si>
  <si>
    <t>7.1.09.09</t>
  </si>
  <si>
    <t>7.1.09.95</t>
  </si>
  <si>
    <t>TRASLADO DE COSTOS (CR)</t>
  </si>
  <si>
    <t>7.1.10</t>
  </si>
  <si>
    <t>7.1.10.02</t>
  </si>
  <si>
    <t>7.1.10.03</t>
  </si>
  <si>
    <t>7.1.10.04</t>
  </si>
  <si>
    <t>7.1.10.05</t>
  </si>
  <si>
    <t>7.1.10.06</t>
  </si>
  <si>
    <t>7.1.10.07</t>
  </si>
  <si>
    <t>7.1.10.08</t>
  </si>
  <si>
    <t>7.1.10.09</t>
  </si>
  <si>
    <t>7.1.10.10</t>
  </si>
  <si>
    <t>7.1.10.95</t>
  </si>
  <si>
    <t>7.1.16</t>
  </si>
  <si>
    <t>7.1.16.01</t>
  </si>
  <si>
    <t>MATERIA PRIMA</t>
  </si>
  <si>
    <t>7.1.16.02</t>
  </si>
  <si>
    <t>7.1.16.03</t>
  </si>
  <si>
    <t>7.1.16.04</t>
  </si>
  <si>
    <t>7.1.16.05</t>
  </si>
  <si>
    <t>7.1.16.06</t>
  </si>
  <si>
    <t>7.1.16.07</t>
  </si>
  <si>
    <t>7.1.16.08</t>
  </si>
  <si>
    <t>7.1.16.09</t>
  </si>
  <si>
    <t>7.1.16.10</t>
  </si>
  <si>
    <t>7.1.16.11</t>
  </si>
  <si>
    <t>7.1.16.95</t>
  </si>
  <si>
    <t>7.1.17</t>
  </si>
  <si>
    <t>7.1.17.01</t>
  </si>
  <si>
    <t>7.1.17.02</t>
  </si>
  <si>
    <t>7.1.17.03</t>
  </si>
  <si>
    <t>7.1.17.04</t>
  </si>
  <si>
    <t>7.1.17.05</t>
  </si>
  <si>
    <t>7.1.17.06</t>
  </si>
  <si>
    <t>7.1.17.07</t>
  </si>
  <si>
    <t>7.1.17.08</t>
  </si>
  <si>
    <t>7.1.17.09</t>
  </si>
  <si>
    <t>7.1.17.95</t>
  </si>
  <si>
    <t>7.1.20</t>
  </si>
  <si>
    <t>7.1.20.01</t>
  </si>
  <si>
    <t>7.1.20.02</t>
  </si>
  <si>
    <t>7.1.20.03</t>
  </si>
  <si>
    <t>7.1.20.04</t>
  </si>
  <si>
    <t>7.1.20.06</t>
  </si>
  <si>
    <t>7.1.20.07</t>
  </si>
  <si>
    <t>7.1.20.08</t>
  </si>
  <si>
    <t>7.1.20.95</t>
  </si>
  <si>
    <t>7.1.22</t>
  </si>
  <si>
    <t>7.1.22.01</t>
  </si>
  <si>
    <t>7.1.22.02</t>
  </si>
  <si>
    <t>7.1.22.03</t>
  </si>
  <si>
    <t>7.1.22.04</t>
  </si>
  <si>
    <t>7.1.22.06</t>
  </si>
  <si>
    <t>7.1.22.07</t>
  </si>
  <si>
    <t>7.1.22.08</t>
  </si>
  <si>
    <t>7.1.22.95</t>
  </si>
  <si>
    <t>7.1.23</t>
  </si>
  <si>
    <t>7.1.23.03</t>
  </si>
  <si>
    <t>7.1.23.04</t>
  </si>
  <si>
    <t>7.1.23.05</t>
  </si>
  <si>
    <t>7.1.23.06</t>
  </si>
  <si>
    <t>7.1.23.07</t>
  </si>
  <si>
    <t>7.1.23.08</t>
  </si>
  <si>
    <t>7.1.23.95</t>
  </si>
  <si>
    <t>7.1.24</t>
  </si>
  <si>
    <t>7.1.24.01</t>
  </si>
  <si>
    <t>7.1.24.11</t>
  </si>
  <si>
    <t>7.1.24.95</t>
  </si>
  <si>
    <t>7.1.25</t>
  </si>
  <si>
    <t>7.1.25.01</t>
  </si>
  <si>
    <t>7.1.25.02</t>
  </si>
  <si>
    <t>7.1.25.03</t>
  </si>
  <si>
    <t>7.1.25.04</t>
  </si>
  <si>
    <t>7.1.25.05</t>
  </si>
  <si>
    <t>7.1.25.06</t>
  </si>
  <si>
    <t>7.1.25.07</t>
  </si>
  <si>
    <t>7.1.25.08</t>
  </si>
  <si>
    <t>7.1.25.09</t>
  </si>
  <si>
    <t>7.1.25.95</t>
  </si>
  <si>
    <t>7.1.26</t>
  </si>
  <si>
    <t>7.1.26.01</t>
  </si>
  <si>
    <t>7.1.26.02</t>
  </si>
  <si>
    <t>7.1.26.03</t>
  </si>
  <si>
    <t>7.1.26.04</t>
  </si>
  <si>
    <t>7.1.26.05</t>
  </si>
  <si>
    <t>7.1.26.06</t>
  </si>
  <si>
    <t>7.1.26.07</t>
  </si>
  <si>
    <t>7.1.26.08</t>
  </si>
  <si>
    <t>7.1.26.95</t>
  </si>
  <si>
    <t>7.1.27</t>
  </si>
  <si>
    <t>7.1.27.01</t>
  </si>
  <si>
    <t>7.1.27.03</t>
  </si>
  <si>
    <t>7.1.27.04</t>
  </si>
  <si>
    <t>7.1.27.06</t>
  </si>
  <si>
    <t>7.1.27.11</t>
  </si>
  <si>
    <t>7.1.27.95</t>
  </si>
  <si>
    <t>7.1.28</t>
  </si>
  <si>
    <t>7.1.28.01</t>
  </si>
  <si>
    <t>7.1.28.02</t>
  </si>
  <si>
    <t>7.1.28.03</t>
  </si>
  <si>
    <t>7.1.28.04</t>
  </si>
  <si>
    <t>7.1.28.05</t>
  </si>
  <si>
    <t>7.1.28.06</t>
  </si>
  <si>
    <t>7.1.28.07</t>
  </si>
  <si>
    <t>7.1.28.08</t>
  </si>
  <si>
    <t>7.1.28.09</t>
  </si>
  <si>
    <t>7.1.28.95</t>
  </si>
  <si>
    <t>7.1.29</t>
  </si>
  <si>
    <t xml:space="preserve">PRODUCTOS ALIMENTICIOS </t>
  </si>
  <si>
    <t>7.1.29.01</t>
  </si>
  <si>
    <t>7.1.29.03</t>
  </si>
  <si>
    <t>7.1.29.04</t>
  </si>
  <si>
    <t>7.1.29.11</t>
  </si>
  <si>
    <t>7.1.29.95</t>
  </si>
  <si>
    <t>7.1.30</t>
  </si>
  <si>
    <t>7.1.30.02</t>
  </si>
  <si>
    <t>7.1.30.03</t>
  </si>
  <si>
    <t>7.1.30.09</t>
  </si>
  <si>
    <t>7.1.30.95</t>
  </si>
  <si>
    <t>7.1.31</t>
  </si>
  <si>
    <t>7.1.31.01</t>
  </si>
  <si>
    <t>7.1.31.02</t>
  </si>
  <si>
    <t>7.1.31.03</t>
  </si>
  <si>
    <t>7.1.31.04</t>
  </si>
  <si>
    <t>7.1.31.05</t>
  </si>
  <si>
    <t>7.1.31.06</t>
  </si>
  <si>
    <t>7.1.31.08</t>
  </si>
  <si>
    <t>7.1.31.09</t>
  </si>
  <si>
    <t>7.1.31.10</t>
  </si>
  <si>
    <t>7.1.31.95</t>
  </si>
  <si>
    <t>7.1.32</t>
  </si>
  <si>
    <t>7.1.32.01</t>
  </si>
  <si>
    <t>7.1.32.02</t>
  </si>
  <si>
    <t>7.1.32.03</t>
  </si>
  <si>
    <t>7.1.32.04</t>
  </si>
  <si>
    <t>7.1.32.05</t>
  </si>
  <si>
    <t>7.1.32.06</t>
  </si>
  <si>
    <t>7.1.32.07</t>
  </si>
  <si>
    <t>7.1.32.08</t>
  </si>
  <si>
    <t>7.1.32.09</t>
  </si>
  <si>
    <t>7.1.32.95</t>
  </si>
  <si>
    <t>7.1.35</t>
  </si>
  <si>
    <t>7.1.35.01</t>
  </si>
  <si>
    <t>7.1.35.11</t>
  </si>
  <si>
    <t>7.1.35.95</t>
  </si>
  <si>
    <t>7.1.90</t>
  </si>
  <si>
    <t>7.1.90.01</t>
  </si>
  <si>
    <t>7.1.90.02</t>
  </si>
  <si>
    <t>7.1.90.03</t>
  </si>
  <si>
    <t>7.1.90.04</t>
  </si>
  <si>
    <t>7.1.90.06</t>
  </si>
  <si>
    <t>7.1.90.07</t>
  </si>
  <si>
    <t>7.1.90.08</t>
  </si>
  <si>
    <t>7.1.90.10</t>
  </si>
  <si>
    <t>7.1.90.11</t>
  </si>
  <si>
    <t>7.1.90.95</t>
  </si>
  <si>
    <t>7.2</t>
  </si>
  <si>
    <t>7.2.01</t>
  </si>
  <si>
    <t>7.2.01.01</t>
  </si>
  <si>
    <t>7.2.01.02</t>
  </si>
  <si>
    <t>7.2.01.03</t>
  </si>
  <si>
    <t>7.2.01.04</t>
  </si>
  <si>
    <t>7.2.01.05</t>
  </si>
  <si>
    <t>7.2.01.06</t>
  </si>
  <si>
    <t>7.2.01.07</t>
  </si>
  <si>
    <t>7.2.01.08</t>
  </si>
  <si>
    <t>7.2.01.09</t>
  </si>
  <si>
    <t>7.2.01.10</t>
  </si>
  <si>
    <t>7.2.01.95</t>
  </si>
  <si>
    <t>7.2.02</t>
  </si>
  <si>
    <t>7.2.02.01</t>
  </si>
  <si>
    <t>7.2.02.02</t>
  </si>
  <si>
    <t>7.2.02.03</t>
  </si>
  <si>
    <t>7.2.02.04</t>
  </si>
  <si>
    <t>7.2.02.05</t>
  </si>
  <si>
    <t>7.2.02.06</t>
  </si>
  <si>
    <t>7.2.02.07</t>
  </si>
  <si>
    <t>7.2.02.08</t>
  </si>
  <si>
    <t>7.2.02.09</t>
  </si>
  <si>
    <t>7.2.02.10</t>
  </si>
  <si>
    <t>7.2.02.95</t>
  </si>
  <si>
    <t>7.2.03</t>
  </si>
  <si>
    <t>7.2.03.01</t>
  </si>
  <si>
    <t>7.2.03.02</t>
  </si>
  <si>
    <t>7.2.03.03</t>
  </si>
  <si>
    <t>7.2.03.04</t>
  </si>
  <si>
    <t>7.2.03.05</t>
  </si>
  <si>
    <t>7.2.03.06</t>
  </si>
  <si>
    <t>7.2.03.07</t>
  </si>
  <si>
    <t>7.2.03.08</t>
  </si>
  <si>
    <t>7.2.03.09</t>
  </si>
  <si>
    <t>7.2.03.10</t>
  </si>
  <si>
    <t>7.2.03.95</t>
  </si>
  <si>
    <t>7.2.04</t>
  </si>
  <si>
    <t>7.2.04.01</t>
  </si>
  <si>
    <t>7.2.04.02</t>
  </si>
  <si>
    <t>7.2.04.03</t>
  </si>
  <si>
    <t>7.2.04.05</t>
  </si>
  <si>
    <t>7.2.04.06</t>
  </si>
  <si>
    <t>7.2.04.07</t>
  </si>
  <si>
    <t>7.2.04.08</t>
  </si>
  <si>
    <t>7.2.04.09</t>
  </si>
  <si>
    <t>7.2.04.10</t>
  </si>
  <si>
    <t>7.2.04.95</t>
  </si>
  <si>
    <t>7.2.05</t>
  </si>
  <si>
    <t>7.2.05.01</t>
  </si>
  <si>
    <t>7.2.05.02</t>
  </si>
  <si>
    <t>7.2.05.03</t>
  </si>
  <si>
    <t>7.2.05.04</t>
  </si>
  <si>
    <t>7.2.05.05</t>
  </si>
  <si>
    <t>7.2.05.06</t>
  </si>
  <si>
    <t>7.2.05.07</t>
  </si>
  <si>
    <t>7.2.05.08</t>
  </si>
  <si>
    <t>7.2.05.09</t>
  </si>
  <si>
    <t>7.2.05.95</t>
  </si>
  <si>
    <t>7.2.06</t>
  </si>
  <si>
    <t>EDUCACIÓN FORMAL - SUPERIOR - FORMACIÓN TÉCNICA PROFESIONAL</t>
  </si>
  <si>
    <t>7.2.06.01</t>
  </si>
  <si>
    <t>7.2.06.02</t>
  </si>
  <si>
    <t>7.2.06.03</t>
  </si>
  <si>
    <t>7.2.06.04</t>
  </si>
  <si>
    <t>7.2.06.05</t>
  </si>
  <si>
    <t>7.2.06.06</t>
  </si>
  <si>
    <t>7.2.06.07</t>
  </si>
  <si>
    <t>7.2.06.08</t>
  </si>
  <si>
    <t>7.2.06.09</t>
  </si>
  <si>
    <t>7.2.06.10</t>
  </si>
  <si>
    <t>7.2.06.95</t>
  </si>
  <si>
    <t>7.2.07</t>
  </si>
  <si>
    <t>EDUCACIÓN FORMAL - SUPERIOR - FORMACIÓN TECNOLÓGICA</t>
  </si>
  <si>
    <t>7.2.07.01</t>
  </si>
  <si>
    <t>7.2.07.02</t>
  </si>
  <si>
    <t>7.2.07.03</t>
  </si>
  <si>
    <t>7.2.07.04</t>
  </si>
  <si>
    <t>7.2.07.05</t>
  </si>
  <si>
    <t>7.2.07.06</t>
  </si>
  <si>
    <t>7.2.07.07</t>
  </si>
  <si>
    <t>7.2.07.08</t>
  </si>
  <si>
    <t>7.2.07.09</t>
  </si>
  <si>
    <t>7.2.07.10</t>
  </si>
  <si>
    <t>7.2.07.95</t>
  </si>
  <si>
    <t>7.2.08</t>
  </si>
  <si>
    <t>EDUCACIÓN FORMAL - SUPERIOR - FORMACIÓN PROFESIONAL</t>
  </si>
  <si>
    <t>7.2.08.01</t>
  </si>
  <si>
    <t>7.2.08.02</t>
  </si>
  <si>
    <t>7.2.08.03</t>
  </si>
  <si>
    <t>7.2.08.04</t>
  </si>
  <si>
    <t>7.2.08.05</t>
  </si>
  <si>
    <t>7.2.08.06</t>
  </si>
  <si>
    <t>7.2.08.07</t>
  </si>
  <si>
    <t>7.2.08.08</t>
  </si>
  <si>
    <t>7.2.08.09</t>
  </si>
  <si>
    <t>7.2.08.10</t>
  </si>
  <si>
    <t>7.2.08.95</t>
  </si>
  <si>
    <t>7.2.09</t>
  </si>
  <si>
    <t>EDUCACIÓN FORMAL - SUPERIOR - POSTGRADO</t>
  </si>
  <si>
    <t>7.2.09.01</t>
  </si>
  <si>
    <t>7.2.09.02</t>
  </si>
  <si>
    <t>7.2.09.03</t>
  </si>
  <si>
    <t>7.2.09.04</t>
  </si>
  <si>
    <t>7.2.09.05</t>
  </si>
  <si>
    <t>7.2.09.06</t>
  </si>
  <si>
    <t>7.2.09.07</t>
  </si>
  <si>
    <t>7.2.09.08</t>
  </si>
  <si>
    <t>7.2.09.09</t>
  </si>
  <si>
    <t>7.2.09.10</t>
  </si>
  <si>
    <t>7.2.09.95</t>
  </si>
  <si>
    <t>7.2.10</t>
  </si>
  <si>
    <t>7.2.10.01</t>
  </si>
  <si>
    <t>7.2.10.02</t>
  </si>
  <si>
    <t>7.2.10.03</t>
  </si>
  <si>
    <t>7.2.10.04</t>
  </si>
  <si>
    <t>7.2.10.05</t>
  </si>
  <si>
    <t>7.2.10.06</t>
  </si>
  <si>
    <t>7.2.10.07</t>
  </si>
  <si>
    <t>7.2.10.08</t>
  </si>
  <si>
    <t>7.2.10.09</t>
  </si>
  <si>
    <t>7.2.10.10</t>
  </si>
  <si>
    <t>7.2.10.95</t>
  </si>
  <si>
    <t>7.2.19</t>
  </si>
  <si>
    <t>7.2.19.01</t>
  </si>
  <si>
    <t>7.2.19.02</t>
  </si>
  <si>
    <t>7.2.19.03</t>
  </si>
  <si>
    <t>7.2.19.04</t>
  </si>
  <si>
    <t>7.2.19.05</t>
  </si>
  <si>
    <t>7.2.19.06</t>
  </si>
  <si>
    <t>7.2.19.07</t>
  </si>
  <si>
    <t>7.2.19.08</t>
  </si>
  <si>
    <t>7.2.19.09</t>
  </si>
  <si>
    <t>7.2.19.10</t>
  </si>
  <si>
    <t>7.2.19.95</t>
  </si>
  <si>
    <t>7.2.20</t>
  </si>
  <si>
    <t>7.2.20.02</t>
  </si>
  <si>
    <t>7.2.20.10</t>
  </si>
  <si>
    <t>7.2.20.95</t>
  </si>
  <si>
    <t>7.2.21</t>
  </si>
  <si>
    <t>7.2.21.01</t>
  </si>
  <si>
    <t>7.2.21.02</t>
  </si>
  <si>
    <t>7.2.21.03</t>
  </si>
  <si>
    <t>7.2.21.04</t>
  </si>
  <si>
    <t>7.2.21.05</t>
  </si>
  <si>
    <t>7.2.21.06</t>
  </si>
  <si>
    <t>7.2.21.07</t>
  </si>
  <si>
    <t>7.2.21.08</t>
  </si>
  <si>
    <t>7.2.21.09</t>
  </si>
  <si>
    <t>7.2.21.10</t>
  </si>
  <si>
    <t>7.2.21.95</t>
  </si>
  <si>
    <t>7.2.31</t>
  </si>
  <si>
    <t>7.2.31.01</t>
  </si>
  <si>
    <t>7.2.31.02</t>
  </si>
  <si>
    <t>7.2.31.03</t>
  </si>
  <si>
    <t>7.2.31.04</t>
  </si>
  <si>
    <t>7.2.31.05</t>
  </si>
  <si>
    <t>7.2.31.06</t>
  </si>
  <si>
    <t>7.2.31.07</t>
  </si>
  <si>
    <t>7.2.31.08</t>
  </si>
  <si>
    <t>7.2.31.09</t>
  </si>
  <si>
    <t>7.2.31.10</t>
  </si>
  <si>
    <t>7.2.31.95</t>
  </si>
  <si>
    <t>7.2.33</t>
  </si>
  <si>
    <t>7.2.33.02</t>
  </si>
  <si>
    <t>7.2.33.03</t>
  </si>
  <si>
    <t>7.2.33.07</t>
  </si>
  <si>
    <t>7.2.33.10</t>
  </si>
  <si>
    <t>7.2.33.95</t>
  </si>
  <si>
    <t>7.2.50</t>
  </si>
  <si>
    <t>7.2.50.01</t>
  </si>
  <si>
    <t>7.2.50.02</t>
  </si>
  <si>
    <t>7.2.50.03</t>
  </si>
  <si>
    <t>7.2.50.04</t>
  </si>
  <si>
    <t>7.2.50.05</t>
  </si>
  <si>
    <t>7.2.50.06</t>
  </si>
  <si>
    <t>7.2.50.07</t>
  </si>
  <si>
    <t>7.2.50.08</t>
  </si>
  <si>
    <t>7.2.50.09</t>
  </si>
  <si>
    <t>7.2.50.10</t>
  </si>
  <si>
    <t>7.2.50.95</t>
  </si>
  <si>
    <t>7.3</t>
  </si>
  <si>
    <t>7.3.01</t>
  </si>
  <si>
    <t>7.3.01.01</t>
  </si>
  <si>
    <t>7.3.01.02</t>
  </si>
  <si>
    <t>7.3.01.03</t>
  </si>
  <si>
    <t>7.3.01.04</t>
  </si>
  <si>
    <t>7.3.01.05</t>
  </si>
  <si>
    <t>7.3.01.06</t>
  </si>
  <si>
    <t>7.3.01.07</t>
  </si>
  <si>
    <t>7.3.01.08</t>
  </si>
  <si>
    <t>7.3.01.09</t>
  </si>
  <si>
    <t>7.3.01.10</t>
  </si>
  <si>
    <t>7.3.01.95</t>
  </si>
  <si>
    <t>7.3.02</t>
  </si>
  <si>
    <t>7.3.02.01</t>
  </si>
  <si>
    <t>7.3.02.02</t>
  </si>
  <si>
    <t>7.3.02.03</t>
  </si>
  <si>
    <t>7.3.02.04</t>
  </si>
  <si>
    <t>7.3.02.05</t>
  </si>
  <si>
    <t>7.3.02.06</t>
  </si>
  <si>
    <t>7.3.02.07</t>
  </si>
  <si>
    <t>7.3.02.08</t>
  </si>
  <si>
    <t>7.3.02.09</t>
  </si>
  <si>
    <t>7.3.02.10</t>
  </si>
  <si>
    <t>7.3.02.95</t>
  </si>
  <si>
    <t>7.3.10</t>
  </si>
  <si>
    <t>7.3.10.01</t>
  </si>
  <si>
    <t>7.3.10.02</t>
  </si>
  <si>
    <t>7.3.10.03</t>
  </si>
  <si>
    <t>7.3.10.04</t>
  </si>
  <si>
    <t>7.3.10.05</t>
  </si>
  <si>
    <t>7.3.10.06</t>
  </si>
  <si>
    <t>7.3.10.07</t>
  </si>
  <si>
    <t>7.3.10.08</t>
  </si>
  <si>
    <t>7.3.10.09</t>
  </si>
  <si>
    <t>7.3.10.10</t>
  </si>
  <si>
    <t>7.3.10.95</t>
  </si>
  <si>
    <t>7.3.11</t>
  </si>
  <si>
    <t>7.3.11.01</t>
  </si>
  <si>
    <t>7.3.11.02</t>
  </si>
  <si>
    <t>7.3.11.03</t>
  </si>
  <si>
    <t>7.3.11.04</t>
  </si>
  <si>
    <t>7.3.11.05</t>
  </si>
  <si>
    <t>7.3.11.06</t>
  </si>
  <si>
    <t>7.3.11.07</t>
  </si>
  <si>
    <t>7.3.11.08</t>
  </si>
  <si>
    <t>7.3.11.09</t>
  </si>
  <si>
    <t>7.3.11.10</t>
  </si>
  <si>
    <t>7.3.11.95</t>
  </si>
  <si>
    <t>7.3.12</t>
  </si>
  <si>
    <t>7.3.12.01</t>
  </si>
  <si>
    <t>7.3.12.02</t>
  </si>
  <si>
    <t>7.3.12.03</t>
  </si>
  <si>
    <t>7.3.12.04</t>
  </si>
  <si>
    <t>7.3.12.05</t>
  </si>
  <si>
    <t>7.3.12.06</t>
  </si>
  <si>
    <t>7.3.12.07</t>
  </si>
  <si>
    <t>7.3.12.08</t>
  </si>
  <si>
    <t>7.3.12.09</t>
  </si>
  <si>
    <t>7.3.12.10</t>
  </si>
  <si>
    <t>7.3.12.95</t>
  </si>
  <si>
    <t>7.3.13</t>
  </si>
  <si>
    <t>SERVICIOS AMBULATORIOS - PROMOCIÓN Y PREVENCIÓN</t>
  </si>
  <si>
    <t>7.3.13.01</t>
  </si>
  <si>
    <t>7.3.13.02</t>
  </si>
  <si>
    <t>7.3.13.03</t>
  </si>
  <si>
    <t>7.3.13.04</t>
  </si>
  <si>
    <t>7.3.13.05</t>
  </si>
  <si>
    <t>7.3.13.06</t>
  </si>
  <si>
    <t>7.3.13.07</t>
  </si>
  <si>
    <t>7.3.13.08</t>
  </si>
  <si>
    <t>7.3.13.09</t>
  </si>
  <si>
    <t>7.3.13.10</t>
  </si>
  <si>
    <t>7.3.13.95</t>
  </si>
  <si>
    <t>7.3.14</t>
  </si>
  <si>
    <t>7.3.14.01</t>
  </si>
  <si>
    <t>7.3.14.02</t>
  </si>
  <si>
    <t>7.3.14.03</t>
  </si>
  <si>
    <t>7.3.14.04</t>
  </si>
  <si>
    <t>7.3.14.05</t>
  </si>
  <si>
    <t>7.3.14.06</t>
  </si>
  <si>
    <t>7.3.14.07</t>
  </si>
  <si>
    <t>7.3.14.08</t>
  </si>
  <si>
    <t>7.3.14.09</t>
  </si>
  <si>
    <t>7.3.14.10</t>
  </si>
  <si>
    <t>7.3.14.95</t>
  </si>
  <si>
    <t>7.3.20</t>
  </si>
  <si>
    <t>7.3.20.01</t>
  </si>
  <si>
    <t>7.3.20.02</t>
  </si>
  <si>
    <t>7.3.20.03</t>
  </si>
  <si>
    <t>7.3.20.04</t>
  </si>
  <si>
    <t>7.3.20.05</t>
  </si>
  <si>
    <t>7.3.20.06</t>
  </si>
  <si>
    <t>7.3.20.07</t>
  </si>
  <si>
    <t>7.3.20.08</t>
  </si>
  <si>
    <t>7.3.20.09</t>
  </si>
  <si>
    <t>7.3.20.10</t>
  </si>
  <si>
    <t>7.3.20.95</t>
  </si>
  <si>
    <t>7.3.21</t>
  </si>
  <si>
    <t>7.3.21.01</t>
  </si>
  <si>
    <t>7.3.21.02</t>
  </si>
  <si>
    <t>7.3.21.03</t>
  </si>
  <si>
    <t>7.3.21.04</t>
  </si>
  <si>
    <t>7.3.21.05</t>
  </si>
  <si>
    <t>7.3.21.06</t>
  </si>
  <si>
    <t>7.3.21.07</t>
  </si>
  <si>
    <t>7.3.21.08</t>
  </si>
  <si>
    <t>7.3.21.09</t>
  </si>
  <si>
    <t>7.3.21.10</t>
  </si>
  <si>
    <t>7.3.21.95</t>
  </si>
  <si>
    <t>7.3.22</t>
  </si>
  <si>
    <t>7.3.22.01</t>
  </si>
  <si>
    <t>7.3.22.02</t>
  </si>
  <si>
    <t>7.3.22.03</t>
  </si>
  <si>
    <t>7.3.22.04</t>
  </si>
  <si>
    <t>7.3.22.05</t>
  </si>
  <si>
    <t>7.3.22.06</t>
  </si>
  <si>
    <t>7.3.22.07</t>
  </si>
  <si>
    <t>7.3.22.08</t>
  </si>
  <si>
    <t>7.3.22.09</t>
  </si>
  <si>
    <t>7.3.22.10</t>
  </si>
  <si>
    <t>7.3.22.95</t>
  </si>
  <si>
    <t>7.3.23</t>
  </si>
  <si>
    <t>7.3.23.01</t>
  </si>
  <si>
    <t>7.3.23.02</t>
  </si>
  <si>
    <t>7.3.23.03</t>
  </si>
  <si>
    <t>7.3.23.04</t>
  </si>
  <si>
    <t>7.3.23.05</t>
  </si>
  <si>
    <t>7.3.23.06</t>
  </si>
  <si>
    <t>7.3.23.07</t>
  </si>
  <si>
    <t>7.3.23.08</t>
  </si>
  <si>
    <t>7.3.23.09</t>
  </si>
  <si>
    <t>7.3.23.10</t>
  </si>
  <si>
    <t>7.3.23.95</t>
  </si>
  <si>
    <t>7.3.24</t>
  </si>
  <si>
    <t>7.3.24.01</t>
  </si>
  <si>
    <t>7.3.24.02</t>
  </si>
  <si>
    <t>7.3.24.03</t>
  </si>
  <si>
    <t>7.3.24.04</t>
  </si>
  <si>
    <t>7.3.24.05</t>
  </si>
  <si>
    <t>7.3.24.06</t>
  </si>
  <si>
    <t>7.3.24.07</t>
  </si>
  <si>
    <t>7.3.24.08</t>
  </si>
  <si>
    <t>7.3.24.09</t>
  </si>
  <si>
    <t>7.3.24.95</t>
  </si>
  <si>
    <t>7.3.25</t>
  </si>
  <si>
    <t>7.3.25.01</t>
  </si>
  <si>
    <t>7.3.25.02</t>
  </si>
  <si>
    <t>7.3.25.03</t>
  </si>
  <si>
    <t>7.3.25.04</t>
  </si>
  <si>
    <t>7.3.25.05</t>
  </si>
  <si>
    <t>7.3.25.06</t>
  </si>
  <si>
    <t>7.3.25.07</t>
  </si>
  <si>
    <t>7.3.25.09</t>
  </si>
  <si>
    <t>7.3.25.95</t>
  </si>
  <si>
    <t>7.3.26</t>
  </si>
  <si>
    <t>7.3.26.01</t>
  </si>
  <si>
    <t>7.3.26.02</t>
  </si>
  <si>
    <t>7.3.26.03</t>
  </si>
  <si>
    <t>7.3.26.04</t>
  </si>
  <si>
    <t>7.3.26.05</t>
  </si>
  <si>
    <t>7.3.26.06</t>
  </si>
  <si>
    <t>7.3.26.07</t>
  </si>
  <si>
    <t>7.3.26.08</t>
  </si>
  <si>
    <t>7.3.26.09</t>
  </si>
  <si>
    <t>7.3.26.10</t>
  </si>
  <si>
    <t>7.3.26.95</t>
  </si>
  <si>
    <t>7.3.30</t>
  </si>
  <si>
    <t>7.3.30.01</t>
  </si>
  <si>
    <t>7.3.30.02</t>
  </si>
  <si>
    <t>7.3.30.03</t>
  </si>
  <si>
    <t>7.3.30.04</t>
  </si>
  <si>
    <t>7.3.30.05</t>
  </si>
  <si>
    <t>7.3.30.06</t>
  </si>
  <si>
    <t>7.3.30.07</t>
  </si>
  <si>
    <t>7.3.30.08</t>
  </si>
  <si>
    <t>7.3.30.09</t>
  </si>
  <si>
    <t>7.3.30.10</t>
  </si>
  <si>
    <t>7.3.30.95</t>
  </si>
  <si>
    <t>7.3.31</t>
  </si>
  <si>
    <t>7.3.31.01</t>
  </si>
  <si>
    <t>7.3.31.02</t>
  </si>
  <si>
    <t>7.3.31.03</t>
  </si>
  <si>
    <t>7.3.31.04</t>
  </si>
  <si>
    <t>7.3.31.05</t>
  </si>
  <si>
    <t>7.3.31.06</t>
  </si>
  <si>
    <t>7.3.31.07</t>
  </si>
  <si>
    <t>7.3.31.08</t>
  </si>
  <si>
    <t>7.3.31.09</t>
  </si>
  <si>
    <t>7.3.31.10</t>
  </si>
  <si>
    <t>7.3.31.95</t>
  </si>
  <si>
    <t>7.3.40</t>
  </si>
  <si>
    <t>7.3.40.01</t>
  </si>
  <si>
    <t>7.3.40.02</t>
  </si>
  <si>
    <t>7.3.40.03</t>
  </si>
  <si>
    <t>7.3.40.04</t>
  </si>
  <si>
    <t>7.3.40.05</t>
  </si>
  <si>
    <t>7.3.40.06</t>
  </si>
  <si>
    <t>7.3.40.07</t>
  </si>
  <si>
    <t>7.3.40.08</t>
  </si>
  <si>
    <t>7.3.40.09</t>
  </si>
  <si>
    <t>7.3.40.10</t>
  </si>
  <si>
    <t>7.3.40.95</t>
  </si>
  <si>
    <t>7.3.41</t>
  </si>
  <si>
    <t>7.3.41.01</t>
  </si>
  <si>
    <t>7.3.41.02</t>
  </si>
  <si>
    <t>7.3.41.03</t>
  </si>
  <si>
    <t>7.3.41.04</t>
  </si>
  <si>
    <t>7.3.41.05</t>
  </si>
  <si>
    <t>7.3.41.06</t>
  </si>
  <si>
    <t>7.3.41.07</t>
  </si>
  <si>
    <t>7.3.41.08</t>
  </si>
  <si>
    <t>7.3.41.09</t>
  </si>
  <si>
    <t>7.3.41.10</t>
  </si>
  <si>
    <t>7.3.41.95</t>
  </si>
  <si>
    <t>7.3.42</t>
  </si>
  <si>
    <t>7.3.42.01</t>
  </si>
  <si>
    <t>7.3.42.02</t>
  </si>
  <si>
    <t>7.3.42.03</t>
  </si>
  <si>
    <t>7.3.42.04</t>
  </si>
  <si>
    <t>7.3.42.05</t>
  </si>
  <si>
    <t>7.3.42.06</t>
  </si>
  <si>
    <t>7.3.42.07</t>
  </si>
  <si>
    <t>7.3.42.08</t>
  </si>
  <si>
    <t>7.3.42.09</t>
  </si>
  <si>
    <t>7.3.42.10</t>
  </si>
  <si>
    <t>7.3.42.95</t>
  </si>
  <si>
    <t>7.3.43</t>
  </si>
  <si>
    <t>7.3.43.01</t>
  </si>
  <si>
    <t>7.3.43.02</t>
  </si>
  <si>
    <t>7.3.43.03</t>
  </si>
  <si>
    <t>7.3.43.04</t>
  </si>
  <si>
    <t>7.3.43.05</t>
  </si>
  <si>
    <t>7.3.43.06</t>
  </si>
  <si>
    <t>7.3.43.07</t>
  </si>
  <si>
    <t>7.3.43.08</t>
  </si>
  <si>
    <t>7.3.43.09</t>
  </si>
  <si>
    <t>7.3.43.10</t>
  </si>
  <si>
    <t>7.3.43.95</t>
  </si>
  <si>
    <t>7.3.49</t>
  </si>
  <si>
    <t>7.3.49.01</t>
  </si>
  <si>
    <t>7.3.49.02</t>
  </si>
  <si>
    <t>7.3.49.03</t>
  </si>
  <si>
    <t>7.3.49.04</t>
  </si>
  <si>
    <t>7.3.49.05</t>
  </si>
  <si>
    <t>7.3.49.06</t>
  </si>
  <si>
    <t>7.3.49.07</t>
  </si>
  <si>
    <t>7.3.49.08</t>
  </si>
  <si>
    <t>7.3.49.09</t>
  </si>
  <si>
    <t>7.3.49.10</t>
  </si>
  <si>
    <t>7.3.49.95</t>
  </si>
  <si>
    <t>7.3.50</t>
  </si>
  <si>
    <t>7.3.50.01</t>
  </si>
  <si>
    <t>7.3.50.02</t>
  </si>
  <si>
    <t>7.3.50.03</t>
  </si>
  <si>
    <t>7.3.50.04</t>
  </si>
  <si>
    <t>7.3.50.05</t>
  </si>
  <si>
    <t>7.3.50.06</t>
  </si>
  <si>
    <t>7.3.50.07</t>
  </si>
  <si>
    <t>7.3.50.95</t>
  </si>
  <si>
    <t>7.3.51</t>
  </si>
  <si>
    <t>7.3.51.01</t>
  </si>
  <si>
    <t>7.3.51.02</t>
  </si>
  <si>
    <t>7.3.51.03</t>
  </si>
  <si>
    <t>7.3.51.04</t>
  </si>
  <si>
    <t>7.3.51.05</t>
  </si>
  <si>
    <t>7.3.51.06</t>
  </si>
  <si>
    <t>7.3.51.07</t>
  </si>
  <si>
    <t>7.3.51.08</t>
  </si>
  <si>
    <t>7.3.51.09</t>
  </si>
  <si>
    <t>7.3.51.10</t>
  </si>
  <si>
    <t>7.3.51.95</t>
  </si>
  <si>
    <t>7.3.52</t>
  </si>
  <si>
    <t>7.3.52.01</t>
  </si>
  <si>
    <t>7.3.52.02</t>
  </si>
  <si>
    <t>7.3.52.03</t>
  </si>
  <si>
    <t>7.3.52.04</t>
  </si>
  <si>
    <t>7.3.52.05</t>
  </si>
  <si>
    <t>7.3.52.06</t>
  </si>
  <si>
    <t>7.3.52.07</t>
  </si>
  <si>
    <t>7.3.52.95</t>
  </si>
  <si>
    <t>7.3.53</t>
  </si>
  <si>
    <t>7.3.53.01</t>
  </si>
  <si>
    <t>7.3.53.02</t>
  </si>
  <si>
    <t>7.3.53.03</t>
  </si>
  <si>
    <t>7.3.53.04</t>
  </si>
  <si>
    <t>7.3.53.05</t>
  </si>
  <si>
    <t>7.3.53.06</t>
  </si>
  <si>
    <t>7.3.53.07</t>
  </si>
  <si>
    <t>7.3.53.95</t>
  </si>
  <si>
    <t>7.3.54</t>
  </si>
  <si>
    <t>7.3.54.01</t>
  </si>
  <si>
    <t>7.3.54.02</t>
  </si>
  <si>
    <t>7.3.54.03</t>
  </si>
  <si>
    <t>7.3.54.04</t>
  </si>
  <si>
    <t>7.3.54.05</t>
  </si>
  <si>
    <t>7.3.54.06</t>
  </si>
  <si>
    <t>7.3.54.07</t>
  </si>
  <si>
    <t>7.3.54.08</t>
  </si>
  <si>
    <t>7.3.54.95</t>
  </si>
  <si>
    <t>7.3.55</t>
  </si>
  <si>
    <t>7.3.55.01</t>
  </si>
  <si>
    <t>7.3.55.02</t>
  </si>
  <si>
    <t>7.3.55.03</t>
  </si>
  <si>
    <t>7.3.55.04</t>
  </si>
  <si>
    <t>7.3.55.05</t>
  </si>
  <si>
    <t>7.3.55.06</t>
  </si>
  <si>
    <t>7.3.55.07</t>
  </si>
  <si>
    <t>7.3.55.08</t>
  </si>
  <si>
    <t>7.3.55.09</t>
  </si>
  <si>
    <t>7.3.55.10</t>
  </si>
  <si>
    <t>7.3.55.95</t>
  </si>
  <si>
    <t>7.3.56</t>
  </si>
  <si>
    <t>7.3.56.01</t>
  </si>
  <si>
    <t>7.3.56.02</t>
  </si>
  <si>
    <t>7.3.56.03</t>
  </si>
  <si>
    <t>7.3.56.04</t>
  </si>
  <si>
    <t>7.3.56.05</t>
  </si>
  <si>
    <t>7.3.56.06</t>
  </si>
  <si>
    <t>7.3.56.07</t>
  </si>
  <si>
    <t>7.3.56.08</t>
  </si>
  <si>
    <t>7.3.56.09</t>
  </si>
  <si>
    <t>7.3.56.10</t>
  </si>
  <si>
    <t>7.3.56.95</t>
  </si>
  <si>
    <t>7.3.80</t>
  </si>
  <si>
    <t>7.3.80.01</t>
  </si>
  <si>
    <t>7.3.80.02</t>
  </si>
  <si>
    <t>7.3.80.03</t>
  </si>
  <si>
    <t>7.3.80.04</t>
  </si>
  <si>
    <t>7.3.80.05</t>
  </si>
  <si>
    <t>7.3.80.06</t>
  </si>
  <si>
    <t>7.3.80.07</t>
  </si>
  <si>
    <t>7.3.80.09</t>
  </si>
  <si>
    <t>7.3.80.10</t>
  </si>
  <si>
    <t>7.3.80.95</t>
  </si>
  <si>
    <t>7.3.81</t>
  </si>
  <si>
    <t>7.3.81.01</t>
  </si>
  <si>
    <t>7.3.81.02</t>
  </si>
  <si>
    <t>7.3.81.03</t>
  </si>
  <si>
    <t>7.3.81.04</t>
  </si>
  <si>
    <t>7.3.81.05</t>
  </si>
  <si>
    <t>7.3.81.06</t>
  </si>
  <si>
    <t>7.3.81.07</t>
  </si>
  <si>
    <t>7.3.81.95</t>
  </si>
  <si>
    <t>7.3.82</t>
  </si>
  <si>
    <t>7.3.82.01</t>
  </si>
  <si>
    <t>7.3.82.02</t>
  </si>
  <si>
    <t>7.3.82.03</t>
  </si>
  <si>
    <t>7.3.82.04</t>
  </si>
  <si>
    <t>7.3.82.05</t>
  </si>
  <si>
    <t>7.3.82.06</t>
  </si>
  <si>
    <t>7.3.82.07</t>
  </si>
  <si>
    <t>7.3.82.08</t>
  </si>
  <si>
    <t>7.3.82.09</t>
  </si>
  <si>
    <t>7.3.82.10</t>
  </si>
  <si>
    <t>7.3.82.95</t>
  </si>
  <si>
    <t>7.3.83</t>
  </si>
  <si>
    <t>7.3.83.01</t>
  </si>
  <si>
    <t>7.3.83.02</t>
  </si>
  <si>
    <t>7.3.83.03</t>
  </si>
  <si>
    <t>7.3.83.04</t>
  </si>
  <si>
    <t>7.3.83.05</t>
  </si>
  <si>
    <t>7.3.83.06</t>
  </si>
  <si>
    <t>7.3.83.07</t>
  </si>
  <si>
    <t>7.3.83.08</t>
  </si>
  <si>
    <t>7.3.83.10</t>
  </si>
  <si>
    <t>7.3.83.95</t>
  </si>
  <si>
    <t>7.3.84</t>
  </si>
  <si>
    <t>7.3.84.01</t>
  </si>
  <si>
    <t>7.3.84.02</t>
  </si>
  <si>
    <t>7.3.84.03</t>
  </si>
  <si>
    <t>7.3.84.04</t>
  </si>
  <si>
    <t>7.3.84.05</t>
  </si>
  <si>
    <t>7.3.84.06</t>
  </si>
  <si>
    <t>7.3.84.07</t>
  </si>
  <si>
    <t>7.3.84.08</t>
  </si>
  <si>
    <t>7.3.84.09</t>
  </si>
  <si>
    <t>7.3.84.95</t>
  </si>
  <si>
    <t>7.3.85</t>
  </si>
  <si>
    <t>7.3.85.01</t>
  </si>
  <si>
    <t>7.3.85.02</t>
  </si>
  <si>
    <t>7.3.85.03</t>
  </si>
  <si>
    <t>7.3.85.05</t>
  </si>
  <si>
    <t>7.3.85.06</t>
  </si>
  <si>
    <t>7.3.85.07</t>
  </si>
  <si>
    <t>7.3.85.95</t>
  </si>
  <si>
    <t>7.3.86</t>
  </si>
  <si>
    <t>SERVICIOS CONEXOS A LA SALUD - SERVICIO DE AMBULANCIAS</t>
  </si>
  <si>
    <t>7.3.86.01</t>
  </si>
  <si>
    <t>7.3.86.02</t>
  </si>
  <si>
    <t>7.3.86.03</t>
  </si>
  <si>
    <t>7.3.86.04</t>
  </si>
  <si>
    <t>7.3.86.05</t>
  </si>
  <si>
    <t>7.3.86.06</t>
  </si>
  <si>
    <t>7.3.86.07</t>
  </si>
  <si>
    <t>7.3.86.08</t>
  </si>
  <si>
    <t>7.3.86.09</t>
  </si>
  <si>
    <t>7.3.86.10</t>
  </si>
  <si>
    <t>7.3.86.95</t>
  </si>
  <si>
    <t>7.3.87</t>
  </si>
  <si>
    <t>7.3.87.01</t>
  </si>
  <si>
    <t>7.3.87.02</t>
  </si>
  <si>
    <t>7.3.87.03</t>
  </si>
  <si>
    <t>7.3.87.04</t>
  </si>
  <si>
    <t>7.3.87.05</t>
  </si>
  <si>
    <t>7.3.87.06</t>
  </si>
  <si>
    <t>7.3.87.07</t>
  </si>
  <si>
    <t>7.3.87.08</t>
  </si>
  <si>
    <t>7.3.87.09</t>
  </si>
  <si>
    <t>7.3.87.10</t>
  </si>
  <si>
    <t>7.3.87.95</t>
  </si>
  <si>
    <t>7.4</t>
  </si>
  <si>
    <t>7.4.01</t>
  </si>
  <si>
    <t>7.4.01.01</t>
  </si>
  <si>
    <t>7.4.01.02</t>
  </si>
  <si>
    <t>7.4.01.03</t>
  </si>
  <si>
    <t>7.4.01.04</t>
  </si>
  <si>
    <t>7.4.01.05</t>
  </si>
  <si>
    <t>7.4.01.06</t>
  </si>
  <si>
    <t>7.4.01.07</t>
  </si>
  <si>
    <t>7.4.01.09</t>
  </si>
  <si>
    <t>7.4.01.10</t>
  </si>
  <si>
    <t>7.4.01.95</t>
  </si>
  <si>
    <t>7.4.02</t>
  </si>
  <si>
    <t>7.4.02.01</t>
  </si>
  <si>
    <t>7.4.02.02</t>
  </si>
  <si>
    <t>7.4.02.03</t>
  </si>
  <si>
    <t>7.4.02.04</t>
  </si>
  <si>
    <t>7.4.02.05</t>
  </si>
  <si>
    <t>7.4.02.06</t>
  </si>
  <si>
    <t>7.4.02.07</t>
  </si>
  <si>
    <t>7.4.02.08</t>
  </si>
  <si>
    <t>7.4.02.10</t>
  </si>
  <si>
    <t>7.4.02.95</t>
  </si>
  <si>
    <t>7.4.03</t>
  </si>
  <si>
    <t>7.4.03.01</t>
  </si>
  <si>
    <t>7.4.03.02</t>
  </si>
  <si>
    <t>7.4.03.03</t>
  </si>
  <si>
    <t>7.4.03.05</t>
  </si>
  <si>
    <t>7.4.03.06</t>
  </si>
  <si>
    <t>7.4.03.07</t>
  </si>
  <si>
    <t>7.4.03.08</t>
  </si>
  <si>
    <t>7.4.03.95</t>
  </si>
  <si>
    <t>7.4.04</t>
  </si>
  <si>
    <t>7.4.04.07</t>
  </si>
  <si>
    <t>7.4.04.95</t>
  </si>
  <si>
    <t>7.4.05</t>
  </si>
  <si>
    <t>7.4.05.01</t>
  </si>
  <si>
    <t>7.4.05.02</t>
  </si>
  <si>
    <t>7.4.05.03</t>
  </si>
  <si>
    <t>7.4.05.04</t>
  </si>
  <si>
    <t>7.4.05.05</t>
  </si>
  <si>
    <t>7.4.05.06</t>
  </si>
  <si>
    <t>7.4.05.07</t>
  </si>
  <si>
    <t>7.4.05.08</t>
  </si>
  <si>
    <t>7.4.05.95</t>
  </si>
  <si>
    <t>7.4.07</t>
  </si>
  <si>
    <t>7.4.07.01</t>
  </si>
  <si>
    <t>7.4.07.02</t>
  </si>
  <si>
    <t>7.4.07.03</t>
  </si>
  <si>
    <t>7.4.07.04</t>
  </si>
  <si>
    <t>7.4.07.05</t>
  </si>
  <si>
    <t>7.4.07.06</t>
  </si>
  <si>
    <t>7.4.07.07</t>
  </si>
  <si>
    <t>7.4.07.08</t>
  </si>
  <si>
    <t>7.4.07.95</t>
  </si>
  <si>
    <t>7.4.90</t>
  </si>
  <si>
    <t>7.4.90.01</t>
  </si>
  <si>
    <t>7.4.90.02</t>
  </si>
  <si>
    <t>7.4.90.03</t>
  </si>
  <si>
    <t>7.4.90.04</t>
  </si>
  <si>
    <t>7.4.90.05</t>
  </si>
  <si>
    <t>7.4.90.06</t>
  </si>
  <si>
    <t>7.4.90.07</t>
  </si>
  <si>
    <t>7.4.90.09</t>
  </si>
  <si>
    <t>7.4.90.10</t>
  </si>
  <si>
    <t>7.4.90.95</t>
  </si>
  <si>
    <t>7.5</t>
  </si>
  <si>
    <t>7.5.01</t>
  </si>
  <si>
    <t>7.5.01.01</t>
  </si>
  <si>
    <t>7.5.01.02</t>
  </si>
  <si>
    <t>7.5.01.03</t>
  </si>
  <si>
    <t>7.5.01.04</t>
  </si>
  <si>
    <t>7.5.01.05</t>
  </si>
  <si>
    <t>7.5.01.06</t>
  </si>
  <si>
    <t>7.5.01.07</t>
  </si>
  <si>
    <t>7.5.01.08</t>
  </si>
  <si>
    <t>7.5.01.09</t>
  </si>
  <si>
    <t>7.5.01.10</t>
  </si>
  <si>
    <t>7.5.01.95</t>
  </si>
  <si>
    <t>7.5.02</t>
  </si>
  <si>
    <t>7.5.02.01</t>
  </si>
  <si>
    <t>7.5.02.02</t>
  </si>
  <si>
    <t>7.5.02.03</t>
  </si>
  <si>
    <t>7.5.02.04</t>
  </si>
  <si>
    <t>7.5.02.05</t>
  </si>
  <si>
    <t>7.5.02.06</t>
  </si>
  <si>
    <t>7.5.02.07</t>
  </si>
  <si>
    <t>7.5.02.08</t>
  </si>
  <si>
    <t>7.5.02.09</t>
  </si>
  <si>
    <t>7.5.02.10</t>
  </si>
  <si>
    <t>7.5.02.95</t>
  </si>
  <si>
    <t>7.5.03</t>
  </si>
  <si>
    <t>7.5.03.01</t>
  </si>
  <si>
    <t>7.5.03.02</t>
  </si>
  <si>
    <t>7.5.03.03</t>
  </si>
  <si>
    <t>7.5.03.04</t>
  </si>
  <si>
    <t>7.5.03.05</t>
  </si>
  <si>
    <t>7.5.03.06</t>
  </si>
  <si>
    <t>7.5.03.07</t>
  </si>
  <si>
    <t>7.5.03.08</t>
  </si>
  <si>
    <t>7.5.03.09</t>
  </si>
  <si>
    <t>7.5.03.10</t>
  </si>
  <si>
    <t>7.5.03.95</t>
  </si>
  <si>
    <t>7.5.04</t>
  </si>
  <si>
    <t>7.5.04.01</t>
  </si>
  <si>
    <t>7.5.04.02</t>
  </si>
  <si>
    <t>7.5.04.03</t>
  </si>
  <si>
    <t>7.5.04.04</t>
  </si>
  <si>
    <t>7.5.04.05</t>
  </si>
  <si>
    <t>7.5.04.06</t>
  </si>
  <si>
    <t>7.5.04.07</t>
  </si>
  <si>
    <t>7.5.04.08</t>
  </si>
  <si>
    <t>7.5.04.09</t>
  </si>
  <si>
    <t>7.5.04.10</t>
  </si>
  <si>
    <t>7.5.04.95</t>
  </si>
  <si>
    <t>7.5.05</t>
  </si>
  <si>
    <t>7.5.05.01</t>
  </si>
  <si>
    <t>7.5.05.02</t>
  </si>
  <si>
    <t>7.5.05.03</t>
  </si>
  <si>
    <t>7.5.05.04</t>
  </si>
  <si>
    <t>7.5.05.05</t>
  </si>
  <si>
    <t>7.5.05.06</t>
  </si>
  <si>
    <t>7.5.05.07</t>
  </si>
  <si>
    <t>7.5.05.08</t>
  </si>
  <si>
    <t>7.5.05.09</t>
  </si>
  <si>
    <t>7.5.05.10</t>
  </si>
  <si>
    <t>7.5.05.95</t>
  </si>
  <si>
    <t>7.5.06</t>
  </si>
  <si>
    <t>7.5.06.01</t>
  </si>
  <si>
    <t>7.5.06.02</t>
  </si>
  <si>
    <t>7.5.06.03</t>
  </si>
  <si>
    <t>7.5.06.04</t>
  </si>
  <si>
    <t>7.5.06.05</t>
  </si>
  <si>
    <t>7.5.06.06</t>
  </si>
  <si>
    <t>7.5.06.07</t>
  </si>
  <si>
    <t>7.5.06.08</t>
  </si>
  <si>
    <t>7.5.06.09</t>
  </si>
  <si>
    <t>7.5.06.10</t>
  </si>
  <si>
    <t>7.5.06.95</t>
  </si>
  <si>
    <t>7.6</t>
  </si>
  <si>
    <t>7.6.01</t>
  </si>
  <si>
    <t>7.6.01.02</t>
  </si>
  <si>
    <t>7.6.01.03</t>
  </si>
  <si>
    <t>7.6.01.04</t>
  </si>
  <si>
    <t>7.6.01.05</t>
  </si>
  <si>
    <t>7.6.01.06</t>
  </si>
  <si>
    <t>7.6.01.07</t>
  </si>
  <si>
    <t>7.6.01.08</t>
  </si>
  <si>
    <t>7.6.01.09</t>
  </si>
  <si>
    <t>7.6.01.95</t>
  </si>
  <si>
    <t>7.6.02</t>
  </si>
  <si>
    <t>7.6.02.01</t>
  </si>
  <si>
    <t>7.6.02.03</t>
  </si>
  <si>
    <t>7.6.02.04</t>
  </si>
  <si>
    <t>7.6.02.05</t>
  </si>
  <si>
    <t>7.6.02.06</t>
  </si>
  <si>
    <t>7.6.02.07</t>
  </si>
  <si>
    <t>7.6.02.09</t>
  </si>
  <si>
    <t>7.6.02.95</t>
  </si>
  <si>
    <t>7.6.90</t>
  </si>
  <si>
    <t>7.6.90.01</t>
  </si>
  <si>
    <t>7.6.90.02</t>
  </si>
  <si>
    <t>7.6.90.03</t>
  </si>
  <si>
    <t>7.6.90.04</t>
  </si>
  <si>
    <t>7.6.90.05</t>
  </si>
  <si>
    <t>7.6.90.06</t>
  </si>
  <si>
    <t>7.6.90.08</t>
  </si>
  <si>
    <t>7.6.90.09</t>
  </si>
  <si>
    <t>7.6.90.10</t>
  </si>
  <si>
    <t>7.6.90.95</t>
  </si>
  <si>
    <t>7.9</t>
  </si>
  <si>
    <t>7.9.02</t>
  </si>
  <si>
    <t>7.9.02.01</t>
  </si>
  <si>
    <t>7.9.02.02</t>
  </si>
  <si>
    <t>7.9.02.03</t>
  </si>
  <si>
    <t>7.9.02.04</t>
  </si>
  <si>
    <t>7.9.02.05</t>
  </si>
  <si>
    <t>7.9.02.08</t>
  </si>
  <si>
    <t>7.9.02.09</t>
  </si>
  <si>
    <t>7.9.02.10</t>
  </si>
  <si>
    <t>7.9.02.95</t>
  </si>
  <si>
    <t>7.9.04</t>
  </si>
  <si>
    <t>7.9.04.01</t>
  </si>
  <si>
    <t>7.9.04.02</t>
  </si>
  <si>
    <t>7.9.04.03</t>
  </si>
  <si>
    <t>7.9.04.04</t>
  </si>
  <si>
    <t>7.9.04.05</t>
  </si>
  <si>
    <t>7.9.04.06</t>
  </si>
  <si>
    <t>7.9.04.07</t>
  </si>
  <si>
    <t>7.9.04.08</t>
  </si>
  <si>
    <t>7.9.04.09</t>
  </si>
  <si>
    <t>7.9.04.10</t>
  </si>
  <si>
    <t>7.9.04.95</t>
  </si>
  <si>
    <t>7.9.05</t>
  </si>
  <si>
    <t>7.9.05.01</t>
  </si>
  <si>
    <t>7.9.05.02</t>
  </si>
  <si>
    <t>7.9.05.03</t>
  </si>
  <si>
    <t>7.9.05.04</t>
  </si>
  <si>
    <t>7.9.05.05</t>
  </si>
  <si>
    <t>7.9.05.06</t>
  </si>
  <si>
    <t>7.9.05.07</t>
  </si>
  <si>
    <t>7.9.05.08</t>
  </si>
  <si>
    <t>7.9.05.95</t>
  </si>
  <si>
    <t>7.9.06</t>
  </si>
  <si>
    <t>7.9.06.01</t>
  </si>
  <si>
    <t>7.9.06.02</t>
  </si>
  <si>
    <t>7.9.06.03</t>
  </si>
  <si>
    <t>7.9.06.04</t>
  </si>
  <si>
    <t>7.9.06.05</t>
  </si>
  <si>
    <t>7.9.06.06</t>
  </si>
  <si>
    <t>7.9.06.07</t>
  </si>
  <si>
    <t>7.9.06.08</t>
  </si>
  <si>
    <t>7.9.06.09</t>
  </si>
  <si>
    <t>7.9.06.10</t>
  </si>
  <si>
    <t>7.9.06.95</t>
  </si>
  <si>
    <t>7.9.07</t>
  </si>
  <si>
    <t>SERVICIOS DE MATADERO</t>
  </si>
  <si>
    <t>7.9.07.01</t>
  </si>
  <si>
    <t>7.9.07.02</t>
  </si>
  <si>
    <t>7.9.07.03</t>
  </si>
  <si>
    <t>7.9.07.05</t>
  </si>
  <si>
    <t>7.9.07.06</t>
  </si>
  <si>
    <t>7.9.07.07</t>
  </si>
  <si>
    <t>7.9.07.10</t>
  </si>
  <si>
    <t>7.9.07.95</t>
  </si>
  <si>
    <t>7.9.08</t>
  </si>
  <si>
    <t>7.9.08.01</t>
  </si>
  <si>
    <t>7.9.08.02</t>
  </si>
  <si>
    <t>7.9.08.03</t>
  </si>
  <si>
    <t>7.9.08.04</t>
  </si>
  <si>
    <t>7.9.08.05</t>
  </si>
  <si>
    <t>7.9.08.06</t>
  </si>
  <si>
    <t>7.9.08.95</t>
  </si>
  <si>
    <t>7.9.09</t>
  </si>
  <si>
    <t xml:space="preserve">SERVICIOS DE PROGRAMACIÓN Y PRODUCCIÓN DE TELEVISIÓN </t>
  </si>
  <si>
    <t>7.9.09.01</t>
  </si>
  <si>
    <t>7.9.09.02</t>
  </si>
  <si>
    <t>7.9.09.03</t>
  </si>
  <si>
    <t>7.9.09.04</t>
  </si>
  <si>
    <t>7.9.09.05</t>
  </si>
  <si>
    <t>7.9.09.06</t>
  </si>
  <si>
    <t>7.9.09.07</t>
  </si>
  <si>
    <t>7.9.09.08</t>
  </si>
  <si>
    <t>7.9.09.09</t>
  </si>
  <si>
    <t>7.9.09.10</t>
  </si>
  <si>
    <t>7.9.09.95</t>
  </si>
  <si>
    <t>7.9.10</t>
  </si>
  <si>
    <t>7.9.10.02</t>
  </si>
  <si>
    <t>7.9.10.10</t>
  </si>
  <si>
    <t>7.9.10.95</t>
  </si>
  <si>
    <t>7.9.11</t>
  </si>
  <si>
    <t>7.9.11.01</t>
  </si>
  <si>
    <t>7.9.11.02</t>
  </si>
  <si>
    <t>7.9.11.03</t>
  </si>
  <si>
    <t>7.9.11.04</t>
  </si>
  <si>
    <t>7.9.11.05</t>
  </si>
  <si>
    <t>7.9.11.06</t>
  </si>
  <si>
    <t>7.9.11.07</t>
  </si>
  <si>
    <t>7.9.11.08</t>
  </si>
  <si>
    <t>7.9.11.09</t>
  </si>
  <si>
    <t>7.9.11.10</t>
  </si>
  <si>
    <t>7.9.11.95</t>
  </si>
  <si>
    <t>7.9.12</t>
  </si>
  <si>
    <t>7.9.12.01</t>
  </si>
  <si>
    <t>7.9.12.02</t>
  </si>
  <si>
    <t>7.9.12.03</t>
  </si>
  <si>
    <t>7.9.12.05</t>
  </si>
  <si>
    <t>7.9.12.07</t>
  </si>
  <si>
    <t>7.9.12.09</t>
  </si>
  <si>
    <t>7.9.12.10</t>
  </si>
  <si>
    <t>7.9.12.95</t>
  </si>
  <si>
    <t>7.9.90</t>
  </si>
  <si>
    <t>7.9.90.01</t>
  </si>
  <si>
    <t>7.9.90.02</t>
  </si>
  <si>
    <t>7.9.90.03</t>
  </si>
  <si>
    <t>7.9.90.05</t>
  </si>
  <si>
    <t>7.9.90.06</t>
  </si>
  <si>
    <t>7.9.90.08</t>
  </si>
  <si>
    <t>7.9.90.09</t>
  </si>
  <si>
    <t>7.9.90.10</t>
  </si>
  <si>
    <t>7.9.90.95</t>
  </si>
  <si>
    <t>8</t>
  </si>
  <si>
    <t>CUENTAS DE ORDEN DEUDORAS</t>
  </si>
  <si>
    <t>8.1</t>
  </si>
  <si>
    <t>ACTIVOS CONTINGENTES</t>
  </si>
  <si>
    <t>8.1.20</t>
  </si>
  <si>
    <t>LITIGIOS Y MECANISMOS ALTERNATIVOS DE SOLUCIÓN DE CONFLICTOS</t>
  </si>
  <si>
    <t>8.1.20.01</t>
  </si>
  <si>
    <t>8.1.20.02</t>
  </si>
  <si>
    <t>8.1.20.03</t>
  </si>
  <si>
    <t>8.1.20.04</t>
  </si>
  <si>
    <t>8.1.20.05</t>
  </si>
  <si>
    <t>FISCALES</t>
  </si>
  <si>
    <t>8.1.20.90</t>
  </si>
  <si>
    <t>OTROS LITIGIOS Y MECANISMOS ALTERNATIVOS DE SOLUCIÓN DE CONFLICTOS</t>
  </si>
  <si>
    <t>8.1.24</t>
  </si>
  <si>
    <t xml:space="preserve">CONTRAGARANTÍAS RECIBIDAS </t>
  </si>
  <si>
    <t>8.1.24.13</t>
  </si>
  <si>
    <t>DEL GOBIERNO GENERAL</t>
  </si>
  <si>
    <t>8.1.24.14</t>
  </si>
  <si>
    <t>DE LAS EMPRESAS</t>
  </si>
  <si>
    <t>8.1.25</t>
  </si>
  <si>
    <t>GARANTÍA ESTATAL EN EL RÉGIMEN DE PRIMA MEDIA CON PRESTACIÓN DEFINIDA</t>
  </si>
  <si>
    <t>8.1.25.01</t>
  </si>
  <si>
    <t>COLPENSIONES</t>
  </si>
  <si>
    <t>8.1.25.06</t>
  </si>
  <si>
    <t>PENSIONES DE ANTIOQUÍA</t>
  </si>
  <si>
    <t>8.1.28</t>
  </si>
  <si>
    <t>8.1.28.01</t>
  </si>
  <si>
    <t>8.1.28.02</t>
  </si>
  <si>
    <t>CONTRATOS DE ASOCIACIÓN</t>
  </si>
  <si>
    <t>8.1.28.04</t>
  </si>
  <si>
    <t xml:space="preserve">CONTRATOS DE OBRA </t>
  </si>
  <si>
    <t>8.1.28.05</t>
  </si>
  <si>
    <t>CONTRATOS PARA SERVICIOS PÚBLICOS</t>
  </si>
  <si>
    <t>8.1.28.06</t>
  </si>
  <si>
    <t>UNIONES TEMPORALES</t>
  </si>
  <si>
    <t>8.1.28.07</t>
  </si>
  <si>
    <t>PROMESAS DE COMPRAVENTA</t>
  </si>
  <si>
    <t>8.1.28.90</t>
  </si>
  <si>
    <t>OTRAS GARANTÍAS CONTRACTUALES</t>
  </si>
  <si>
    <t>8.1.29</t>
  </si>
  <si>
    <t>DERECHOS EN OPCIONES</t>
  </si>
  <si>
    <t>8.1.29.07</t>
  </si>
  <si>
    <t>VENDIDAS</t>
  </si>
  <si>
    <t>8.1.29.08</t>
  </si>
  <si>
    <t>COMPRADAS</t>
  </si>
  <si>
    <t>8.1.30</t>
  </si>
  <si>
    <t>8.1.30.01</t>
  </si>
  <si>
    <t>8.1.30.03</t>
  </si>
  <si>
    <t>8.1.30.04</t>
  </si>
  <si>
    <t>8.1.30.05</t>
  </si>
  <si>
    <t>8.1.30.06</t>
  </si>
  <si>
    <t>ORO, PIEDRAS PRECIOSAS Y JOYAS</t>
  </si>
  <si>
    <t>8.1.30.07</t>
  </si>
  <si>
    <t>8.1.30.08</t>
  </si>
  <si>
    <t>ARMAS Y MUNICIONES</t>
  </si>
  <si>
    <t>8.1.30.90</t>
  </si>
  <si>
    <t>OTROS BIENES APREHENDIDOS O INCAUTADOS</t>
  </si>
  <si>
    <t>8.1.90</t>
  </si>
  <si>
    <t>OTROS ACTIVOS CONTINGENTES</t>
  </si>
  <si>
    <t>8.1.90.02</t>
  </si>
  <si>
    <t>8.1.90.03</t>
  </si>
  <si>
    <t>8.1.90.90</t>
  </si>
  <si>
    <t>8.2</t>
  </si>
  <si>
    <t>DEUDORAS FISCALES</t>
  </si>
  <si>
    <t>8.3</t>
  </si>
  <si>
    <t>DEUDORAS DE CONTROL</t>
  </si>
  <si>
    <t>8.3.01</t>
  </si>
  <si>
    <t>BIENES Y DERECHOS ENTREGADOS EN GARANTÍA</t>
  </si>
  <si>
    <t>8.3.01.01</t>
  </si>
  <si>
    <t xml:space="preserve">BIENES </t>
  </si>
  <si>
    <t>8.3.01.02</t>
  </si>
  <si>
    <t>8.3.06</t>
  </si>
  <si>
    <t>BIENES ENTREGADOS EN CUSTODIA</t>
  </si>
  <si>
    <t>8.3.06.01</t>
  </si>
  <si>
    <t>8.3.06.02</t>
  </si>
  <si>
    <t>8.3.06.16</t>
  </si>
  <si>
    <t>PAGARÉS, LETRAS DE CAMBIO Y OTROS</t>
  </si>
  <si>
    <t>8.3.06.17</t>
  </si>
  <si>
    <t>8.3.06.18</t>
  </si>
  <si>
    <t>8.3.06.90</t>
  </si>
  <si>
    <t>OTROS BIENES ENTREGADOS EN CUSTODIA</t>
  </si>
  <si>
    <t>8.3.10</t>
  </si>
  <si>
    <t>BONOS, TÍTULOS Y ESPECIES NO COLOCADOS</t>
  </si>
  <si>
    <t>8.3.10.01</t>
  </si>
  <si>
    <t>8.3.10.02</t>
  </si>
  <si>
    <t>TÍTULOS</t>
  </si>
  <si>
    <t>8.3.10.03</t>
  </si>
  <si>
    <t>BILLETES</t>
  </si>
  <si>
    <t>8.3.10.05</t>
  </si>
  <si>
    <t>8.3.10.90</t>
  </si>
  <si>
    <t>OTROS BONOS, TÍTULOS Y ESPECIES NO COLOCADOS</t>
  </si>
  <si>
    <t>8.3.12</t>
  </si>
  <si>
    <t>DOCUMENTOS ENTREGADOS PARA SU COBRO</t>
  </si>
  <si>
    <t>8.3.12.01</t>
  </si>
  <si>
    <t>PAGARÉS</t>
  </si>
  <si>
    <t>8.3.12.02</t>
  </si>
  <si>
    <t>LETRAS DE CAMBIO</t>
  </si>
  <si>
    <t>8.3.12.03</t>
  </si>
  <si>
    <t>FACTURAS</t>
  </si>
  <si>
    <t>8.3.12.90</t>
  </si>
  <si>
    <t>OTROS DOCUMENTOS ENTREGADOS PARA SU COBRO</t>
  </si>
  <si>
    <t>8.3.13</t>
  </si>
  <si>
    <t>MERCANCÍAS ENTREGADAS EN CONSIGNACIÓN</t>
  </si>
  <si>
    <t>8.3.13.01</t>
  </si>
  <si>
    <t>8.3.15</t>
  </si>
  <si>
    <t>BIENES Y DERECHOS RETIRADOS</t>
  </si>
  <si>
    <t>8.3.15.10</t>
  </si>
  <si>
    <t>8.3.15.32</t>
  </si>
  <si>
    <t>8.3.15.34</t>
  </si>
  <si>
    <t>8.3.15.35</t>
  </si>
  <si>
    <t>8.3.15.36</t>
  </si>
  <si>
    <t>8.3.15.37</t>
  </si>
  <si>
    <t>8.3.15.90</t>
  </si>
  <si>
    <t>OTROS BIENES Y DERECHOS RETIRADOS</t>
  </si>
  <si>
    <t>8.3.20</t>
  </si>
  <si>
    <t>TÍTULOS DE INVERSIÓN AMORTIZADOS</t>
  </si>
  <si>
    <t>8.3.20.01</t>
  </si>
  <si>
    <t>8.3.33</t>
  </si>
  <si>
    <t>FACTURACIÓN GLOSADA EN VENTA DE SERVICIOS DE SALUD</t>
  </si>
  <si>
    <t>8.3.33.01</t>
  </si>
  <si>
    <t>PLAN DE BENEFICIOS EN SALUD (PBS) - EPS</t>
  </si>
  <si>
    <t>8.3.33.02</t>
  </si>
  <si>
    <t>PLAN COMPLEMENTARIO -EPS</t>
  </si>
  <si>
    <t>8.3.33.03</t>
  </si>
  <si>
    <t>PLAN SUBSIDIADO DE SALUD POSS - EPS</t>
  </si>
  <si>
    <t>8.3.33.04</t>
  </si>
  <si>
    <t>SERVICIOS DE SALUD - IPS PRIVADAS</t>
  </si>
  <si>
    <t>8.3.33.05</t>
  </si>
  <si>
    <t>EMPRESAS DE MEDICINA PREPAGADA - EMP</t>
  </si>
  <si>
    <t>8.3.33.06</t>
  </si>
  <si>
    <t>SERVICIOS DE SALUD - COMPAÑÍAS ASEGURADORAS</t>
  </si>
  <si>
    <t>8.3.33.07</t>
  </si>
  <si>
    <t>SERVICIOS DE SALUD - IPS PÚBLICAS</t>
  </si>
  <si>
    <t>8.3.33.08</t>
  </si>
  <si>
    <t>SERVICIOS DE SALUD - ENTIDADES CON RÉGIMEN ESPECIAL</t>
  </si>
  <si>
    <t>8.3.33.09</t>
  </si>
  <si>
    <t>ATENCIÓN CON CARGO AL SUBSIDIO A LA OFERTA</t>
  </si>
  <si>
    <t>8.3.33.10</t>
  </si>
  <si>
    <t>RIESGOS LABORALES - ARL</t>
  </si>
  <si>
    <t>8.3.33.11</t>
  </si>
  <si>
    <t>ATENCIÓN ACCIDENTES DE TRÁNSITO SOAT - COMPAÑÍAS DE SEGUROS</t>
  </si>
  <si>
    <t>8.3.33.12</t>
  </si>
  <si>
    <t>RECLAMACIONES CON CARGO A LOS RECURSOS DEL SISTEMA GENERAL DE SEGURIDAD SOCIAL EN SALUD</t>
  </si>
  <si>
    <t>8.3.33.13</t>
  </si>
  <si>
    <t>CONVENIOS CON RECURSOS DEL SISTEMA GENERAL DE SEGURIDAD SOCIAL EN SALUD- TRAUMA MAYOR Y DESPLAZADOS</t>
  </si>
  <si>
    <t>8.3.33.14</t>
  </si>
  <si>
    <t>8.3.33.15</t>
  </si>
  <si>
    <t xml:space="preserve">ATENCIÓN CON CARGO A RECURSOS DE ACCIONES DE SALUD PÚBLICA </t>
  </si>
  <si>
    <t>8.3.33.90</t>
  </si>
  <si>
    <t>8.3.44</t>
  </si>
  <si>
    <t>ACTIVOS Y FLUJOS FUTUROS TITULARIZADOS</t>
  </si>
  <si>
    <t>8.3.44.01</t>
  </si>
  <si>
    <t>8.3.44.04</t>
  </si>
  <si>
    <t>8.3.44.90</t>
  </si>
  <si>
    <t>OTRAS TITULARIZACIONES</t>
  </si>
  <si>
    <t>8.3.47</t>
  </si>
  <si>
    <t>8.3.47.04</t>
  </si>
  <si>
    <t>8.3.47.05</t>
  </si>
  <si>
    <t>8.3.47.90</t>
  </si>
  <si>
    <t>OTROS BIENES ENTREGADOS A TERCEROS</t>
  </si>
  <si>
    <t>8.3.50</t>
  </si>
  <si>
    <t>PRÉSTAMOS APROBADOS POR DESEMBOLSAR</t>
  </si>
  <si>
    <t>8.3.50.13</t>
  </si>
  <si>
    <t>GOBIERNO GENERAL</t>
  </si>
  <si>
    <t>8.3.50.14</t>
  </si>
  <si>
    <t>EMPRESAS</t>
  </si>
  <si>
    <t>8.3.54</t>
  </si>
  <si>
    <t>RECAUDO POR LA ENAJENACIÓN DE ACTIVOS AL SECTOR PRIVADO</t>
  </si>
  <si>
    <t>8.3.54.01</t>
  </si>
  <si>
    <t>ACCIONES</t>
  </si>
  <si>
    <t>8.3.54.02</t>
  </si>
  <si>
    <t>8.3.54.03</t>
  </si>
  <si>
    <t>8.3.55</t>
  </si>
  <si>
    <t>EJECUCIÓN DE PROYECTOS DE INVERSIÓN</t>
  </si>
  <si>
    <t>8.3.55.10</t>
  </si>
  <si>
    <t>8.3.55.11</t>
  </si>
  <si>
    <t>8.3.61</t>
  </si>
  <si>
    <t>RESPONSABILIDADES EN PROCESO</t>
  </si>
  <si>
    <t>8.3.61.01</t>
  </si>
  <si>
    <t>INTERNAS</t>
  </si>
  <si>
    <t>8.3.61.02</t>
  </si>
  <si>
    <t>ANTE AUTORIDAD COMPETENTE</t>
  </si>
  <si>
    <t>8.3.62</t>
  </si>
  <si>
    <t>DERECHOS DE EXPLOTACIÓN O PRODUCCIÓN</t>
  </si>
  <si>
    <t>8.3.62.01</t>
  </si>
  <si>
    <t>8.3.65</t>
  </si>
  <si>
    <t>REGALÍAS POR RECAUDAR</t>
  </si>
  <si>
    <t>8.3.65.01</t>
  </si>
  <si>
    <t>8.3.66</t>
  </si>
  <si>
    <t>CARTERA ADQUIRIDA</t>
  </si>
  <si>
    <t>8.3.66.02</t>
  </si>
  <si>
    <t>OTRA CARTERA ADQUIRIDA</t>
  </si>
  <si>
    <t>8.3.67</t>
  </si>
  <si>
    <t>8.3.67.01</t>
  </si>
  <si>
    <t>RED DE TRANSPORTE</t>
  </si>
  <si>
    <t>8.3.67.03</t>
  </si>
  <si>
    <t>8.3.67.90</t>
  </si>
  <si>
    <t>8.3.68</t>
  </si>
  <si>
    <t>8.3.68.02</t>
  </si>
  <si>
    <t>8.3.68.03</t>
  </si>
  <si>
    <t>8.3.68.04</t>
  </si>
  <si>
    <t>8.3.68.09</t>
  </si>
  <si>
    <t>8.3.68.90</t>
  </si>
  <si>
    <t>8.3.69</t>
  </si>
  <si>
    <t>DESEMBOLSOS BIENESTAR UNIVERSITARIO</t>
  </si>
  <si>
    <t>8.3.69.01</t>
  </si>
  <si>
    <t>GASTOS DE PERSONAL</t>
  </si>
  <si>
    <t>8.3.69.02</t>
  </si>
  <si>
    <t>8.3.69.03</t>
  </si>
  <si>
    <t>8.3.69.04</t>
  </si>
  <si>
    <t>8.3.69.05</t>
  </si>
  <si>
    <t>CONTRIBUCIONES Y AFILIACIONES</t>
  </si>
  <si>
    <t>8.3.69.06</t>
  </si>
  <si>
    <t>8.3.69.07</t>
  </si>
  <si>
    <t>8.3.69.08</t>
  </si>
  <si>
    <t>MANTENIMIENTO Y REPARACIONES</t>
  </si>
  <si>
    <t>8.3.69.09</t>
  </si>
  <si>
    <t>8.3.69.10</t>
  </si>
  <si>
    <t>DEPRECIACIONES Y AMORTIZACIONES</t>
  </si>
  <si>
    <t>8.3.69.12</t>
  </si>
  <si>
    <t>MATERIALES E INSUMOS</t>
  </si>
  <si>
    <t>8.3.69.80</t>
  </si>
  <si>
    <t>DIVERSOS</t>
  </si>
  <si>
    <t>8.3.70</t>
  </si>
  <si>
    <t>GASTOS DE INVESTIGACIÓN INSTITUCIONES DE EDUCACIÓN SUPERIOR</t>
  </si>
  <si>
    <t>8.3.70.01</t>
  </si>
  <si>
    <t>8.3.70.02</t>
  </si>
  <si>
    <t>8.3.70.03</t>
  </si>
  <si>
    <t>8.3.70.04</t>
  </si>
  <si>
    <t>8.3.70.05</t>
  </si>
  <si>
    <t>8.3.70.06</t>
  </si>
  <si>
    <t>8.3.70.07</t>
  </si>
  <si>
    <t>8.3.70.08</t>
  </si>
  <si>
    <t>8.3.70.10</t>
  </si>
  <si>
    <t>8.3.70.11</t>
  </si>
  <si>
    <t>8.3.70.12</t>
  </si>
  <si>
    <t xml:space="preserve">DEPRECIACIONES </t>
  </si>
  <si>
    <t>8.3.70.15</t>
  </si>
  <si>
    <t>8.3.70.90</t>
  </si>
  <si>
    <t>8.3.71</t>
  </si>
  <si>
    <t>SANEAMIENTO CONTABLE ARTÍCULO 355-LEY 1819 DE 2016</t>
  </si>
  <si>
    <t>8.3.71.01</t>
  </si>
  <si>
    <t xml:space="preserve">INCORPORACIÓN DE BIENES </t>
  </si>
  <si>
    <t>8.3.71.02</t>
  </si>
  <si>
    <t>INCORPORACIÓN DE DERECHOS</t>
  </si>
  <si>
    <t>8.3.71.03</t>
  </si>
  <si>
    <t>RETIRO DE OBLIGACIONES</t>
  </si>
  <si>
    <t>8.3.90</t>
  </si>
  <si>
    <t>OTRAS CUENTAS DEUDORAS DE CONTROL</t>
  </si>
  <si>
    <t>8.3.90.01</t>
  </si>
  <si>
    <t>ACUERDOS DE PAGO POR IMPUESTOS POR COBRAR</t>
  </si>
  <si>
    <t>8.3.90.03</t>
  </si>
  <si>
    <t>TÍTULOS POR RECIBIR EN COMPRA DE INVERSIONES DE RESERVAS INTERNACIONALES</t>
  </si>
  <si>
    <t>8.3.90.04</t>
  </si>
  <si>
    <t>8.3.90.08</t>
  </si>
  <si>
    <t>DECOMISOS POR INFRACCIONES AL MEDIO AMBIENTE</t>
  </si>
  <si>
    <t>8.3.90.90</t>
  </si>
  <si>
    <t>8.9</t>
  </si>
  <si>
    <t>DEUDORAS POR CONTRA (CR)</t>
  </si>
  <si>
    <t>8.9.05</t>
  </si>
  <si>
    <t>ACTIVOS CONTINGENTES POR CONTRA (CR)</t>
  </si>
  <si>
    <t>8.9.05.01</t>
  </si>
  <si>
    <t>8.9.05.06</t>
  </si>
  <si>
    <t>8.9.05.08</t>
  </si>
  <si>
    <t>8.9.05.09</t>
  </si>
  <si>
    <t>8.9.05.12</t>
  </si>
  <si>
    <t>8.9.05.13</t>
  </si>
  <si>
    <t>8.9.05.90</t>
  </si>
  <si>
    <t>OTROS ACTIVOS CONTINGENTES POR CONTRA</t>
  </si>
  <si>
    <t>8.9.10</t>
  </si>
  <si>
    <t>DEUDORAS FISCALES POR CONTRA (CR)</t>
  </si>
  <si>
    <t>8.9.10.01</t>
  </si>
  <si>
    <t>8.9.15</t>
  </si>
  <si>
    <t>DEUDORAS DE CONTROL POR CONTRA (CR)</t>
  </si>
  <si>
    <t>8.9.15.02</t>
  </si>
  <si>
    <t>8.9.15.03</t>
  </si>
  <si>
    <t>8.9.15.04</t>
  </si>
  <si>
    <t>8.9.15.05</t>
  </si>
  <si>
    <t>8.9.15.06</t>
  </si>
  <si>
    <t>8.9.15.08</t>
  </si>
  <si>
    <t>BIENES ENTREGADOS EN EXPLOTACIÓN</t>
  </si>
  <si>
    <t>8.9.15.09</t>
  </si>
  <si>
    <t>8.9.15.13</t>
  </si>
  <si>
    <t>8.9.15.15</t>
  </si>
  <si>
    <t>8.9.15.16</t>
  </si>
  <si>
    <t>8.9.15.17</t>
  </si>
  <si>
    <t>8.9.15.18</t>
  </si>
  <si>
    <t>8.9.15.21</t>
  </si>
  <si>
    <t>8.9.15.22</t>
  </si>
  <si>
    <t>8.9.15.25</t>
  </si>
  <si>
    <t>8.9.15.27</t>
  </si>
  <si>
    <t>8.9.15.28</t>
  </si>
  <si>
    <t>8.9.15.29</t>
  </si>
  <si>
    <t>8.9.15.31</t>
  </si>
  <si>
    <t>8.9.15.32</t>
  </si>
  <si>
    <t>8.9.15.69</t>
  </si>
  <si>
    <t>8.9.15.70</t>
  </si>
  <si>
    <t>8.9.15.71</t>
  </si>
  <si>
    <t>8.9.15.90</t>
  </si>
  <si>
    <t>OTRAS CUENTAS DEUDORAS DE CONTROL POR CONTRA</t>
  </si>
  <si>
    <t>9</t>
  </si>
  <si>
    <t>CUENTAS DE ORDEN ACREEDORAS</t>
  </si>
  <si>
    <t>9.1</t>
  </si>
  <si>
    <t>PASIVOS CONTINGENTES</t>
  </si>
  <si>
    <t>9.1.20</t>
  </si>
  <si>
    <t>9.1.20.01</t>
  </si>
  <si>
    <t>9.1.20.02</t>
  </si>
  <si>
    <t>9.1.20.04</t>
  </si>
  <si>
    <t>ADMINISTRATIVOS</t>
  </si>
  <si>
    <t>9.1.20.05</t>
  </si>
  <si>
    <t>9.1.20.90</t>
  </si>
  <si>
    <t>9.1.25</t>
  </si>
  <si>
    <t>DEUDA GARANTIZADA</t>
  </si>
  <si>
    <t>9.1.25.28</t>
  </si>
  <si>
    <t>AL GOBIERNO GENERAL</t>
  </si>
  <si>
    <t>9.1.25.29</t>
  </si>
  <si>
    <t>A LAS EMPRESAS</t>
  </si>
  <si>
    <t>9.1.26</t>
  </si>
  <si>
    <t>9.1.26.01</t>
  </si>
  <si>
    <t>9.1.26.02</t>
  </si>
  <si>
    <t>CAJANAL</t>
  </si>
  <si>
    <t>9.1.28</t>
  </si>
  <si>
    <t>9.1.28.01</t>
  </si>
  <si>
    <t>9.1.28.04</t>
  </si>
  <si>
    <t>9.1.28.05</t>
  </si>
  <si>
    <t>9.1.28.06</t>
  </si>
  <si>
    <t>9.1.28.07</t>
  </si>
  <si>
    <t>9.1.28.90</t>
  </si>
  <si>
    <t>9.1.30</t>
  </si>
  <si>
    <t>9.1.30.03</t>
  </si>
  <si>
    <t>9.1.30.04</t>
  </si>
  <si>
    <t>9.1.30.09</t>
  </si>
  <si>
    <t>BIENES FUNGIBLES</t>
  </si>
  <si>
    <t>9.1.30.90</t>
  </si>
  <si>
    <t>9.1.47</t>
  </si>
  <si>
    <t>CÁLCULO ACTUARIAL DE LOS FONDOS DE RESERVAS DE PENSIONES</t>
  </si>
  <si>
    <t>9.1.47.01</t>
  </si>
  <si>
    <t>CÁLCULO ACTUARIAL DE PENSIONES ACTUALES DE LOS PRIMEROS DIEZ AÑOS</t>
  </si>
  <si>
    <t>9.1.47.02</t>
  </si>
  <si>
    <t>CÁLCULO ACTUARIAL DE PENSIONES ACTUALES DE LOS AÑOS POSTERIORES A LOS PRIMEROS DIEZ AÑOS</t>
  </si>
  <si>
    <t>9.1.47.03</t>
  </si>
  <si>
    <t>CÁLCULO ACTUARIAL DE PENSIONES FUTURAS DE LOS PRIMEROS DIEZ AÑOS</t>
  </si>
  <si>
    <t>9.1.47.04</t>
  </si>
  <si>
    <t>CÁLCULO ACTUARIAL DE PENSIONES FUTURAS DE LOS AÑOS POSTERIORES A LOS PRIMEROS DIEZ AÑOS</t>
  </si>
  <si>
    <t>9.1.47.05</t>
  </si>
  <si>
    <t>9.1.48</t>
  </si>
  <si>
    <t>BONOS PENSIONALES EMITIDOS POR LOS FONDOS DE RESERVAS DE PENSIONES</t>
  </si>
  <si>
    <t>9.1.48.01</t>
  </si>
  <si>
    <t>BONOS PENSIONALES EMITIDOS</t>
  </si>
  <si>
    <t>9.1.90</t>
  </si>
  <si>
    <t>OTROS PASIVOS CONTINGENTES</t>
  </si>
  <si>
    <t>9.1.90.01</t>
  </si>
  <si>
    <t>OBLIGACIONES CONTINGENTES A CARGO EN OPERACIONES CONJUNTAS</t>
  </si>
  <si>
    <t>9.1.90.02</t>
  </si>
  <si>
    <t>GARANTÍAS Y AVALES OTORGADOS</t>
  </si>
  <si>
    <t>9.1.90.03</t>
  </si>
  <si>
    <t>OBLIGACIONES CONTINGENTES A CARGO EN ACUERDOS NO CLASIFICADOS COMO OPERACIONES CONJUNTAS</t>
  </si>
  <si>
    <t>9.1.90.90</t>
  </si>
  <si>
    <t>9.2</t>
  </si>
  <si>
    <t>ACREEDORAS FISCALES</t>
  </si>
  <si>
    <t>9.3</t>
  </si>
  <si>
    <t>ACREEDORAS DE CONTROL</t>
  </si>
  <si>
    <t>9.3.01</t>
  </si>
  <si>
    <t>BIENES Y DERECHOS RECIBIDOS EN GARANTÍA</t>
  </si>
  <si>
    <t>9.3.01.01</t>
  </si>
  <si>
    <t>9.3.01.02</t>
  </si>
  <si>
    <t>9.3.02</t>
  </si>
  <si>
    <t>MOVILIZACIÓN DE ACTIVOS</t>
  </si>
  <si>
    <t>9.3.02.01</t>
  </si>
  <si>
    <t>CARTERA EN ADMINISTRACIÓN</t>
  </si>
  <si>
    <t>9.3.02.02</t>
  </si>
  <si>
    <t>INMUEBLES PARA REASIGNAR A OTRAS ENTIDADES PÚBLICAS</t>
  </si>
  <si>
    <t>9.3.04</t>
  </si>
  <si>
    <t>RECURSOS ADMINISTRADOS EN NOMBRE DE TERCEROS-FONPET</t>
  </si>
  <si>
    <t>9.3.04.01</t>
  </si>
  <si>
    <t>RECURSOS ADMINISTRADOS POR EL TESORO NACIONAL</t>
  </si>
  <si>
    <t>9.3.04.02</t>
  </si>
  <si>
    <t>RECURSOS ADMINISTRADOS POR SOCIEDADES ADMINISTRADORAS</t>
  </si>
  <si>
    <t>9.3.04.03</t>
  </si>
  <si>
    <t>DERECHOS POR COBRAR</t>
  </si>
  <si>
    <t>9.3.06</t>
  </si>
  <si>
    <t>BIENES RECIBIDOS EN CUSTODIA</t>
  </si>
  <si>
    <t>9.3.06.01</t>
  </si>
  <si>
    <t>9.3.06.02</t>
  </si>
  <si>
    <t>9.3.06.16</t>
  </si>
  <si>
    <t>9.3.06.17</t>
  </si>
  <si>
    <t>9.3.06.18</t>
  </si>
  <si>
    <t>9.3.06.90</t>
  </si>
  <si>
    <t>OTROS BIENES RECIBIDOS EN CUSTODIA</t>
  </si>
  <si>
    <t>9.3.08</t>
  </si>
  <si>
    <t>RECURSOS ADMINISTRADOS EN NOMBRE DE TERCEROS</t>
  </si>
  <si>
    <t>9.3.08.01</t>
  </si>
  <si>
    <t>9.3.08.02</t>
  </si>
  <si>
    <t>9.3.08.03</t>
  </si>
  <si>
    <t>RECURSOS ENTREGADOS EN ADMINISTRACIÓN - ENCARGOS FIDUCIARIOS</t>
  </si>
  <si>
    <t>9.3.08.04</t>
  </si>
  <si>
    <t>RECURSOS ENTREGADOS EN ADMINISTRACIÓN - FIDUCIA MERCANTIL</t>
  </si>
  <si>
    <t>9.3.08.05</t>
  </si>
  <si>
    <t>9.3.08.06</t>
  </si>
  <si>
    <t>9.3.11</t>
  </si>
  <si>
    <t>CÁLCULO ACTUARIAL DE PENSIONES PARA EL CUMPLIMIENTO DE DISPOSICIONES LEGALES</t>
  </si>
  <si>
    <t>9.3.11.01</t>
  </si>
  <si>
    <t>PENSIONES</t>
  </si>
  <si>
    <t>9.3.11.02</t>
  </si>
  <si>
    <t>9.3.11.03</t>
  </si>
  <si>
    <t>9.3.11.04</t>
  </si>
  <si>
    <t>PENSIONES CONMUTADAS</t>
  </si>
  <si>
    <t>9.3.11.05</t>
  </si>
  <si>
    <t>CUOTAS PARTES DE PENSIONES CONMUTADAS</t>
  </si>
  <si>
    <t>9.3.11.06</t>
  </si>
  <si>
    <t>CUOTAS PARTES DE BONOS PENSIONALES CONMUTADAS</t>
  </si>
  <si>
    <t>9.3.12</t>
  </si>
  <si>
    <t>LIQUIDACIÓN PROVISIONAL DE BONOS PENSIONALES</t>
  </si>
  <si>
    <t>9.3.12.02</t>
  </si>
  <si>
    <t>ENTIDADES RESPONSABLES DEL PASIVO PENSIONAL</t>
  </si>
  <si>
    <t>9.3.13</t>
  </si>
  <si>
    <t>MERCANCÍAS RECIBIDAS EN CONSIGNACIÓN</t>
  </si>
  <si>
    <t>9.3.13.01</t>
  </si>
  <si>
    <t>9.3.17</t>
  </si>
  <si>
    <t>BIENES RECIBIDOS EN EXPLOTACIÓN</t>
  </si>
  <si>
    <t>9.3.17.02</t>
  </si>
  <si>
    <t>9.3.25</t>
  </si>
  <si>
    <t>9.3.25.03</t>
  </si>
  <si>
    <t>9.3.25.04</t>
  </si>
  <si>
    <t>9.3.25.22</t>
  </si>
  <si>
    <t>9.3.25.25</t>
  </si>
  <si>
    <t>9.3.25.51</t>
  </si>
  <si>
    <t>ACTIVOS NETOS</t>
  </si>
  <si>
    <t>9.3.50</t>
  </si>
  <si>
    <t>PRÉSTAMOS POR RECIBIR</t>
  </si>
  <si>
    <t>9.3.50.01</t>
  </si>
  <si>
    <t>BANCA COMERCIAL</t>
  </si>
  <si>
    <t>9.3.50.02</t>
  </si>
  <si>
    <t>BANCA MULTILATERAL</t>
  </si>
  <si>
    <t>9.3.50.03</t>
  </si>
  <si>
    <t>BANCA DE FOMENTO</t>
  </si>
  <si>
    <t>9.3.50.90</t>
  </si>
  <si>
    <t>OTROS PRÉSTAMOS POR RECIBIR</t>
  </si>
  <si>
    <t>9.3.55</t>
  </si>
  <si>
    <t>9.3.55.01</t>
  </si>
  <si>
    <t>9.3.55.02</t>
  </si>
  <si>
    <t>9.3.67</t>
  </si>
  <si>
    <t>9.3.67.01</t>
  </si>
  <si>
    <t>9.3.68</t>
  </si>
  <si>
    <t>9.3.68.01</t>
  </si>
  <si>
    <t xml:space="preserve">INCORPORACIÓN DE OBLIGACIONES </t>
  </si>
  <si>
    <t>9.3.68.02</t>
  </si>
  <si>
    <t>RETIRO DE BIENES</t>
  </si>
  <si>
    <t>9.3.68.03</t>
  </si>
  <si>
    <t>RETIRO DE DERECHOS</t>
  </si>
  <si>
    <t>9.3.90</t>
  </si>
  <si>
    <t>OTRAS CUENTAS ACREEDORAS DE CONTROL</t>
  </si>
  <si>
    <t>9.3.90.01</t>
  </si>
  <si>
    <t>PRÉSTAMOS SIN SITUACIÓN DE FONDOS</t>
  </si>
  <si>
    <t>9.3.90.02</t>
  </si>
  <si>
    <t>ANTICIPOS Y FONDOS EN ADMINISTRACIÓN</t>
  </si>
  <si>
    <t>9.3.90.04</t>
  </si>
  <si>
    <t>PASIVOS CANCELADOS POR PRESCRIPCIÓN</t>
  </si>
  <si>
    <t>9.3.90.05</t>
  </si>
  <si>
    <t>BILLETES DE BANCA CENTRAL SIN EMITIR</t>
  </si>
  <si>
    <t>9.3.90.06</t>
  </si>
  <si>
    <t>MONEDA METÁLICA EMITIDA</t>
  </si>
  <si>
    <t>9.3.90.07</t>
  </si>
  <si>
    <t>CONTRATOS PARA ADMINISTRACIÓN DE TÍTULOS BANCA CENTRAL</t>
  </si>
  <si>
    <t>9.3.90.08</t>
  </si>
  <si>
    <t>TÍTULOS VENDIDOS PENDIENTES DE ENTREGAR</t>
  </si>
  <si>
    <t>9.3.90.09</t>
  </si>
  <si>
    <t>TÍTULOS VALORES EN CIRCULACIÓN - BANCA CENTRAL</t>
  </si>
  <si>
    <t>9.3.90.10</t>
  </si>
  <si>
    <t>9.3.90.11</t>
  </si>
  <si>
    <t>CONTRATOS PENDIENTES DE EJECUCIÓN</t>
  </si>
  <si>
    <t>9.3.90.12</t>
  </si>
  <si>
    <t>FACTURACIÓN GLOSADA EN LA ADQUISICIÓN DE SERVICIOS DE SALUD</t>
  </si>
  <si>
    <t>9.3.90.13</t>
  </si>
  <si>
    <t>CONVENIOS</t>
  </si>
  <si>
    <t>9.3.90.14</t>
  </si>
  <si>
    <t>DONACIÓN A TERCEROS POR PROYECTOS DE INVERSIÓN</t>
  </si>
  <si>
    <t>9.3.90.15</t>
  </si>
  <si>
    <t>9.3.90.16</t>
  </si>
  <si>
    <t>BIENES Y DERECHOS PARA REPARACIÓN DE VÍCTIMAS</t>
  </si>
  <si>
    <t>9.3.90.17</t>
  </si>
  <si>
    <t>TITULARIZACIÓN DE FLUJOS FUTUROS</t>
  </si>
  <si>
    <t>9.3.90.19</t>
  </si>
  <si>
    <t>REGALÍAS DISTRIBUIDAS AL FONDO DE AHORRO Y ESTABILIZACIÓN (FAE)</t>
  </si>
  <si>
    <t>9.3.90.20</t>
  </si>
  <si>
    <t>RECURSOS GIRADOS AL SISTEMA GENERAL DE REGALÍAS PENDIENTES DE IDENTIFICAR</t>
  </si>
  <si>
    <t>9.3.90.21</t>
  </si>
  <si>
    <t>REGALÍAS DISTRIBUIDAS AL FONDO DE DESARROLLO REGIONAL PARA COMPENSAR ASIGNACIONES DIRECTAS</t>
  </si>
  <si>
    <t>9.3.90.90</t>
  </si>
  <si>
    <t>9.9</t>
  </si>
  <si>
    <t>ACREEDORAS POR CONTRA (DB)</t>
  </si>
  <si>
    <t>9.9.05</t>
  </si>
  <si>
    <t>PASIVOS CONTINGENTES POR CONTRA (DB)</t>
  </si>
  <si>
    <t>9.9.05.05</t>
  </si>
  <si>
    <t>9.9.05.06</t>
  </si>
  <si>
    <t>9.9.05.10</t>
  </si>
  <si>
    <t>9.9.05.11</t>
  </si>
  <si>
    <t>9.9.05.14</t>
  </si>
  <si>
    <t>OBLIGACIONES EN OPCIONES</t>
  </si>
  <si>
    <t>9.9.05.15</t>
  </si>
  <si>
    <t>9.9.05.18</t>
  </si>
  <si>
    <t>9.9.05.19</t>
  </si>
  <si>
    <t>9.9.05.90</t>
  </si>
  <si>
    <t>OTROS PASIVOS CONTINGENTES POR CONTRA</t>
  </si>
  <si>
    <t>9.9.10</t>
  </si>
  <si>
    <t>ACREEDORAS FISCALES POR CONTRA (DB)</t>
  </si>
  <si>
    <t>9.9.10.01</t>
  </si>
  <si>
    <t>9.9.15</t>
  </si>
  <si>
    <t>ACREEDORAS DE CONTROL POR CONTRA (DB)</t>
  </si>
  <si>
    <t>9.9.15.02</t>
  </si>
  <si>
    <t>9.9.15.03</t>
  </si>
  <si>
    <t>9.9.15.04</t>
  </si>
  <si>
    <t>9.9.15.05</t>
  </si>
  <si>
    <t>9.9.15.07</t>
  </si>
  <si>
    <t>9.9.15.08</t>
  </si>
  <si>
    <t>RECURSOS ADMINISTRADOS EN NOMBRE DE TERCEROS - FONPET</t>
  </si>
  <si>
    <t>9.9.15.09</t>
  </si>
  <si>
    <t>OBLIGACIONES - FONPET</t>
  </si>
  <si>
    <t>9.9.15.10</t>
  </si>
  <si>
    <t>9.9.15.11</t>
  </si>
  <si>
    <t>9.9.15.22</t>
  </si>
  <si>
    <t>9.9.15.24</t>
  </si>
  <si>
    <t>9.9.15.27</t>
  </si>
  <si>
    <t>9.9.15.30</t>
  </si>
  <si>
    <t>9.9.15.31</t>
  </si>
  <si>
    <t>9.9.15.32</t>
  </si>
  <si>
    <t>9.9.15.90</t>
  </si>
  <si>
    <t>OTRAS CUENTAS ACREEDORAS DE CONTROL POR CONTRA</t>
  </si>
  <si>
    <t>PRECEDENTE</t>
  </si>
  <si>
    <t>x</t>
  </si>
  <si>
    <t>NUEVOS</t>
  </si>
  <si>
    <t>creadas</t>
  </si>
  <si>
    <t>eliminadas</t>
  </si>
  <si>
    <t>CONTADURÍA GENERAL DE LA NACIÓN
SUBCONTADURÍA DE CONSOLIDACIÓN DE LA INFORMACIÓN
GIT DE ESTADÍSTICAS Y ANÁLISIS ECONÓMICO
SERIES HISTÓRICAS DE LA SITUACIÓN FINANCIERA DEL ESTADO COLOMBIANO
2007 - 2019
SECTOR PÚBLICO TOTAL
A NIVEL CUENTA
A 31 DE DICIEMBRE
EN MILES DE PESOS</t>
  </si>
  <si>
    <t>3 PATRIMONIO</t>
  </si>
  <si>
    <t>2.3.19</t>
  </si>
  <si>
    <t>PRÉSTAMOS ORIGINADOS POR LA TRANSFERENCIA  DE ACTIVOS FINANCIEROS QUE NO SE DAN DE BAJA</t>
  </si>
  <si>
    <t>2.6.05</t>
  </si>
  <si>
    <t>AJUSTE POR COBERTURA DEL VALOR DE MERCADO (VALOR RAZONABLE) DEL RIESGO DE TASA DE INTERÉS ASOCIADO CON UNA CARTERA DE ACTIVOS O PASIVOS FINANCIEROS</t>
  </si>
  <si>
    <t>2.7.32</t>
  </si>
  <si>
    <t>SERVICIOS Y TECNOLOGÍAS EN SALUD</t>
  </si>
  <si>
    <t>3.2.83</t>
  </si>
  <si>
    <t>GANANCIAS O PÉRDIDAS EN INVERSIONES DE ADMINISTRACIÓN DE LIQUIDEZ A VALOR RAZONABLE CON CAMBIOS EN EL OTRO RESULTADO INTEGRAL RECLASIFICADAS A LAS CATEGORÍAS DEL COSTO AMORTIZADO O DEL COSTO</t>
  </si>
  <si>
    <t>ACTIVO</t>
  </si>
  <si>
    <t>PASIVO</t>
  </si>
  <si>
    <t>1.3.38</t>
  </si>
  <si>
    <t>SENTENCIAS, LAUDOS ARBITRALES Y CONCILIACIONES EXTRAJUDICIALES A FAVOR DE LA ENTIDAD</t>
  </si>
  <si>
    <t>1.7.91</t>
  </si>
  <si>
    <t>DETERIORO ACUMULADO DE BIENES DE USO PÚBLICO - CONCESIONES (CR)</t>
  </si>
  <si>
    <t>1.9.90</t>
  </si>
  <si>
    <t>DERECHOS DE REEMBOLSO Y DE SUSTITUCION DE ACTIVOS DETERIORADOS</t>
  </si>
  <si>
    <t>3.1.53</t>
  </si>
  <si>
    <t>GANANCIAS O PÉRDIDAS EN INVERSIONES EN ENTIDADES EN LIQUIDACIÓN</t>
  </si>
  <si>
    <t>INVERSIONES DE ADMINISTRACIÓN DE LIQUIDEZ EN TÍTULOS DE DEUDA CON RECURSOS ADMINISTRADOS POR LA DIRECCIÓN GENERAL DE CRÉDITO PÚBLICO Y TESORO NACIONAL</t>
  </si>
  <si>
    <t>RECURSOS DE LOS FONDOS DE PENSIONES ADMINISTRADOS POR COLPENSIONES</t>
  </si>
  <si>
    <t>DERECHOS DE COMPENSACIONES POR IMPUESTOS Y CONTRIBUCIONES</t>
  </si>
  <si>
    <t>RECURSOS DE LA ENTIDAD CONCEDENTE EN PATRIMONIOS AUTÓNOMOS CONSTITUIDOS POR CONCESIONARIOS PRIVADOS</t>
  </si>
  <si>
    <t>RECURSOS DE LOS FONDOS DE PENSIONES ADMINISTRADOS POR COLPENSIONES PENDIENTES DE TRANSFERIR</t>
  </si>
  <si>
    <t>RECURSOS RECIBIDOS DEL SISTEMA DE SEGURIDAD SOCIAL EN SALUD A FAVOR DE LA ADRES</t>
  </si>
  <si>
    <t>OBLIGACIONES DE LOS FONDOS DE PENSIONES ADMINISTRADOS POR COLPENSIONES</t>
  </si>
  <si>
    <t>CAPITAL DE LOS FONDOS DE PENSIONES ADMINISTRADOS POR COLPENSIONES</t>
  </si>
  <si>
    <t>GANANCIAS O PÉRDIDAS POR  BENEFICIOS POSEMPLEO</t>
  </si>
  <si>
    <t>GANANCIAS O PÉRDIDAS EN INVERSIONES DE ADMINISTRACIÓN DE LIQUIDEZ A VALOR DE MERCADO CON CAMBIOS EN EL PATRIMONIO RECLASIFICADAS A LA CATEGORÍA DEL COSTO</t>
  </si>
  <si>
    <t>GANANCIAS O PÉRDIDAS POR BENEFICIOS POSEMPLEO</t>
  </si>
  <si>
    <t>4.1.05</t>
  </si>
  <si>
    <t>4.8.20</t>
  </si>
  <si>
    <t>GANANCIAS POR ACTUALIZACIÓN DE PROPIEDADES, PLANTA Y EQUIPO - MODELO REVALUADO</t>
  </si>
  <si>
    <t>5.3.63</t>
  </si>
  <si>
    <t>DEPRECIACIÓN DE ACTIVOS BIOLÓGICOS AL COSTO</t>
  </si>
  <si>
    <t>5.3.72</t>
  </si>
  <si>
    <t>5.3.76</t>
  </si>
  <si>
    <t>DETERIORO DE BIENES DE USO PÚBLICO- CONCESIONES</t>
  </si>
  <si>
    <t>DE ACTIVIDADES Y/O SERVICIOS ESPECIALIZADOS</t>
  </si>
  <si>
    <t>5.8.17</t>
  </si>
  <si>
    <t>PÉRDIDAS POR ACTUALIZACIÓN DE PROPIEDADES, PLANTA Y EQUIPO - MODELO REVALUADO</t>
  </si>
  <si>
    <t>4.8.26</t>
  </si>
  <si>
    <t>4.8.27</t>
  </si>
  <si>
    <t>4.8.28</t>
  </si>
  <si>
    <t>4.8.29</t>
  </si>
  <si>
    <t>5.3.54</t>
  </si>
  <si>
    <t>5.8.23</t>
  </si>
  <si>
    <t>5.8.24</t>
  </si>
  <si>
    <t>5.8.25</t>
  </si>
  <si>
    <t>INGRESOS DE ACTIVOS PARA LIQUIDAR</t>
  </si>
  <si>
    <t>INGRESOS DE ACTIVOS PARA TRASLADAR</t>
  </si>
  <si>
    <t>INGRESOS DE PASIVOS PARA LIQUIDAR</t>
  </si>
  <si>
    <t>INGRESOS DE PASIVOS PARA TRASLADAR</t>
  </si>
  <si>
    <t>GASTOS DE ACTIVOS PARA LIQUIDAR</t>
  </si>
  <si>
    <t>GASTOS DE ACTIVOS PARA TRASLADAR</t>
  </si>
  <si>
    <t>GASTOS DE PASIVOS PARA LIQUIDAR</t>
  </si>
  <si>
    <t>4.3.50</t>
  </si>
  <si>
    <t>4.8.05</t>
  </si>
  <si>
    <t>4.8.07</t>
  </si>
  <si>
    <t>4.8.10</t>
  </si>
  <si>
    <t>4.8.15</t>
  </si>
  <si>
    <t>4.9</t>
  </si>
  <si>
    <t>4.9.05</t>
  </si>
  <si>
    <t>5.2.05</t>
  </si>
  <si>
    <t>5.3.02</t>
  </si>
  <si>
    <t>5.3.04</t>
  </si>
  <si>
    <t>5.3.06</t>
  </si>
  <si>
    <t>5.3.07</t>
  </si>
  <si>
    <t>5.3.08</t>
  </si>
  <si>
    <t>5.3.09</t>
  </si>
  <si>
    <t>5.3.13</t>
  </si>
  <si>
    <t>5.3.14</t>
  </si>
  <si>
    <t>5.3.17</t>
  </si>
  <si>
    <t>5.3.30</t>
  </si>
  <si>
    <t>5.3.31</t>
  </si>
  <si>
    <t>5.3.44</t>
  </si>
  <si>
    <t>5.3.45</t>
  </si>
  <si>
    <t>5.4.01</t>
  </si>
  <si>
    <t>5.8.01</t>
  </si>
  <si>
    <t>5.8.05</t>
  </si>
  <si>
    <t>5.8.06</t>
  </si>
  <si>
    <t>5.8.08</t>
  </si>
  <si>
    <t>5.8.10</t>
  </si>
  <si>
    <t>5.8.15</t>
  </si>
  <si>
    <t>PROVISIÓN PARA PROTECCIÓN DE INVERSIONES</t>
  </si>
  <si>
    <t>PROVISIÓN PARA DEUDORES</t>
  </si>
  <si>
    <t>PROVISIÓN PARA PROTECCIÓN DE INVENTARIOS</t>
  </si>
  <si>
    <t>PROVISIÓN PARA PROTECCIÓN DE PROPIEDADES, PLANTA Y EQUIPO</t>
  </si>
  <si>
    <t>PROVISIÓN BIENES RECIBIDOS EN DACIÓN DE PAGO</t>
  </si>
  <si>
    <t>PROVISIONES PARA PROTECCIÓN DE BIENES ENTREGADOS A TERCEROS</t>
  </si>
  <si>
    <t>DEPRECIACIÓN DE BIENES ADQUIRIDOS EN LEASING FINANCIERO</t>
  </si>
  <si>
    <t>AMORTIZACIÓN DE BIENES ENTREGADOS A TERCEROS</t>
  </si>
  <si>
    <t>AMORTIZACIÓN DE INTANGIBLES</t>
  </si>
  <si>
    <t>TRANSFERENCIAS AL SECTOR PRIVADO</t>
  </si>
  <si>
    <t>6.4</t>
  </si>
  <si>
    <t>COSTO DE OPERACIÓN DE SERVICIOS</t>
  </si>
  <si>
    <t>6.4.01</t>
  </si>
  <si>
    <t>ADMINISTRACIÓN DEL SISTEMA GENERAL DE PENSIONES</t>
  </si>
  <si>
    <t>6.4.02</t>
  </si>
  <si>
    <t>6.4.03</t>
  </si>
  <si>
    <t>6.4.10</t>
  </si>
  <si>
    <t>6.4.11</t>
  </si>
  <si>
    <t>6.4.12</t>
  </si>
  <si>
    <t>6.4.20</t>
  </si>
  <si>
    <t>OPERACIONES DE COLOCACIÓN Y SERVICIOS FINANCIEROS</t>
  </si>
  <si>
    <t>UTILIDAD POR EL MÉTODO DE PARTICIPACIÓN PATRIMONIAL</t>
  </si>
  <si>
    <t>EXTRAORDINARIOS</t>
  </si>
  <si>
    <t>AJUSTE DE EJERCICIOS ANTERIORES</t>
  </si>
  <si>
    <t>AJUSTES POR INFLACIÓN</t>
  </si>
  <si>
    <t>CORRECCIÓN MONETARIA</t>
  </si>
  <si>
    <t>DETERIORO ACTIVOS NO CORRIENTES MANTENIDOS PARA DISTRIBUIR A LOS PROPIETARIOS</t>
  </si>
  <si>
    <t>PÉRDIDA POR EL MÉTODO DE PARTICIPACIÓN PATRIMONIAL</t>
  </si>
  <si>
    <t>OTROS GASTOS ORDINARIOS</t>
  </si>
  <si>
    <t>5.60</t>
  </si>
  <si>
    <t>PARTICIPACIÓN DEL INTERÉS MINORITARIO EN LOS RESULTADOS</t>
  </si>
  <si>
    <t>4.5</t>
  </si>
  <si>
    <t>4.5.01</t>
  </si>
  <si>
    <t>4.5.02</t>
  </si>
  <si>
    <t>4.5.03</t>
  </si>
  <si>
    <t>4.5.04</t>
  </si>
  <si>
    <t>4.5.05</t>
  </si>
  <si>
    <t>4.5.06</t>
  </si>
  <si>
    <t>4.5.08</t>
  </si>
  <si>
    <t>4.5.09</t>
  </si>
  <si>
    <t>4.5.10</t>
  </si>
  <si>
    <t>4.5.11</t>
  </si>
  <si>
    <t>DEVOLUCIÓN DE APORTES DE LA ADMINISTRADORA DE FONDOS DE PENSIONES</t>
  </si>
  <si>
    <t>CONVALIDACIÓN PENSIONAL</t>
  </si>
  <si>
    <t>CONMUTACIÓN PENSIONAL</t>
  </si>
  <si>
    <t>APORTES ESTATALES</t>
  </si>
  <si>
    <t>1.80</t>
  </si>
  <si>
    <t>SALDOS EN OPERACIONES RECIPROCAS EN INVERSIONES PATRIMONIALES</t>
  </si>
  <si>
    <t>2.90</t>
  </si>
  <si>
    <t>2.95</t>
  </si>
  <si>
    <t>INTERES MINORITARIO SECTOR PRIVADO</t>
  </si>
  <si>
    <t>INTERES MINORITARIO SECTOR PUBLICO</t>
  </si>
  <si>
    <t>1.9.83</t>
  </si>
  <si>
    <t>DEPRECIACIÓN ACUMULADA DE ACTIVOS BIOLÓGICOS AL COSTO (CR)</t>
  </si>
  <si>
    <t>REVERSIÓN DEL DETERIORO DEL VALOR</t>
  </si>
  <si>
    <t>4.8.31</t>
  </si>
  <si>
    <t>REVERSIÓN DE PROVISIONES</t>
  </si>
  <si>
    <t>5.8.26</t>
  </si>
  <si>
    <t>GASTOS DE PASIVOS PARA TRASLADAR</t>
  </si>
  <si>
    <t>OPERACIONES DE FINANCIAMIENTO INTERNAS DE  CORTO PLAZO</t>
  </si>
  <si>
    <t>5.8.99</t>
  </si>
  <si>
    <t>GASTOS ASIGNADOS A COSTOS DE PRODUCCIÓN Y/O A SERVICIOS</t>
  </si>
  <si>
    <t>CONTADURÍA GENERAL DE LA NACIÓN
SUBCONTADURÍA DE CONSOLIDACIÓN DE LA INFORMACIÓN
GIT DE ESTADÍSTICAS Y ANÁLISIS ECONÓMICO
SERIES HISTÓRICAS DE LA SITUACIÓN FINANCIERA DEL ESTADO COLOMBIANO
2007 - 2023
NIVEL TERRITORIAL TOTAL
A NIVEL CUENTA
A 31 DE DICIEMBRE
EN MILES DE PESOS</t>
  </si>
  <si>
    <t>ADMINISTRACIÓN DE LIQUIDEZ</t>
  </si>
  <si>
    <t>OPERACIONES DE FINANCIAMIENTO EXTERNAS DE CORTO PLAZO</t>
  </si>
  <si>
    <t>2.6.20</t>
  </si>
  <si>
    <t>TÍTULOS EMITIDOS POR EL TESORO NACIONAL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</si>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</sst>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1" formatCode="_-* #,##0_-;\-* #,##0_-;_-* &quot;-&quot;_-;_-@_-"/>
    <numFmt numFmtId="164" formatCode="_-* #,##0.00\ _€_-;\-* #,##0.00\ _€_-;_-* &quot;-&quot;??\ _€_-;_-@_-"/>
    <numFmt numFmtId="165" formatCode="#,##0.0_);\(#,##0.0\)"/>
    <numFmt numFmtId="166" formatCode="#,##0.########"/>
    <numFmt numFmtId="167" formatCode="#,##0_);\(#,##0\)"/>
    <numFmt numFmtId="168" formatCode="_(\ * #,##0.0,,,_);_(\ * \(#,##0.0,,,\)"/>
    <numFmt numFmtId="169" formatCode="_(&quot;$&quot;\ * #,##0.00_);_(&quot;$&quot;\ * \(#,##0.00\);_(&quot;$&quot;\ * &quot;-&quot;??_);_(@_)"/>
    <numFmt numFmtId="170" formatCode="_(\ * #,##0,,,_);_(\ * \(#,##0,,,\)"/>
    <numFmt numFmtId="172" formatCode="0.0%"/>
  </numFmts>
  <fonts count="27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sz val="11"/>
      <name val="Times New Roman"/>
      <family val="1"/>
    </font>
    <font>
      <sz val="11"/>
      <color theme="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2"/>
      <color theme="0"/>
      <name val="Times New Roman"/>
      <family val="1"/>
    </font>
    <font>
      <sz val="11"/>
      <color rgb="FF000000"/>
      <name val="Times New Roman"/>
      <family val="1"/>
    </font>
    <font>
      <b/>
      <sz val="9"/>
      <color theme="1"/>
      <name val="Verdana"/>
      <family val="2"/>
    </font>
    <font>
      <b/>
      <sz val="10"/>
      <color theme="1"/>
      <name val="Andale WT"/>
      <family val="2"/>
    </font>
    <font>
      <sz val="10"/>
      <color theme="1"/>
      <name val="Andale WT"/>
      <family val="2"/>
    </font>
    <font>
      <sz val="10"/>
      <color rgb="FFFF0000"/>
      <name val="Tahoma"/>
      <family val="2"/>
    </font>
    <font>
      <b/>
      <sz val="10"/>
      <color rgb="FFFF0000"/>
      <name val="Andale WT"/>
      <family val="2"/>
    </font>
    <font>
      <sz val="10"/>
      <color rgb="FFFF0000"/>
      <name val="Andale WT"/>
      <family val="2"/>
    </font>
    <font>
      <sz val="10"/>
      <color theme="0"/>
      <name val="Arial"/>
      <family val="2"/>
    </font>
    <font>
      <sz val="11"/>
      <color theme="0"/>
      <name val="Times New Roman"/>
      <family val="1"/>
    </font>
    <font>
      <sz val="10"/>
      <color theme="1"/>
      <name val="Verdana"/>
      <family val="2"/>
    </font>
    <font>
      <b/>
      <sz val="10"/>
      <color theme="0"/>
      <name val="Verdana"/>
      <family val="2"/>
    </font>
    <font>
      <sz val="10"/>
      <name val="Verdana"/>
      <family val="2"/>
    </font>
    <font>
      <sz val="10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1E1DF"/>
        <bgColor indexed="64"/>
      </patternFill>
    </fill>
    <fill>
      <patternFill patternType="solid">
        <fgColor rgb="FFE1E1DF"/>
        <bgColor rgb="FF000000"/>
      </patternFill>
    </fill>
    <fill>
      <patternFill patternType="solid">
        <fgColor rgb="FF297799"/>
        <bgColor indexed="64"/>
      </patternFill>
    </fill>
    <fill>
      <patternFill patternType="solid">
        <fgColor rgb="FFE3E3FC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/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3">
    <xf numFmtId="0" fontId="0" fillId="0" borderId="0"/>
    <xf numFmtId="164" fontId="5" fillId="0" borderId="0" applyFont="0" applyFill="0" applyBorder="0" applyAlignment="0" applyProtection="0"/>
    <xf numFmtId="0" fontId="4" fillId="0" borderId="0"/>
    <xf numFmtId="0" fontId="6" fillId="0" borderId="0"/>
    <xf numFmtId="0" fontId="6" fillId="0" borderId="0"/>
    <xf numFmtId="0" fontId="4" fillId="0" borderId="0"/>
    <xf numFmtId="0" fontId="4" fillId="0" borderId="0"/>
    <xf numFmtId="41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69" fontId="4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16">
    <xf numFmtId="0" fontId="0" fillId="0" borderId="0" xfId="0"/>
    <xf numFmtId="165" fontId="7" fillId="0" borderId="1" xfId="1" applyNumberFormat="1" applyFont="1" applyFill="1" applyBorder="1" applyAlignment="1">
      <alignment horizontal="right" vertical="center" wrapText="1"/>
    </xf>
    <xf numFmtId="165" fontId="7" fillId="3" borderId="1" xfId="1" applyNumberFormat="1" applyFont="1" applyFill="1" applyBorder="1" applyAlignment="1">
      <alignment horizontal="right" vertical="center" wrapText="1"/>
    </xf>
    <xf numFmtId="165" fontId="7" fillId="4" borderId="1" xfId="1" applyNumberFormat="1" applyFont="1" applyFill="1" applyBorder="1" applyAlignment="1">
      <alignment horizontal="right" vertical="center" wrapText="1"/>
    </xf>
    <xf numFmtId="165" fontId="10" fillId="2" borderId="0" xfId="0" applyNumberFormat="1" applyFont="1" applyFill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7" fillId="0" borderId="0" xfId="6" applyFont="1" applyAlignment="1">
      <alignment vertical="center"/>
    </xf>
    <xf numFmtId="0" fontId="7" fillId="0" borderId="0" xfId="0" applyFont="1" applyAlignment="1">
      <alignment vertical="center"/>
    </xf>
    <xf numFmtId="165" fontId="10" fillId="2" borderId="0" xfId="0" applyNumberFormat="1" applyFont="1" applyFill="1" applyAlignment="1">
      <alignment vertical="center"/>
    </xf>
    <xf numFmtId="165" fontId="7" fillId="3" borderId="1" xfId="0" applyNumberFormat="1" applyFont="1" applyFill="1" applyBorder="1" applyAlignment="1">
      <alignment horizontal="center" vertical="center" wrapText="1"/>
    </xf>
    <xf numFmtId="165" fontId="12" fillId="3" borderId="1" xfId="0" applyNumberFormat="1" applyFont="1" applyFill="1" applyBorder="1" applyAlignment="1">
      <alignment vertical="center"/>
    </xf>
    <xf numFmtId="165" fontId="7" fillId="0" borderId="1" xfId="0" applyNumberFormat="1" applyFont="1" applyBorder="1" applyAlignment="1">
      <alignment horizontal="center" vertical="center"/>
    </xf>
    <xf numFmtId="165" fontId="7" fillId="0" borderId="1" xfId="0" applyNumberFormat="1" applyFont="1" applyBorder="1" applyAlignment="1">
      <alignment vertical="center" wrapText="1"/>
    </xf>
    <xf numFmtId="165" fontId="7" fillId="0" borderId="1" xfId="6" applyNumberFormat="1" applyFont="1" applyBorder="1" applyAlignment="1" applyProtection="1">
      <alignment vertical="center"/>
      <protection locked="0"/>
    </xf>
    <xf numFmtId="165" fontId="12" fillId="0" borderId="1" xfId="0" applyNumberFormat="1" applyFont="1" applyBorder="1" applyAlignment="1">
      <alignment vertical="center"/>
    </xf>
    <xf numFmtId="165" fontId="7" fillId="0" borderId="1" xfId="0" applyNumberFormat="1" applyFont="1" applyBorder="1" applyAlignment="1">
      <alignment vertical="center"/>
    </xf>
    <xf numFmtId="165" fontId="7" fillId="0" borderId="1" xfId="6" applyNumberFormat="1" applyFont="1" applyBorder="1" applyAlignment="1" applyProtection="1">
      <alignment vertical="center" wrapText="1"/>
      <protection locked="0"/>
    </xf>
    <xf numFmtId="165" fontId="7" fillId="0" borderId="1" xfId="0" applyNumberFormat="1" applyFont="1" applyBorder="1" applyAlignment="1">
      <alignment horizontal="left" vertical="center" wrapText="1"/>
    </xf>
    <xf numFmtId="165" fontId="7" fillId="0" borderId="1" xfId="6" applyNumberFormat="1" applyFont="1" applyBorder="1" applyAlignment="1" applyProtection="1">
      <alignment horizontal="center" vertical="center"/>
      <protection locked="0"/>
    </xf>
    <xf numFmtId="165" fontId="8" fillId="0" borderId="1" xfId="0" applyNumberFormat="1" applyFont="1" applyBorder="1" applyAlignment="1">
      <alignment vertical="center" wrapText="1"/>
    </xf>
    <xf numFmtId="165" fontId="7" fillId="3" borderId="1" xfId="0" applyNumberFormat="1" applyFont="1" applyFill="1" applyBorder="1" applyAlignment="1">
      <alignment vertical="center" wrapText="1"/>
    </xf>
    <xf numFmtId="165" fontId="7" fillId="3" borderId="1" xfId="6" applyNumberFormat="1" applyFont="1" applyFill="1" applyBorder="1" applyAlignment="1" applyProtection="1">
      <alignment vertical="center"/>
      <protection locked="0"/>
    </xf>
    <xf numFmtId="165" fontId="7" fillId="3" borderId="1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165" fontId="7" fillId="0" borderId="0" xfId="0" applyNumberFormat="1" applyFont="1" applyAlignment="1">
      <alignment vertical="center" wrapText="1"/>
    </xf>
    <xf numFmtId="165" fontId="7" fillId="0" borderId="0" xfId="0" applyNumberFormat="1" applyFont="1" applyAlignment="1">
      <alignment vertical="center"/>
    </xf>
    <xf numFmtId="37" fontId="11" fillId="5" borderId="1" xfId="6" applyNumberFormat="1" applyFont="1" applyFill="1" applyBorder="1" applyAlignment="1" applyProtection="1">
      <alignment horizontal="center" vertical="center"/>
      <protection locked="0"/>
    </xf>
    <xf numFmtId="0" fontId="6" fillId="0" borderId="0" xfId="3"/>
    <xf numFmtId="166" fontId="6" fillId="0" borderId="0" xfId="3" applyNumberFormat="1"/>
    <xf numFmtId="0" fontId="6" fillId="0" borderId="6" xfId="3" applyBorder="1"/>
    <xf numFmtId="0" fontId="14" fillId="6" borderId="7" xfId="3" applyFont="1" applyFill="1" applyBorder="1" applyAlignment="1">
      <alignment vertical="top"/>
    </xf>
    <xf numFmtId="0" fontId="6" fillId="6" borderId="8" xfId="3" applyFill="1" applyBorder="1"/>
    <xf numFmtId="0" fontId="6" fillId="6" borderId="9" xfId="3" applyFill="1" applyBorder="1"/>
    <xf numFmtId="166" fontId="15" fillId="0" borderId="7" xfId="3" applyNumberFormat="1" applyFont="1" applyBorder="1" applyAlignment="1">
      <alignment horizontal="right" vertical="center"/>
    </xf>
    <xf numFmtId="3" fontId="15" fillId="0" borderId="7" xfId="3" applyNumberFormat="1" applyFont="1" applyBorder="1" applyAlignment="1">
      <alignment horizontal="right" vertical="center"/>
    </xf>
    <xf numFmtId="0" fontId="16" fillId="0" borderId="0" xfId="3" applyFont="1"/>
    <xf numFmtId="0" fontId="17" fillId="6" borderId="7" xfId="3" applyFont="1" applyFill="1" applyBorder="1" applyAlignment="1">
      <alignment vertical="top"/>
    </xf>
    <xf numFmtId="166" fontId="18" fillId="0" borderId="7" xfId="3" applyNumberFormat="1" applyFont="1" applyBorder="1" applyAlignment="1">
      <alignment horizontal="right" vertical="center"/>
    </xf>
    <xf numFmtId="0" fontId="14" fillId="6" borderId="7" xfId="3" applyFont="1" applyFill="1" applyBorder="1" applyAlignment="1">
      <alignment vertical="top" wrapText="1"/>
    </xf>
    <xf numFmtId="166" fontId="15" fillId="0" borderId="7" xfId="3" applyNumberFormat="1" applyFont="1" applyBorder="1" applyAlignment="1">
      <alignment vertical="center"/>
    </xf>
    <xf numFmtId="3" fontId="15" fillId="0" borderId="7" xfId="3" applyNumberFormat="1" applyFont="1" applyBorder="1" applyAlignment="1">
      <alignment vertical="center"/>
    </xf>
    <xf numFmtId="3" fontId="18" fillId="0" borderId="7" xfId="3" applyNumberFormat="1" applyFont="1" applyBorder="1" applyAlignment="1">
      <alignment horizontal="right" vertical="center"/>
    </xf>
    <xf numFmtId="0" fontId="6" fillId="0" borderId="0" xfId="3" applyAlignment="1">
      <alignment horizontal="left"/>
    </xf>
    <xf numFmtId="0" fontId="6" fillId="7" borderId="0" xfId="3" applyFill="1"/>
    <xf numFmtId="0" fontId="6" fillId="8" borderId="0" xfId="3" applyFill="1" applyAlignment="1">
      <alignment horizontal="left"/>
    </xf>
    <xf numFmtId="37" fontId="11" fillId="5" borderId="4" xfId="6" applyNumberFormat="1" applyFont="1" applyFill="1" applyBorder="1" applyAlignment="1" applyProtection="1">
      <alignment vertical="center"/>
      <protection locked="0"/>
    </xf>
    <xf numFmtId="37" fontId="11" fillId="5" borderId="5" xfId="6" applyNumberFormat="1" applyFont="1" applyFill="1" applyBorder="1" applyAlignment="1" applyProtection="1">
      <alignment vertical="center"/>
      <protection locked="0"/>
    </xf>
    <xf numFmtId="37" fontId="11" fillId="5" borderId="3" xfId="6" applyNumberFormat="1" applyFont="1" applyFill="1" applyBorder="1" applyAlignment="1" applyProtection="1">
      <alignment vertical="center"/>
      <protection locked="0"/>
    </xf>
    <xf numFmtId="165" fontId="11" fillId="5" borderId="2" xfId="0" applyNumberFormat="1" applyFont="1" applyFill="1" applyBorder="1" applyAlignment="1">
      <alignment vertical="center" wrapText="1"/>
    </xf>
    <xf numFmtId="37" fontId="11" fillId="5" borderId="1" xfId="6" applyNumberFormat="1" applyFont="1" applyFill="1" applyBorder="1" applyAlignment="1" applyProtection="1">
      <alignment vertical="center"/>
      <protection locked="0"/>
    </xf>
    <xf numFmtId="165" fontId="11" fillId="5" borderId="10" xfId="0" applyNumberFormat="1" applyFont="1" applyFill="1" applyBorder="1" applyAlignment="1">
      <alignment vertical="center" wrapText="1"/>
    </xf>
    <xf numFmtId="165" fontId="11" fillId="5" borderId="2" xfId="0" applyNumberFormat="1" applyFont="1" applyFill="1" applyBorder="1" applyAlignment="1">
      <alignment horizontal="center" vertical="center" wrapText="1"/>
    </xf>
    <xf numFmtId="165" fontId="11" fillId="5" borderId="2" xfId="6" applyNumberFormat="1" applyFont="1" applyFill="1" applyBorder="1" applyAlignment="1" applyProtection="1">
      <alignment horizontal="center" vertical="center"/>
      <protection locked="0"/>
    </xf>
    <xf numFmtId="0" fontId="0" fillId="0" borderId="1" xfId="0" applyBorder="1"/>
    <xf numFmtId="0" fontId="6" fillId="8" borderId="0" xfId="3" applyFill="1"/>
    <xf numFmtId="165" fontId="7" fillId="9" borderId="1" xfId="1" applyNumberFormat="1" applyFont="1" applyFill="1" applyBorder="1" applyAlignment="1">
      <alignment horizontal="right" vertical="center" wrapText="1"/>
    </xf>
    <xf numFmtId="0" fontId="0" fillId="0" borderId="0" xfId="0" applyAlignment="1">
      <alignment horizontal="center"/>
    </xf>
    <xf numFmtId="165" fontId="11" fillId="5" borderId="11" xfId="0" applyNumberFormat="1" applyFont="1" applyFill="1" applyBorder="1" applyAlignment="1">
      <alignment horizontal="center" vertical="center" wrapText="1"/>
    </xf>
    <xf numFmtId="165" fontId="7" fillId="0" borderId="1" xfId="0" applyNumberFormat="1" applyFont="1" applyBorder="1" applyAlignment="1">
      <alignment horizontal="right" vertical="center"/>
    </xf>
    <xf numFmtId="37" fontId="7" fillId="0" borderId="1" xfId="0" applyNumberFormat="1" applyFont="1" applyBorder="1" applyAlignment="1">
      <alignment horizontal="right" vertical="center"/>
    </xf>
    <xf numFmtId="165" fontId="8" fillId="0" borderId="1" xfId="0" applyNumberFormat="1" applyFont="1" applyBorder="1" applyAlignment="1">
      <alignment horizontal="right" vertical="center"/>
    </xf>
    <xf numFmtId="165" fontId="7" fillId="2" borderId="1" xfId="0" applyNumberFormat="1" applyFont="1" applyFill="1" applyBorder="1" applyAlignment="1">
      <alignment horizontal="right" vertical="center"/>
    </xf>
    <xf numFmtId="0" fontId="0" fillId="0" borderId="1" xfId="0" applyBorder="1" applyAlignment="1">
      <alignment horizontal="right"/>
    </xf>
    <xf numFmtId="165" fontId="7" fillId="3" borderId="1" xfId="0" applyNumberFormat="1" applyFont="1" applyFill="1" applyBorder="1" applyAlignment="1">
      <alignment horizontal="right" vertical="center" wrapText="1"/>
    </xf>
    <xf numFmtId="167" fontId="7" fillId="3" borderId="1" xfId="0" applyNumberFormat="1" applyFont="1" applyFill="1" applyBorder="1" applyAlignment="1">
      <alignment horizontal="right" vertical="center" wrapText="1"/>
    </xf>
    <xf numFmtId="167" fontId="7" fillId="3" borderId="1" xfId="0" applyNumberFormat="1" applyFont="1" applyFill="1" applyBorder="1" applyAlignment="1">
      <alignment vertical="center" wrapText="1"/>
    </xf>
    <xf numFmtId="165" fontId="0" fillId="3" borderId="1" xfId="0" applyNumberFormat="1" applyFill="1" applyBorder="1" applyAlignment="1">
      <alignment horizontal="right" vertical="center" wrapText="1"/>
    </xf>
    <xf numFmtId="165" fontId="7" fillId="0" borderId="0" xfId="0" applyNumberFormat="1" applyFont="1" applyAlignment="1">
      <alignment horizontal="left" vertical="center" wrapText="1"/>
    </xf>
    <xf numFmtId="165" fontId="11" fillId="5" borderId="1" xfId="0" applyNumberFormat="1" applyFont="1" applyFill="1" applyBorder="1" applyAlignment="1">
      <alignment vertical="center" wrapText="1"/>
    </xf>
    <xf numFmtId="0" fontId="7" fillId="0" borderId="1" xfId="6" applyFont="1" applyBorder="1" applyAlignment="1">
      <alignment vertical="center"/>
    </xf>
    <xf numFmtId="168" fontId="7" fillId="3" borderId="1" xfId="1" applyNumberFormat="1" applyFont="1" applyFill="1" applyBorder="1" applyAlignment="1">
      <alignment horizontal="right" vertical="center" wrapText="1"/>
    </xf>
    <xf numFmtId="168" fontId="7" fillId="4" borderId="1" xfId="1" applyNumberFormat="1" applyFont="1" applyFill="1" applyBorder="1" applyAlignment="1">
      <alignment horizontal="right" vertical="center" wrapText="1"/>
    </xf>
    <xf numFmtId="168" fontId="7" fillId="4" borderId="1" xfId="8" applyNumberFormat="1" applyFont="1" applyFill="1" applyBorder="1" applyAlignment="1">
      <alignment horizontal="right" vertical="center" wrapText="1"/>
    </xf>
    <xf numFmtId="168" fontId="7" fillId="3" borderId="1" xfId="6" applyNumberFormat="1" applyFont="1" applyFill="1" applyBorder="1" applyAlignment="1" applyProtection="1">
      <alignment vertical="center"/>
      <protection locked="0"/>
    </xf>
    <xf numFmtId="168" fontId="7" fillId="9" borderId="1" xfId="1" applyNumberFormat="1" applyFont="1" applyFill="1" applyBorder="1" applyAlignment="1">
      <alignment horizontal="right" vertical="center" wrapText="1"/>
    </xf>
    <xf numFmtId="168" fontId="7" fillId="9" borderId="1" xfId="8" applyNumberFormat="1" applyFont="1" applyFill="1" applyBorder="1" applyAlignment="1">
      <alignment horizontal="right" vertical="center" wrapText="1"/>
    </xf>
    <xf numFmtId="168" fontId="7" fillId="0" borderId="1" xfId="6" applyNumberFormat="1" applyFont="1" applyBorder="1" applyAlignment="1" applyProtection="1">
      <alignment vertical="center"/>
      <protection locked="0"/>
    </xf>
    <xf numFmtId="168" fontId="7" fillId="0" borderId="1" xfId="1" applyNumberFormat="1" applyFont="1" applyFill="1" applyBorder="1" applyAlignment="1">
      <alignment horizontal="right" vertical="center" wrapText="1"/>
    </xf>
    <xf numFmtId="168" fontId="7" fillId="0" borderId="1" xfId="8" applyNumberFormat="1" applyFont="1" applyFill="1" applyBorder="1" applyAlignment="1">
      <alignment horizontal="right" vertical="center" wrapText="1"/>
    </xf>
    <xf numFmtId="168" fontId="0" fillId="0" borderId="0" xfId="9" applyNumberFormat="1" applyFont="1"/>
    <xf numFmtId="165" fontId="9" fillId="0" borderId="0" xfId="0" applyNumberFormat="1" applyFont="1" applyAlignment="1">
      <alignment horizontal="center" vertical="center" wrapText="1"/>
    </xf>
    <xf numFmtId="0" fontId="19" fillId="2" borderId="0" xfId="0" applyFont="1" applyFill="1"/>
    <xf numFmtId="3" fontId="19" fillId="2" borderId="0" xfId="0" applyNumberFormat="1" applyFont="1" applyFill="1"/>
    <xf numFmtId="165" fontId="20" fillId="2" borderId="0" xfId="0" applyNumberFormat="1" applyFont="1" applyFill="1" applyAlignment="1">
      <alignment horizontal="left" vertical="center" wrapText="1"/>
    </xf>
    <xf numFmtId="170" fontId="19" fillId="2" borderId="0" xfId="0" applyNumberFormat="1" applyFont="1" applyFill="1"/>
    <xf numFmtId="0" fontId="0" fillId="2" borderId="0" xfId="0" applyFill="1"/>
    <xf numFmtId="170" fontId="0" fillId="2" borderId="0" xfId="0" applyNumberFormat="1" applyFill="1"/>
    <xf numFmtId="0" fontId="21" fillId="9" borderId="1" xfId="10" applyFont="1" applyFill="1" applyBorder="1" applyAlignment="1">
      <alignment horizontal="left" vertical="center" wrapText="1"/>
    </xf>
    <xf numFmtId="0" fontId="21" fillId="9" borderId="1" xfId="10" applyFont="1" applyFill="1" applyBorder="1" applyAlignment="1">
      <alignment vertical="center" wrapText="1"/>
    </xf>
    <xf numFmtId="0" fontId="21" fillId="0" borderId="1" xfId="10" applyFont="1" applyBorder="1" applyAlignment="1">
      <alignment vertical="center" wrapText="1"/>
    </xf>
    <xf numFmtId="165" fontId="23" fillId="0" borderId="1" xfId="6" applyNumberFormat="1" applyFont="1" applyBorder="1" applyAlignment="1" applyProtection="1">
      <alignment vertical="center"/>
      <protection locked="0"/>
    </xf>
    <xf numFmtId="0" fontId="23" fillId="0" borderId="1" xfId="0" applyFont="1" applyBorder="1" applyAlignment="1">
      <alignment vertical="center"/>
    </xf>
    <xf numFmtId="165" fontId="23" fillId="0" borderId="1" xfId="0" applyNumberFormat="1" applyFont="1" applyBorder="1" applyAlignment="1">
      <alignment vertical="center"/>
    </xf>
    <xf numFmtId="165" fontId="23" fillId="3" borderId="1" xfId="6" applyNumberFormat="1" applyFont="1" applyFill="1" applyBorder="1" applyAlignment="1" applyProtection="1">
      <alignment vertical="center"/>
      <protection locked="0"/>
    </xf>
    <xf numFmtId="165" fontId="23" fillId="3" borderId="1" xfId="0" applyNumberFormat="1" applyFont="1" applyFill="1" applyBorder="1" applyAlignment="1">
      <alignment vertical="center"/>
    </xf>
    <xf numFmtId="165" fontId="24" fillId="0" borderId="0" xfId="0" applyNumberFormat="1" applyFont="1" applyAlignment="1">
      <alignment vertical="center"/>
    </xf>
    <xf numFmtId="0" fontId="24" fillId="0" borderId="0" xfId="0" applyFont="1" applyAlignment="1">
      <alignment vertical="center"/>
    </xf>
    <xf numFmtId="165" fontId="23" fillId="0" borderId="1" xfId="0" applyNumberFormat="1" applyFont="1" applyBorder="1" applyAlignment="1">
      <alignment horizontal="right" vertical="center"/>
    </xf>
    <xf numFmtId="165" fontId="23" fillId="3" borderId="1" xfId="11" applyNumberFormat="1" applyFont="1" applyFill="1" applyBorder="1" applyAlignment="1">
      <alignment horizontal="right" vertical="center" wrapText="1"/>
    </xf>
    <xf numFmtId="165" fontId="23" fillId="9" borderId="1" xfId="11" applyNumberFormat="1" applyFont="1" applyFill="1" applyBorder="1" applyAlignment="1">
      <alignment horizontal="right" vertical="center" wrapText="1"/>
    </xf>
    <xf numFmtId="165" fontId="23" fillId="0" borderId="1" xfId="11" applyNumberFormat="1" applyFont="1" applyFill="1" applyBorder="1" applyAlignment="1">
      <alignment horizontal="right" vertical="center" wrapText="1"/>
    </xf>
    <xf numFmtId="0" fontId="21" fillId="0" borderId="1" xfId="10" applyFont="1" applyBorder="1" applyAlignment="1">
      <alignment horizontal="left" vertical="center" wrapText="1"/>
    </xf>
    <xf numFmtId="0" fontId="21" fillId="3" borderId="1" xfId="10" applyFont="1" applyFill="1" applyBorder="1" applyAlignment="1">
      <alignment horizontal="left" vertical="center" wrapText="1"/>
    </xf>
    <xf numFmtId="0" fontId="21" fillId="3" borderId="1" xfId="10" applyFont="1" applyFill="1" applyBorder="1" applyAlignment="1">
      <alignment vertical="center" wrapText="1"/>
    </xf>
    <xf numFmtId="0" fontId="1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2" fillId="10" borderId="1" xfId="10" applyFont="1" applyFill="1" applyBorder="1" applyAlignment="1">
      <alignment horizontal="center" vertical="center" wrapText="1"/>
    </xf>
    <xf numFmtId="172" fontId="23" fillId="0" borderId="1" xfId="12" applyNumberFormat="1" applyFont="1" applyBorder="1" applyAlignment="1" applyProtection="1">
      <alignment horizontal="center" vertical="center"/>
      <protection locked="0"/>
    </xf>
    <xf numFmtId="172" fontId="23" fillId="0" borderId="1" xfId="12" applyNumberFormat="1" applyFont="1" applyBorder="1" applyAlignment="1">
      <alignment horizontal="center" vertical="center"/>
    </xf>
    <xf numFmtId="172" fontId="23" fillId="0" borderId="1" xfId="12" applyNumberFormat="1" applyFont="1" applyFill="1" applyBorder="1" applyAlignment="1">
      <alignment horizontal="center" vertical="center" wrapText="1"/>
    </xf>
    <xf numFmtId="172" fontId="23" fillId="9" borderId="1" xfId="12" applyNumberFormat="1" applyFont="1" applyFill="1" applyBorder="1" applyAlignment="1">
      <alignment horizontal="center" vertical="center" wrapText="1"/>
    </xf>
    <xf numFmtId="172" fontId="23" fillId="3" borderId="1" xfId="12" applyNumberFormat="1" applyFont="1" applyFill="1" applyBorder="1" applyAlignment="1" applyProtection="1">
      <alignment horizontal="center" vertical="center"/>
      <protection locked="0"/>
    </xf>
    <xf numFmtId="172" fontId="23" fillId="3" borderId="1" xfId="12" applyNumberFormat="1" applyFont="1" applyFill="1" applyBorder="1" applyAlignment="1">
      <alignment horizontal="center" vertical="center"/>
    </xf>
    <xf numFmtId="0" fontId="21" fillId="0" borderId="0" xfId="10" applyFont="1" applyAlignment="1">
      <alignment horizontal="center" vertical="center" wrapText="1"/>
    </xf>
    <xf numFmtId="0" fontId="21" fillId="0" borderId="12" xfId="10" applyFont="1" applyBorder="1" applyAlignment="1">
      <alignment horizontal="center" vertical="center" wrapText="1"/>
    </xf>
    <xf numFmtId="165" fontId="9" fillId="0" borderId="0" xfId="0" applyNumberFormat="1" applyFont="1" applyAlignment="1">
      <alignment horizontal="center" vertical="center" wrapText="1"/>
    </xf>
  </cellXfs>
  <cellStyles count="13">
    <cellStyle name="Millares" xfId="1" builtinId="3"/>
    <cellStyle name="Millares [0] 2" xfId="7" xr:uid="{00000000-0005-0000-0000-000001000000}"/>
    <cellStyle name="Millares 2" xfId="8" xr:uid="{1264647A-8530-42E7-AD67-6FBE4030E5D3}"/>
    <cellStyle name="Millares 2 3" xfId="11" xr:uid="{3F76DA89-8F2B-6244-AA6D-27BEB5503AE8}"/>
    <cellStyle name="Moneda 2" xfId="9" xr:uid="{F68B7436-E866-4EAB-B00B-E85D41B24FC6}"/>
    <cellStyle name="Normal" xfId="0" builtinId="0"/>
    <cellStyle name="Normal 13" xfId="2" xr:uid="{00000000-0005-0000-0000-000003000000}"/>
    <cellStyle name="Normal 2" xfId="3" xr:uid="{00000000-0005-0000-0000-000004000000}"/>
    <cellStyle name="Normal 3" xfId="4" xr:uid="{00000000-0005-0000-0000-000005000000}"/>
    <cellStyle name="Normal 3 2" xfId="10" xr:uid="{3ABC1833-D5E5-422D-BABB-E7C799D84DC7}"/>
    <cellStyle name="Normal 4" xfId="5" xr:uid="{00000000-0005-0000-0000-000006000000}"/>
    <cellStyle name="Normal_PLANTILLA NACIONAL TOTAL" xfId="6" xr:uid="{00000000-0005-0000-0000-000007000000}"/>
    <cellStyle name="Porcentaje" xfId="12" builtinId="5"/>
  </cellStyles>
  <dxfs count="1">
    <dxf>
      <fill>
        <patternFill patternType="solid">
          <fgColor rgb="FFFFFF00"/>
          <bgColor rgb="FF000000"/>
        </patternFill>
      </fill>
    </dxf>
  </dxfs>
  <tableStyles count="0" defaultTableStyle="TableStyleMedium9" defaultPivotStyle="PivotStyleLight16"/>
  <colors>
    <mruColors>
      <color rgb="FF297799"/>
      <color rgb="FFE1E1DF"/>
      <color rgb="FF8E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1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0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hartsheet" Target="chartsheets/sheet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2.xml"/><Relationship Id="rId10" Type="http://schemas.openxmlformats.org/officeDocument/2006/relationships/worksheet" Target="worksheets/sheet9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chartsheet" Target="chartsheets/sheet1.xml"/><Relationship Id="rId14" Type="http://schemas.openxmlformats.org/officeDocument/2006/relationships/chartsheet" Target="chartsheets/sheet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SECTOR PÚBLICO</a:t>
            </a:r>
          </a:p>
          <a:p>
            <a:pPr>
              <a:defRPr/>
            </a:pPr>
            <a:r>
              <a:rPr lang="es-CO"/>
              <a:t>COMPORTAMIENTO ANUAL DE LOS ACTIVOS</a:t>
            </a:r>
          </a:p>
          <a:p>
            <a:pPr>
              <a:defRPr/>
            </a:pPr>
            <a:r>
              <a:rPr lang="es-CO"/>
              <a:t>2007-2020</a:t>
            </a:r>
          </a:p>
        </c:rich>
      </c:tx>
      <c:layout>
        <c:manualLayout>
          <c:xMode val="edge"/>
          <c:yMode val="edge"/>
          <c:x val="0.28041998935571405"/>
          <c:y val="1.410852678731546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Hoja7!$A$4</c:f>
              <c:strCache>
                <c:ptCount val="1"/>
                <c:pt idx="0">
                  <c:v>EFECTIVO Y EQUIVALENTES AL EFECTIVO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Hoja7!$B$3:$P$3</c:f>
              <c:numCache>
                <c:formatCode>#,##0_);\(#,##0\)</c:formatCode>
                <c:ptCount val="15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</c:numCache>
            </c:numRef>
          </c:cat>
          <c:val>
            <c:numRef>
              <c:f>Hoja7!$B$4:$P$4</c:f>
              <c:numCache>
                <c:formatCode>_(\ * #,##0.0,,,_);_(\ * \(#,##0.0,,,\)</c:formatCode>
                <c:ptCount val="15"/>
                <c:pt idx="0">
                  <c:v>43928383924</c:v>
                </c:pt>
                <c:pt idx="1">
                  <c:v>38251457494</c:v>
                </c:pt>
                <c:pt idx="2">
                  <c:v>43861973154</c:v>
                </c:pt>
                <c:pt idx="3">
                  <c:v>47677299243</c:v>
                </c:pt>
                <c:pt idx="4">
                  <c:v>50931463509</c:v>
                </c:pt>
                <c:pt idx="5">
                  <c:v>62468711543</c:v>
                </c:pt>
                <c:pt idx="6">
                  <c:v>83156217431</c:v>
                </c:pt>
                <c:pt idx="7">
                  <c:v>91253481685</c:v>
                </c:pt>
                <c:pt idx="8">
                  <c:v>79736282148</c:v>
                </c:pt>
                <c:pt idx="9">
                  <c:v>90035644487</c:v>
                </c:pt>
                <c:pt idx="10">
                  <c:v>92206522891.619293</c:v>
                </c:pt>
                <c:pt idx="11">
                  <c:v>98284208265.143799</c:v>
                </c:pt>
                <c:pt idx="12">
                  <c:v>93010810778.920914</c:v>
                </c:pt>
                <c:pt idx="13">
                  <c:v>106174089727.02299</c:v>
                </c:pt>
                <c:pt idx="14">
                  <c:v>131748991046.791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18-4FB3-9FFE-C58573871A5A}"/>
            </c:ext>
          </c:extLst>
        </c:ser>
        <c:ser>
          <c:idx val="2"/>
          <c:order val="1"/>
          <c:tx>
            <c:strRef>
              <c:f>Hoja7!$A$5</c:f>
              <c:strCache>
                <c:ptCount val="1"/>
                <c:pt idx="0">
                  <c:v>INVERSIONES E INSTRUMENTOS DERIVADOS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Hoja7!$B$3:$P$3</c:f>
              <c:numCache>
                <c:formatCode>#,##0_);\(#,##0\)</c:formatCode>
                <c:ptCount val="15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</c:numCache>
            </c:numRef>
          </c:cat>
          <c:val>
            <c:numRef>
              <c:f>Hoja7!$B$5:$P$5</c:f>
              <c:numCache>
                <c:formatCode>_(\ * #,##0.0,,,_);_(\ * \(#,##0.0,,,\)</c:formatCode>
                <c:ptCount val="15"/>
                <c:pt idx="0">
                  <c:v>70851185265</c:v>
                </c:pt>
                <c:pt idx="1">
                  <c:v>90472315919</c:v>
                </c:pt>
                <c:pt idx="2">
                  <c:v>92873233689</c:v>
                </c:pt>
                <c:pt idx="3">
                  <c:v>92649150201</c:v>
                </c:pt>
                <c:pt idx="4">
                  <c:v>108005557295</c:v>
                </c:pt>
                <c:pt idx="5">
                  <c:v>147028967032</c:v>
                </c:pt>
                <c:pt idx="6">
                  <c:v>168432276324</c:v>
                </c:pt>
                <c:pt idx="7">
                  <c:v>208330544003</c:v>
                </c:pt>
                <c:pt idx="8">
                  <c:v>260239131244</c:v>
                </c:pt>
                <c:pt idx="9">
                  <c:v>273900606295</c:v>
                </c:pt>
                <c:pt idx="10">
                  <c:v>279471952656.32001</c:v>
                </c:pt>
                <c:pt idx="11">
                  <c:v>276256434347.33398</c:v>
                </c:pt>
                <c:pt idx="12">
                  <c:v>311153126058.83801</c:v>
                </c:pt>
                <c:pt idx="13">
                  <c:v>343205254481.75403</c:v>
                </c:pt>
                <c:pt idx="14">
                  <c:v>361150640266.32001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C18-4FB3-9FFE-C58573871A5A}"/>
            </c:ext>
          </c:extLst>
        </c:ser>
        <c:ser>
          <c:idx val="3"/>
          <c:order val="2"/>
          <c:tx>
            <c:strRef>
              <c:f>Hoja7!$A$6</c:f>
              <c:strCache>
                <c:ptCount val="1"/>
                <c:pt idx="0">
                  <c:v>CUENTAS POR COBRAR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Hoja7!$B$3:$P$3</c:f>
              <c:numCache>
                <c:formatCode>#,##0_);\(#,##0\)</c:formatCode>
                <c:ptCount val="15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</c:numCache>
            </c:numRef>
          </c:cat>
          <c:val>
            <c:numRef>
              <c:f>Hoja7!$B$6:$P$6</c:f>
              <c:numCache>
                <c:formatCode>_(\ * #,##0.0,,,_);_(\ * \(#,##0.0,,,\)</c:formatCode>
                <c:ptCount val="15"/>
                <c:pt idx="0">
                  <c:v>13685508019</c:v>
                </c:pt>
                <c:pt idx="1">
                  <c:v>9217038499</c:v>
                </c:pt>
                <c:pt idx="2">
                  <c:v>10736747672</c:v>
                </c:pt>
                <c:pt idx="3">
                  <c:v>12196269629</c:v>
                </c:pt>
                <c:pt idx="4">
                  <c:v>23975240616</c:v>
                </c:pt>
                <c:pt idx="5">
                  <c:v>19819964472</c:v>
                </c:pt>
                <c:pt idx="6">
                  <c:v>17261468271</c:v>
                </c:pt>
                <c:pt idx="7">
                  <c:v>17669938340</c:v>
                </c:pt>
                <c:pt idx="8">
                  <c:v>20826575083</c:v>
                </c:pt>
                <c:pt idx="9">
                  <c:v>24694664274</c:v>
                </c:pt>
                <c:pt idx="10">
                  <c:v>27651600374.729698</c:v>
                </c:pt>
                <c:pt idx="11">
                  <c:v>90982522138.665207</c:v>
                </c:pt>
                <c:pt idx="12">
                  <c:v>93442267823.860092</c:v>
                </c:pt>
                <c:pt idx="13">
                  <c:v>93305924881.841599</c:v>
                </c:pt>
                <c:pt idx="14">
                  <c:v>116465198604.811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C18-4FB3-9FFE-C58573871A5A}"/>
            </c:ext>
          </c:extLst>
        </c:ser>
        <c:ser>
          <c:idx val="0"/>
          <c:order val="3"/>
          <c:tx>
            <c:strRef>
              <c:f>Hoja7!$A$7</c:f>
              <c:strCache>
                <c:ptCount val="1"/>
                <c:pt idx="0">
                  <c:v>PRÉSTAMOS POR COBRAR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Hoja7!$B$3:$P$3</c:f>
              <c:numCache>
                <c:formatCode>#,##0_);\(#,##0\)</c:formatCode>
                <c:ptCount val="15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</c:numCache>
            </c:numRef>
          </c:cat>
          <c:val>
            <c:numRef>
              <c:f>Hoja7!$B$7:$P$7</c:f>
              <c:numCache>
                <c:formatCode>_(\ * #,##0.0,,,_);_(\ * \(#,##0.0,,,\)</c:formatCode>
                <c:ptCount val="15"/>
                <c:pt idx="0">
                  <c:v>77845261642</c:v>
                </c:pt>
                <c:pt idx="1">
                  <c:v>76956836059</c:v>
                </c:pt>
                <c:pt idx="2">
                  <c:v>86994478737</c:v>
                </c:pt>
                <c:pt idx="3">
                  <c:v>113315166416</c:v>
                </c:pt>
                <c:pt idx="4">
                  <c:v>100633375710</c:v>
                </c:pt>
                <c:pt idx="5">
                  <c:v>128868385132</c:v>
                </c:pt>
                <c:pt idx="6">
                  <c:v>140970448526</c:v>
                </c:pt>
                <c:pt idx="7">
                  <c:v>151101172975</c:v>
                </c:pt>
                <c:pt idx="8">
                  <c:v>176993245646</c:v>
                </c:pt>
                <c:pt idx="9">
                  <c:v>186722267881</c:v>
                </c:pt>
                <c:pt idx="10">
                  <c:v>201364054529.05899</c:v>
                </c:pt>
                <c:pt idx="11">
                  <c:v>62134339811.683296</c:v>
                </c:pt>
                <c:pt idx="12">
                  <c:v>55497486498.827599</c:v>
                </c:pt>
                <c:pt idx="13">
                  <c:v>59192421128.080605</c:v>
                </c:pt>
                <c:pt idx="14">
                  <c:v>54951703508.722206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6A-41C6-A89A-7258A831A701}"/>
            </c:ext>
          </c:extLst>
        </c:ser>
        <c:ser>
          <c:idx val="4"/>
          <c:order val="4"/>
          <c:tx>
            <c:strRef>
              <c:f>Hoja7!$A$8</c:f>
              <c:strCache>
                <c:ptCount val="1"/>
                <c:pt idx="0">
                  <c:v>INVENTARIOS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Hoja7!$B$3:$P$3</c:f>
              <c:numCache>
                <c:formatCode>#,##0_);\(#,##0\)</c:formatCode>
                <c:ptCount val="15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</c:numCache>
            </c:numRef>
          </c:cat>
          <c:val>
            <c:numRef>
              <c:f>Hoja7!$B$8:$P$8</c:f>
              <c:numCache>
                <c:formatCode>_(\ * #,##0.0,,,_);_(\ * \(#,##0.0,,,\)</c:formatCode>
                <c:ptCount val="15"/>
                <c:pt idx="0">
                  <c:v>4944242703</c:v>
                </c:pt>
                <c:pt idx="1">
                  <c:v>4757467990</c:v>
                </c:pt>
                <c:pt idx="2">
                  <c:v>5096293422</c:v>
                </c:pt>
                <c:pt idx="3">
                  <c:v>6326023493</c:v>
                </c:pt>
                <c:pt idx="4">
                  <c:v>6907966664</c:v>
                </c:pt>
                <c:pt idx="5">
                  <c:v>7618680587</c:v>
                </c:pt>
                <c:pt idx="6">
                  <c:v>8354375021</c:v>
                </c:pt>
                <c:pt idx="7">
                  <c:v>8707484578</c:v>
                </c:pt>
                <c:pt idx="8">
                  <c:v>9014366564</c:v>
                </c:pt>
                <c:pt idx="9">
                  <c:v>9124544125</c:v>
                </c:pt>
                <c:pt idx="10">
                  <c:v>9983963920.1105385</c:v>
                </c:pt>
                <c:pt idx="11">
                  <c:v>13581714019.106001</c:v>
                </c:pt>
                <c:pt idx="12">
                  <c:v>15760931120.257198</c:v>
                </c:pt>
                <c:pt idx="13">
                  <c:v>16400914458.414801</c:v>
                </c:pt>
                <c:pt idx="14">
                  <c:v>21064911558.796803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6A-41C6-A89A-7258A831A701}"/>
            </c:ext>
          </c:extLst>
        </c:ser>
        <c:ser>
          <c:idx val="5"/>
          <c:order val="5"/>
          <c:tx>
            <c:strRef>
              <c:f>Hoja7!$A$9</c:f>
              <c:strCache>
                <c:ptCount val="1"/>
                <c:pt idx="0">
                  <c:v>PROPIEDADES, PLANTA Y EQUIPO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Hoja7!$B$3:$P$3</c:f>
              <c:numCache>
                <c:formatCode>#,##0_);\(#,##0\)</c:formatCode>
                <c:ptCount val="15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</c:numCache>
            </c:numRef>
          </c:cat>
          <c:val>
            <c:numRef>
              <c:f>Hoja7!$B$9:$P$9</c:f>
              <c:numCache>
                <c:formatCode>_(\ * #,##0.0,,,_);_(\ * \(#,##0.0,,,\)</c:formatCode>
                <c:ptCount val="15"/>
                <c:pt idx="0">
                  <c:v>78888594077</c:v>
                </c:pt>
                <c:pt idx="1">
                  <c:v>82186264147</c:v>
                </c:pt>
                <c:pt idx="2">
                  <c:v>98474599590</c:v>
                </c:pt>
                <c:pt idx="3">
                  <c:v>107485913148</c:v>
                </c:pt>
                <c:pt idx="4">
                  <c:v>124419753869</c:v>
                </c:pt>
                <c:pt idx="5">
                  <c:v>136453831174</c:v>
                </c:pt>
                <c:pt idx="6">
                  <c:v>151607919349</c:v>
                </c:pt>
                <c:pt idx="7">
                  <c:v>163954989413</c:v>
                </c:pt>
                <c:pt idx="8">
                  <c:v>204343859781</c:v>
                </c:pt>
                <c:pt idx="9">
                  <c:v>212645854788</c:v>
                </c:pt>
                <c:pt idx="10">
                  <c:v>224581115732.66699</c:v>
                </c:pt>
                <c:pt idx="11">
                  <c:v>327648752532.67798</c:v>
                </c:pt>
                <c:pt idx="12">
                  <c:v>341380078750.99298</c:v>
                </c:pt>
                <c:pt idx="13">
                  <c:v>354973091768.39697</c:v>
                </c:pt>
                <c:pt idx="14">
                  <c:v>374490072014.63397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66A-41C6-A89A-7258A831A701}"/>
            </c:ext>
          </c:extLst>
        </c:ser>
        <c:ser>
          <c:idx val="6"/>
          <c:order val="6"/>
          <c:tx>
            <c:strRef>
              <c:f>Hoja7!$A$10</c:f>
              <c:strCache>
                <c:ptCount val="1"/>
                <c:pt idx="0">
                  <c:v>BIENES DE USO PÚBLICO E HISTÓRICOS Y CULTURALES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Hoja7!$B$3:$P$3</c:f>
              <c:numCache>
                <c:formatCode>#,##0_);\(#,##0\)</c:formatCode>
                <c:ptCount val="15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</c:numCache>
            </c:numRef>
          </c:cat>
          <c:val>
            <c:numRef>
              <c:f>Hoja7!$B$10:$P$10</c:f>
              <c:numCache>
                <c:formatCode>_(\ * #,##0.0,,,_);_(\ * \(#,##0.0,,,\)</c:formatCode>
                <c:ptCount val="15"/>
                <c:pt idx="0">
                  <c:v>40168841664</c:v>
                </c:pt>
                <c:pt idx="1">
                  <c:v>49646502172</c:v>
                </c:pt>
                <c:pt idx="2">
                  <c:v>64261085568</c:v>
                </c:pt>
                <c:pt idx="3">
                  <c:v>64864903906</c:v>
                </c:pt>
                <c:pt idx="4">
                  <c:v>80295661683</c:v>
                </c:pt>
                <c:pt idx="5">
                  <c:v>95452478869</c:v>
                </c:pt>
                <c:pt idx="6">
                  <c:v>105897310254</c:v>
                </c:pt>
                <c:pt idx="7">
                  <c:v>116892830566</c:v>
                </c:pt>
                <c:pt idx="8">
                  <c:v>176845826677</c:v>
                </c:pt>
                <c:pt idx="9">
                  <c:v>193493228477</c:v>
                </c:pt>
                <c:pt idx="10">
                  <c:v>212470174805.97299</c:v>
                </c:pt>
                <c:pt idx="11">
                  <c:v>331674090310.51398</c:v>
                </c:pt>
                <c:pt idx="12">
                  <c:v>344365050853.27399</c:v>
                </c:pt>
                <c:pt idx="13">
                  <c:v>356857568040.25299</c:v>
                </c:pt>
                <c:pt idx="14">
                  <c:v>366207634282.76099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66A-41C6-A89A-7258A831A701}"/>
            </c:ext>
          </c:extLst>
        </c:ser>
        <c:ser>
          <c:idx val="7"/>
          <c:order val="7"/>
          <c:tx>
            <c:strRef>
              <c:f>Hoja7!$A$11</c:f>
              <c:strCache>
                <c:ptCount val="1"/>
                <c:pt idx="0">
                  <c:v>RECURSOS NATURALES NO RENOVABLES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Hoja7!$B$3:$P$3</c:f>
              <c:numCache>
                <c:formatCode>#,##0_);\(#,##0\)</c:formatCode>
                <c:ptCount val="15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</c:numCache>
            </c:numRef>
          </c:cat>
          <c:val>
            <c:numRef>
              <c:f>Hoja7!$B$11:$P$11</c:f>
              <c:numCache>
                <c:formatCode>_(\ * #,##0.0,,,_);_(\ * \(#,##0.0,,,\)</c:formatCode>
                <c:ptCount val="15"/>
                <c:pt idx="0">
                  <c:v>30287912100</c:v>
                </c:pt>
                <c:pt idx="1">
                  <c:v>29606843598</c:v>
                </c:pt>
                <c:pt idx="2">
                  <c:v>30078664479</c:v>
                </c:pt>
                <c:pt idx="3">
                  <c:v>39260187790</c:v>
                </c:pt>
                <c:pt idx="4">
                  <c:v>56305560115</c:v>
                </c:pt>
                <c:pt idx="5">
                  <c:v>64609554622</c:v>
                </c:pt>
                <c:pt idx="6">
                  <c:v>77045027274</c:v>
                </c:pt>
                <c:pt idx="7">
                  <c:v>77007178781</c:v>
                </c:pt>
                <c:pt idx="8">
                  <c:v>65375747606</c:v>
                </c:pt>
                <c:pt idx="9">
                  <c:v>68331607886</c:v>
                </c:pt>
                <c:pt idx="10">
                  <c:v>55533591218.944298</c:v>
                </c:pt>
                <c:pt idx="11">
                  <c:v>61140989044.128998</c:v>
                </c:pt>
                <c:pt idx="12">
                  <c:v>70084141720.798004</c:v>
                </c:pt>
                <c:pt idx="13">
                  <c:v>65762990016.842796</c:v>
                </c:pt>
                <c:pt idx="14">
                  <c:v>63737950697.9272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66A-41C6-A89A-7258A831A701}"/>
            </c:ext>
          </c:extLst>
        </c:ser>
        <c:ser>
          <c:idx val="8"/>
          <c:order val="8"/>
          <c:tx>
            <c:strRef>
              <c:f>Hoja7!$A$12</c:f>
              <c:strCache>
                <c:ptCount val="1"/>
                <c:pt idx="0">
                  <c:v>OTROS ACTIVOS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Hoja7!$B$3:$P$3</c:f>
              <c:numCache>
                <c:formatCode>#,##0_);\(#,##0\)</c:formatCode>
                <c:ptCount val="15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</c:numCache>
            </c:numRef>
          </c:cat>
          <c:val>
            <c:numRef>
              <c:f>Hoja7!$B$12:$P$12</c:f>
              <c:numCache>
                <c:formatCode>_(\ * #,##0.0,,,_);_(\ * \(#,##0.0,,,\)</c:formatCode>
                <c:ptCount val="15"/>
                <c:pt idx="0">
                  <c:v>76990805745</c:v>
                </c:pt>
                <c:pt idx="1">
                  <c:v>89748986269</c:v>
                </c:pt>
                <c:pt idx="2">
                  <c:v>94546121840</c:v>
                </c:pt>
                <c:pt idx="3">
                  <c:v>104426279084</c:v>
                </c:pt>
                <c:pt idx="4">
                  <c:v>130599364161</c:v>
                </c:pt>
                <c:pt idx="5">
                  <c:v>152873312555</c:v>
                </c:pt>
                <c:pt idx="6">
                  <c:v>169757522407</c:v>
                </c:pt>
                <c:pt idx="7">
                  <c:v>185903085027</c:v>
                </c:pt>
                <c:pt idx="8">
                  <c:v>165478777931</c:v>
                </c:pt>
                <c:pt idx="9">
                  <c:v>162015842361</c:v>
                </c:pt>
                <c:pt idx="10">
                  <c:v>198451394173.82199</c:v>
                </c:pt>
                <c:pt idx="11">
                  <c:v>109972529947.78993</c:v>
                </c:pt>
                <c:pt idx="12">
                  <c:v>211812254994.509</c:v>
                </c:pt>
                <c:pt idx="13">
                  <c:v>143580728920.13699</c:v>
                </c:pt>
                <c:pt idx="14">
                  <c:v>155933795625.461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66A-41C6-A89A-7258A831A701}"/>
            </c:ext>
          </c:extLst>
        </c:ser>
        <c:ser>
          <c:idx val="9"/>
          <c:order val="9"/>
          <c:tx>
            <c:strRef>
              <c:f>Hoja7!$A$13</c:f>
              <c:strCache>
                <c:ptCount val="1"/>
                <c:pt idx="0">
                  <c:v>SALDOS DE OPERACIONES RECIPROCAS EN LOS ACTIVOS (CR)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Hoja7!$B$3:$P$3</c:f>
              <c:numCache>
                <c:formatCode>#,##0_);\(#,##0\)</c:formatCode>
                <c:ptCount val="15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</c:numCache>
            </c:numRef>
          </c:cat>
          <c:val>
            <c:numRef>
              <c:f>Hoja7!$B$13:$P$13</c:f>
              <c:numCache>
                <c:formatCode>_(\ * #,##0.0,,,_);_(\ * \(#,##0.0,,,\)</c:formatCode>
                <c:ptCount val="15"/>
                <c:pt idx="0">
                  <c:v>-1024254848.4400005</c:v>
                </c:pt>
                <c:pt idx="1">
                  <c:v>-6517442105.2200003</c:v>
                </c:pt>
                <c:pt idx="2">
                  <c:v>-11010118714.52</c:v>
                </c:pt>
                <c:pt idx="3">
                  <c:v>-21652678963.419998</c:v>
                </c:pt>
                <c:pt idx="4">
                  <c:v>-16594966694.469999</c:v>
                </c:pt>
                <c:pt idx="5">
                  <c:v>-17873343888.220001</c:v>
                </c:pt>
                <c:pt idx="6">
                  <c:v>-22958937716.810001</c:v>
                </c:pt>
                <c:pt idx="7">
                  <c:v>-27048133132.27</c:v>
                </c:pt>
                <c:pt idx="8">
                  <c:v>-25605674946.93</c:v>
                </c:pt>
                <c:pt idx="9">
                  <c:v>-12990800368.139999</c:v>
                </c:pt>
                <c:pt idx="10">
                  <c:v>-15443437253.5494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66A-41C6-A89A-7258A831A7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9748096"/>
        <c:axId val="159749632"/>
        <c:extLst>
          <c:ext xmlns:c15="http://schemas.microsoft.com/office/drawing/2012/chart" uri="{02D57815-91ED-43cb-92C2-25804820EDAC}">
            <c15:filteredLineSeries>
              <c15:ser>
                <c:idx val="10"/>
                <c:order val="10"/>
                <c:spPr>
                  <a:ln w="28575" cap="rnd">
                    <a:solidFill>
                      <a:schemeClr val="accent5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5">
                        <a:lumMod val="60000"/>
                      </a:schemeClr>
                    </a:solidFill>
                    <a:ln w="9525">
                      <a:solidFill>
                        <a:schemeClr val="accent5">
                          <a:lumMod val="60000"/>
                        </a:schemeClr>
                      </a:solidFill>
                    </a:ln>
                    <a:effectLst/>
                  </c:spPr>
                </c:marker>
                <c:cat>
                  <c:numRef>
                    <c:extLst>
                      <c:ext uri="{02D57815-91ED-43cb-92C2-25804820EDAC}">
                        <c15:formulaRef>
                          <c15:sqref>Hoja7!$B$3:$P$3</c15:sqref>
                        </c15:formulaRef>
                      </c:ext>
                    </c:extLst>
                    <c:numCache>
                      <c:formatCode>#,##0_);\(#,##0\)</c:formatCode>
                      <c:ptCount val="15"/>
                      <c:pt idx="0">
                        <c:v>2007</c:v>
                      </c:pt>
                      <c:pt idx="1">
                        <c:v>2008</c:v>
                      </c:pt>
                      <c:pt idx="2">
                        <c:v>2009</c:v>
                      </c:pt>
                      <c:pt idx="3">
                        <c:v>2010</c:v>
                      </c:pt>
                      <c:pt idx="4">
                        <c:v>2011</c:v>
                      </c:pt>
                      <c:pt idx="5">
                        <c:v>2012</c:v>
                      </c:pt>
                      <c:pt idx="6">
                        <c:v>2013</c:v>
                      </c:pt>
                      <c:pt idx="7">
                        <c:v>2014</c:v>
                      </c:pt>
                      <c:pt idx="8">
                        <c:v>2015</c:v>
                      </c:pt>
                      <c:pt idx="9">
                        <c:v>2016</c:v>
                      </c:pt>
                      <c:pt idx="10">
                        <c:v>2017</c:v>
                      </c:pt>
                      <c:pt idx="11">
                        <c:v>2018</c:v>
                      </c:pt>
                      <c:pt idx="12">
                        <c:v>2019</c:v>
                      </c:pt>
                      <c:pt idx="13">
                        <c:v>2020</c:v>
                      </c:pt>
                      <c:pt idx="14">
                        <c:v>2021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Hoja7!$B$13:$N$13</c15:sqref>
                        </c15:formulaRef>
                      </c:ext>
                    </c:extLst>
                    <c:numCache>
                      <c:formatCode>_(\ * #,##0.0,,,_);_(\ * \(#,##0.0,,,\)</c:formatCode>
                      <c:ptCount val="13"/>
                      <c:pt idx="0">
                        <c:v>-1024254848.4400005</c:v>
                      </c:pt>
                      <c:pt idx="1">
                        <c:v>-6517442105.2200003</c:v>
                      </c:pt>
                      <c:pt idx="2">
                        <c:v>-11010118714.52</c:v>
                      </c:pt>
                      <c:pt idx="3">
                        <c:v>-21652678963.419998</c:v>
                      </c:pt>
                      <c:pt idx="4">
                        <c:v>-16594966694.469999</c:v>
                      </c:pt>
                      <c:pt idx="5">
                        <c:v>-17873343888.220001</c:v>
                      </c:pt>
                      <c:pt idx="6">
                        <c:v>-22958937716.810001</c:v>
                      </c:pt>
                      <c:pt idx="7">
                        <c:v>-27048133132.27</c:v>
                      </c:pt>
                      <c:pt idx="8">
                        <c:v>-25605674946.93</c:v>
                      </c:pt>
                      <c:pt idx="9">
                        <c:v>-12990800368.139999</c:v>
                      </c:pt>
                      <c:pt idx="10">
                        <c:v>-15443437253.5494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7-966A-41C6-A89A-7258A831A701}"/>
                  </c:ext>
                </c:extLst>
              </c15:ser>
            </c15:filteredLineSeries>
          </c:ext>
        </c:extLst>
      </c:lineChart>
      <c:catAx>
        <c:axId val="159748096"/>
        <c:scaling>
          <c:orientation val="minMax"/>
        </c:scaling>
        <c:delete val="0"/>
        <c:axPos val="b"/>
        <c:numFmt formatCode="#,##0_);\(#,##0\)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59749632"/>
        <c:crosses val="autoZero"/>
        <c:auto val="1"/>
        <c:lblAlgn val="ctr"/>
        <c:lblOffset val="100"/>
        <c:noMultiLvlLbl val="0"/>
      </c:catAx>
      <c:valAx>
        <c:axId val="159749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Miles de millones de pesos</a:t>
                </a:r>
              </a:p>
            </c:rich>
          </c:tx>
          <c:layout>
            <c:manualLayout>
              <c:xMode val="edge"/>
              <c:yMode val="edge"/>
              <c:x val="0.26058558327493808"/>
              <c:y val="0.2407095589157160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_(\ * #,##0.0,,,_);_(\ * \(#,##0.0,,,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59748096"/>
        <c:crosses val="autoZero"/>
        <c:crossBetween val="between"/>
        <c:dispUnits>
          <c:custUnit val="1"/>
        </c:dispUnits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</c:dTable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SECTOR PÚBLICO</a:t>
            </a:r>
          </a:p>
          <a:p>
            <a:pPr>
              <a:defRPr/>
            </a:pPr>
            <a:r>
              <a:rPr lang="es-CO"/>
              <a:t>COMPORTAMIENTO </a:t>
            </a:r>
          </a:p>
          <a:p>
            <a:pPr>
              <a:defRPr/>
            </a:pPr>
            <a:r>
              <a:rPr lang="es-CO"/>
              <a:t>ANUAL DE LOS PASIVOS</a:t>
            </a:r>
          </a:p>
          <a:p>
            <a:pPr>
              <a:defRPr/>
            </a:pPr>
            <a:r>
              <a:rPr lang="es-CO"/>
              <a:t>2007-2020</a:t>
            </a:r>
          </a:p>
        </c:rich>
      </c:tx>
      <c:layout>
        <c:manualLayout>
          <c:xMode val="edge"/>
          <c:yMode val="edge"/>
          <c:x val="3.9534883452800783E-2"/>
          <c:y val="3.47624992338480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0.17466401315220212"/>
          <c:y val="0.15123884514435695"/>
          <c:w val="0.80919346953245397"/>
          <c:h val="0.60917171710086548"/>
        </c:manualLayout>
      </c:layout>
      <c:lineChart>
        <c:grouping val="standard"/>
        <c:varyColors val="0"/>
        <c:ser>
          <c:idx val="1"/>
          <c:order val="0"/>
          <c:tx>
            <c:strRef>
              <c:f>Hoja8!$A$5</c:f>
              <c:strCache>
                <c:ptCount val="1"/>
                <c:pt idx="0">
                  <c:v>OPERACIONES DE CRÉDITO PÚBLICO Y FINANCIAMIENTO CON BANCA CENTRAL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Hoja8!$B$3:$P$3</c:f>
              <c:numCache>
                <c:formatCode>#,##0_);\(#,##0\)</c:formatCode>
                <c:ptCount val="15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</c:numCache>
            </c:numRef>
          </c:cat>
          <c:val>
            <c:numRef>
              <c:f>Hoja8!$B$4:$P$4</c:f>
              <c:numCache>
                <c:formatCode>_(\ * #,##0.0,,,_);_(\ * \(#,##0.0,,,\)</c:formatCode>
                <c:ptCount val="15"/>
                <c:pt idx="0">
                  <c:v>49389917609</c:v>
                </c:pt>
                <c:pt idx="1">
                  <c:v>53156716003</c:v>
                </c:pt>
                <c:pt idx="2">
                  <c:v>59737926919</c:v>
                </c:pt>
                <c:pt idx="3">
                  <c:v>67177716983</c:v>
                </c:pt>
                <c:pt idx="4">
                  <c:v>76178552110</c:v>
                </c:pt>
                <c:pt idx="5">
                  <c:v>85075618351</c:v>
                </c:pt>
                <c:pt idx="6">
                  <c:v>100076449402</c:v>
                </c:pt>
                <c:pt idx="7">
                  <c:v>118479721160</c:v>
                </c:pt>
                <c:pt idx="8">
                  <c:v>125966489664</c:v>
                </c:pt>
                <c:pt idx="9">
                  <c:v>135641433111</c:v>
                </c:pt>
                <c:pt idx="10">
                  <c:v>137747271814.41299</c:v>
                </c:pt>
                <c:pt idx="11">
                  <c:v>142494813436.51599</c:v>
                </c:pt>
                <c:pt idx="12">
                  <c:v>161190888502.92401</c:v>
                </c:pt>
                <c:pt idx="14">
                  <c:v>192861226610.58899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18-4FB3-9FFE-C58573871A5A}"/>
            </c:ext>
          </c:extLst>
        </c:ser>
        <c:ser>
          <c:idx val="2"/>
          <c:order val="1"/>
          <c:tx>
            <c:strRef>
              <c:f>Hoja8!$A$6</c:f>
              <c:strCache>
                <c:ptCount val="1"/>
                <c:pt idx="0">
                  <c:v>OPERACIONES DE FINANCIAMIENTO E INSTRUMENTOS DERIVADOS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Hoja8!$B$3:$P$3</c:f>
              <c:numCache>
                <c:formatCode>#,##0_);\(#,##0\)</c:formatCode>
                <c:ptCount val="15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</c:numCache>
            </c:numRef>
          </c:cat>
          <c:val>
            <c:numRef>
              <c:f>Hoja8!$B$5:$P$5</c:f>
              <c:numCache>
                <c:formatCode>_(\ * #,##0.0,,,_);_(\ * \(#,##0.0,,,\)</c:formatCode>
                <c:ptCount val="15"/>
                <c:pt idx="0">
                  <c:v>125228279051</c:v>
                </c:pt>
                <c:pt idx="1">
                  <c:v>139070302465</c:v>
                </c:pt>
                <c:pt idx="2">
                  <c:v>159258527161</c:v>
                </c:pt>
                <c:pt idx="3">
                  <c:v>176498959843</c:v>
                </c:pt>
                <c:pt idx="4">
                  <c:v>193073222194</c:v>
                </c:pt>
                <c:pt idx="5">
                  <c:v>235363355081</c:v>
                </c:pt>
                <c:pt idx="6">
                  <c:v>270569211276</c:v>
                </c:pt>
                <c:pt idx="7">
                  <c:v>335104625685</c:v>
                </c:pt>
                <c:pt idx="8">
                  <c:v>402310536222</c:v>
                </c:pt>
                <c:pt idx="9">
                  <c:v>441840622349</c:v>
                </c:pt>
                <c:pt idx="10">
                  <c:v>470323368825.70398</c:v>
                </c:pt>
                <c:pt idx="11">
                  <c:v>416473541409.43298</c:v>
                </c:pt>
                <c:pt idx="12">
                  <c:v>455459014549.005</c:v>
                </c:pt>
                <c:pt idx="14">
                  <c:v>512962612498.237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C18-4FB3-9FFE-C58573871A5A}"/>
            </c:ext>
          </c:extLst>
        </c:ser>
        <c:ser>
          <c:idx val="3"/>
          <c:order val="2"/>
          <c:tx>
            <c:strRef>
              <c:f>Hoja8!$A$7</c:f>
              <c:strCache>
                <c:ptCount val="1"/>
                <c:pt idx="0">
                  <c:v>CUENTAS POR PAGAR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Hoja8!$B$3:$P$3</c:f>
              <c:numCache>
                <c:formatCode>#,##0_);\(#,##0\)</c:formatCode>
                <c:ptCount val="15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</c:numCache>
            </c:numRef>
          </c:cat>
          <c:val>
            <c:numRef>
              <c:f>Hoja8!$B$6:$P$6</c:f>
              <c:numCache>
                <c:formatCode>_(\ * #,##0.0,,,_);_(\ * \(#,##0.0,,,\)</c:formatCode>
                <c:ptCount val="15"/>
                <c:pt idx="0">
                  <c:v>13068474945</c:v>
                </c:pt>
                <c:pt idx="1">
                  <c:v>13761140822</c:v>
                </c:pt>
                <c:pt idx="2">
                  <c:v>15055702396</c:v>
                </c:pt>
                <c:pt idx="3">
                  <c:v>17926731966</c:v>
                </c:pt>
                <c:pt idx="4">
                  <c:v>14233769093</c:v>
                </c:pt>
                <c:pt idx="5">
                  <c:v>14086452122</c:v>
                </c:pt>
                <c:pt idx="6">
                  <c:v>17253596852</c:v>
                </c:pt>
                <c:pt idx="7">
                  <c:v>16925054211</c:v>
                </c:pt>
                <c:pt idx="8">
                  <c:v>27389725442</c:v>
                </c:pt>
                <c:pt idx="9">
                  <c:v>24961715992</c:v>
                </c:pt>
                <c:pt idx="10">
                  <c:v>24374578447.405201</c:v>
                </c:pt>
                <c:pt idx="11">
                  <c:v>144419056083.81299</c:v>
                </c:pt>
                <c:pt idx="12">
                  <c:v>146606383440.76501</c:v>
                </c:pt>
                <c:pt idx="14">
                  <c:v>204229878617.67499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C18-4FB3-9FFE-C58573871A5A}"/>
            </c:ext>
          </c:extLst>
        </c:ser>
        <c:ser>
          <c:idx val="0"/>
          <c:order val="3"/>
          <c:tx>
            <c:strRef>
              <c:f>Hoja8!$A$4</c:f>
              <c:strCache>
                <c:ptCount val="1"/>
                <c:pt idx="0">
                  <c:v>OPERACIONES DE BANCA CENTRAL E INSTITUCIONES FINANCIERAS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Hoja8!$B$3:$P$3</c:f>
              <c:numCache>
                <c:formatCode>#,##0_);\(#,##0\)</c:formatCode>
                <c:ptCount val="15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</c:numCache>
            </c:numRef>
          </c:cat>
          <c:val>
            <c:numRef>
              <c:f>Hoja8!$B$7:$P$7</c:f>
              <c:numCache>
                <c:formatCode>_(\ * #,##0.0,,,_);_(\ * \(#,##0.0,,,\)</c:formatCode>
                <c:ptCount val="15"/>
                <c:pt idx="0">
                  <c:v>37888346325</c:v>
                </c:pt>
                <c:pt idx="1">
                  <c:v>40589831276</c:v>
                </c:pt>
                <c:pt idx="2">
                  <c:v>46530526474</c:v>
                </c:pt>
                <c:pt idx="3">
                  <c:v>55338742793</c:v>
                </c:pt>
                <c:pt idx="4">
                  <c:v>60045858140</c:v>
                </c:pt>
                <c:pt idx="5">
                  <c:v>67727564713</c:v>
                </c:pt>
                <c:pt idx="6">
                  <c:v>68154782836</c:v>
                </c:pt>
                <c:pt idx="7">
                  <c:v>77548646235</c:v>
                </c:pt>
                <c:pt idx="8">
                  <c:v>85693889297</c:v>
                </c:pt>
                <c:pt idx="9">
                  <c:v>90553733829</c:v>
                </c:pt>
                <c:pt idx="10">
                  <c:v>89434729194.735199</c:v>
                </c:pt>
                <c:pt idx="11">
                  <c:v>87888438400.281097</c:v>
                </c:pt>
                <c:pt idx="12">
                  <c:v>99535432575.105209</c:v>
                </c:pt>
                <c:pt idx="14">
                  <c:v>100282674223.254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75-46BB-A87D-240A486A81EB}"/>
            </c:ext>
          </c:extLst>
        </c:ser>
        <c:ser>
          <c:idx val="4"/>
          <c:order val="4"/>
          <c:tx>
            <c:strRef>
              <c:f>Hoja8!$A$8</c:f>
              <c:strCache>
                <c:ptCount val="1"/>
                <c:pt idx="0">
                  <c:v>OBLIGACIONES LABORALES Y DE SEGURIDAD SOCIAL INTEGRAL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Hoja8!$B$3:$P$3</c:f>
              <c:numCache>
                <c:formatCode>#,##0_);\(#,##0\)</c:formatCode>
                <c:ptCount val="15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</c:numCache>
            </c:numRef>
          </c:cat>
          <c:val>
            <c:numRef>
              <c:f>Hoja8!$B$8:$P$8</c:f>
              <c:numCache>
                <c:formatCode>_(\ * #,##0.0,,,_);_(\ * \(#,##0.0,,,\)</c:formatCode>
                <c:ptCount val="15"/>
                <c:pt idx="0">
                  <c:v>4472458153</c:v>
                </c:pt>
                <c:pt idx="1">
                  <c:v>5510331474</c:v>
                </c:pt>
                <c:pt idx="2">
                  <c:v>4838196728</c:v>
                </c:pt>
                <c:pt idx="3">
                  <c:v>4962871657</c:v>
                </c:pt>
                <c:pt idx="4">
                  <c:v>4839853129</c:v>
                </c:pt>
                <c:pt idx="5">
                  <c:v>5853475120</c:v>
                </c:pt>
                <c:pt idx="6">
                  <c:v>6012524675</c:v>
                </c:pt>
                <c:pt idx="7">
                  <c:v>6408548514</c:v>
                </c:pt>
                <c:pt idx="8">
                  <c:v>8197690411</c:v>
                </c:pt>
                <c:pt idx="9">
                  <c:v>15628565736</c:v>
                </c:pt>
                <c:pt idx="10">
                  <c:v>17038682135.677801</c:v>
                </c:pt>
                <c:pt idx="11">
                  <c:v>241753109380.98734</c:v>
                </c:pt>
                <c:pt idx="12">
                  <c:v>474279568575.23602</c:v>
                </c:pt>
                <c:pt idx="14">
                  <c:v>523688040004.80298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75-46BB-A87D-240A486A81EB}"/>
            </c:ext>
          </c:extLst>
        </c:ser>
        <c:ser>
          <c:idx val="5"/>
          <c:order val="5"/>
          <c:tx>
            <c:strRef>
              <c:f>Hoja8!$A$9</c:f>
              <c:strCache>
                <c:ptCount val="1"/>
                <c:pt idx="0">
                  <c:v>OTROS BONOS Y TÍTULOS EMITIDOS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Hoja8!$B$3:$P$3</c:f>
              <c:numCache>
                <c:formatCode>#,##0_);\(#,##0\)</c:formatCode>
                <c:ptCount val="15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</c:numCache>
            </c:numRef>
          </c:cat>
          <c:val>
            <c:numRef>
              <c:f>Hoja8!$B$9:$P$9</c:f>
              <c:numCache>
                <c:formatCode>_(\ * #,##0.0,,,_);_(\ * \(#,##0.0,,,\)</c:formatCode>
                <c:ptCount val="15"/>
                <c:pt idx="0">
                  <c:v>9115555182</c:v>
                </c:pt>
                <c:pt idx="1">
                  <c:v>10747609056</c:v>
                </c:pt>
                <c:pt idx="2">
                  <c:v>12554474255</c:v>
                </c:pt>
                <c:pt idx="3">
                  <c:v>14151106870</c:v>
                </c:pt>
                <c:pt idx="4">
                  <c:v>12454036558</c:v>
                </c:pt>
                <c:pt idx="5">
                  <c:v>13279706451</c:v>
                </c:pt>
                <c:pt idx="6">
                  <c:v>15648322995</c:v>
                </c:pt>
                <c:pt idx="7">
                  <c:v>16558015293</c:v>
                </c:pt>
                <c:pt idx="8">
                  <c:v>21599376676</c:v>
                </c:pt>
                <c:pt idx="9">
                  <c:v>22860455559</c:v>
                </c:pt>
                <c:pt idx="10">
                  <c:v>23479340404.405602</c:v>
                </c:pt>
                <c:pt idx="11">
                  <c:v>204785427.84388</c:v>
                </c:pt>
                <c:pt idx="12">
                  <c:v>213505041.50269002</c:v>
                </c:pt>
                <c:pt idx="14">
                  <c:v>734117781.65111995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C75-46BB-A87D-240A486A81EB}"/>
            </c:ext>
          </c:extLst>
        </c:ser>
        <c:ser>
          <c:idx val="6"/>
          <c:order val="6"/>
          <c:tx>
            <c:strRef>
              <c:f>Hoja8!$A$10</c:f>
              <c:strCache>
                <c:ptCount val="1"/>
                <c:pt idx="0">
                  <c:v>PASIVOS ESTIMADOS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Hoja8!$B$3:$P$3</c:f>
              <c:numCache>
                <c:formatCode>#,##0_);\(#,##0\)</c:formatCode>
                <c:ptCount val="15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</c:numCache>
            </c:numRef>
          </c:cat>
          <c:val>
            <c:numRef>
              <c:f>Hoja8!$B$10:$P$10</c:f>
              <c:numCache>
                <c:formatCode>_(\ * #,##0.0,,,_);_(\ * \(#,##0.0,,,\)</c:formatCode>
                <c:ptCount val="15"/>
                <c:pt idx="0">
                  <c:v>143062910900</c:v>
                </c:pt>
                <c:pt idx="1">
                  <c:v>143421950445</c:v>
                </c:pt>
                <c:pt idx="2">
                  <c:v>161972114359</c:v>
                </c:pt>
                <c:pt idx="3">
                  <c:v>166328226570</c:v>
                </c:pt>
                <c:pt idx="4">
                  <c:v>177384774217</c:v>
                </c:pt>
                <c:pt idx="5">
                  <c:v>182633707071</c:v>
                </c:pt>
                <c:pt idx="6">
                  <c:v>194329089536</c:v>
                </c:pt>
                <c:pt idx="7">
                  <c:v>204764580014</c:v>
                </c:pt>
                <c:pt idx="8">
                  <c:v>134257953753</c:v>
                </c:pt>
                <c:pt idx="9">
                  <c:v>125572190814</c:v>
                </c:pt>
                <c:pt idx="10">
                  <c:v>144906070326.49399</c:v>
                </c:pt>
                <c:pt idx="11">
                  <c:v>80258959891.112503</c:v>
                </c:pt>
                <c:pt idx="12">
                  <c:v>211547957406.45499</c:v>
                </c:pt>
                <c:pt idx="14">
                  <c:v>92841344551.932907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C75-46BB-A87D-240A486A81EB}"/>
            </c:ext>
          </c:extLst>
        </c:ser>
        <c:ser>
          <c:idx val="7"/>
          <c:order val="7"/>
          <c:tx>
            <c:strRef>
              <c:f>Hoja8!$A$11</c:f>
              <c:strCache>
                <c:ptCount val="1"/>
                <c:pt idx="0">
                  <c:v>OTROS PASIVOS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Hoja8!$B$3:$P$3</c:f>
              <c:numCache>
                <c:formatCode>#,##0_);\(#,##0\)</c:formatCode>
                <c:ptCount val="15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</c:numCache>
            </c:numRef>
          </c:cat>
          <c:val>
            <c:numRef>
              <c:f>Hoja8!$B$11:$P$11</c:f>
              <c:numCache>
                <c:formatCode>_(\ * #,##0.0,,,_);_(\ * \(#,##0.0,,,\)</c:formatCode>
                <c:ptCount val="15"/>
                <c:pt idx="0">
                  <c:v>42870668081</c:v>
                </c:pt>
                <c:pt idx="1">
                  <c:v>48719607373</c:v>
                </c:pt>
                <c:pt idx="2">
                  <c:v>55011509473</c:v>
                </c:pt>
                <c:pt idx="3">
                  <c:v>59246144577</c:v>
                </c:pt>
                <c:pt idx="4">
                  <c:v>72447594673</c:v>
                </c:pt>
                <c:pt idx="5">
                  <c:v>77940679974</c:v>
                </c:pt>
                <c:pt idx="6">
                  <c:v>84408711779</c:v>
                </c:pt>
                <c:pt idx="7">
                  <c:v>92895255274</c:v>
                </c:pt>
                <c:pt idx="8">
                  <c:v>103165087012</c:v>
                </c:pt>
                <c:pt idx="9">
                  <c:v>112477317992</c:v>
                </c:pt>
                <c:pt idx="10">
                  <c:v>127668640081.916</c:v>
                </c:pt>
                <c:pt idx="11">
                  <c:v>157371534097.013</c:v>
                </c:pt>
                <c:pt idx="12">
                  <c:v>153584733646.41699</c:v>
                </c:pt>
                <c:pt idx="14">
                  <c:v>161546605284.565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C75-46BB-A87D-240A486A81EB}"/>
            </c:ext>
          </c:extLst>
        </c:ser>
        <c:ser>
          <c:idx val="8"/>
          <c:order val="8"/>
          <c:tx>
            <c:strRef>
              <c:f>Hoja8!$A$12</c:f>
              <c:strCache>
                <c:ptCount val="1"/>
                <c:pt idx="0">
                  <c:v>SALDOS DE OPERACIONES RECIPROCAS EN LOS PASIVOS (DB)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Hoja8!$B$3:$P$3</c:f>
              <c:numCache>
                <c:formatCode>#,##0_);\(#,##0\)</c:formatCode>
                <c:ptCount val="15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</c:numCache>
            </c:numRef>
          </c:cat>
          <c:val>
            <c:numRef>
              <c:f>Hoja8!$B$12:$P$12</c:f>
              <c:numCache>
                <c:formatCode>_(\ * #,##0.0,,,_);_(\ * \(#,##0.0,,,\)</c:formatCode>
                <c:ptCount val="15"/>
                <c:pt idx="0">
                  <c:v>-15621888678</c:v>
                </c:pt>
                <c:pt idx="1">
                  <c:v>-14962843881</c:v>
                </c:pt>
                <c:pt idx="2">
                  <c:v>-15452469768</c:v>
                </c:pt>
                <c:pt idx="3">
                  <c:v>-15038941629</c:v>
                </c:pt>
                <c:pt idx="4">
                  <c:v>-16794078384</c:v>
                </c:pt>
                <c:pt idx="5">
                  <c:v>-23504560637</c:v>
                </c:pt>
                <c:pt idx="6">
                  <c:v>-24667766708</c:v>
                </c:pt>
                <c:pt idx="7">
                  <c:v>-27359064521</c:v>
                </c:pt>
                <c:pt idx="8">
                  <c:v>-33218423985</c:v>
                </c:pt>
                <c:pt idx="9">
                  <c:v>-16025453693</c:v>
                </c:pt>
                <c:pt idx="10">
                  <c:v>-15028747873.7628</c:v>
                </c:pt>
                <c:pt idx="11">
                  <c:v>11567097149.747601</c:v>
                </c:pt>
                <c:pt idx="12">
                  <c:v>11974454056.990801</c:v>
                </c:pt>
                <c:pt idx="14">
                  <c:v>10876455271.9161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C75-46BB-A87D-240A486A81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8961024"/>
        <c:axId val="158971008"/>
      </c:lineChart>
      <c:catAx>
        <c:axId val="158961024"/>
        <c:scaling>
          <c:orientation val="minMax"/>
        </c:scaling>
        <c:delete val="0"/>
        <c:axPos val="b"/>
        <c:numFmt formatCode="#,##0_);\(#,##0\)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58971008"/>
        <c:crosses val="autoZero"/>
        <c:auto val="1"/>
        <c:lblAlgn val="ctr"/>
        <c:lblOffset val="100"/>
        <c:noMultiLvlLbl val="0"/>
      </c:catAx>
      <c:valAx>
        <c:axId val="1589710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Miles de millones de pesos</a:t>
                </a:r>
              </a:p>
            </c:rich>
          </c:tx>
          <c:layout>
            <c:manualLayout>
              <c:xMode val="edge"/>
              <c:yMode val="edge"/>
              <c:x val="0.26356588968533851"/>
              <c:y val="0.2180241503811070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_(\ * #,##0.0,,,_);_(\ * \(#,##0.0,,,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5896102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</c:dTable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SECTOR PÚBLICO</a:t>
            </a:r>
          </a:p>
          <a:p>
            <a:pPr>
              <a:defRPr/>
            </a:pPr>
            <a:r>
              <a:rPr lang="es-CO"/>
              <a:t>COMPORTAMIENTO ANUAL DEL PATRIMONIO</a:t>
            </a:r>
          </a:p>
          <a:p>
            <a:pPr>
              <a:defRPr/>
            </a:pPr>
            <a:r>
              <a:rPr lang="es-CO"/>
              <a:t>2007-2022</a:t>
            </a:r>
          </a:p>
        </c:rich>
      </c:tx>
      <c:layout>
        <c:manualLayout>
          <c:xMode val="edge"/>
          <c:yMode val="edge"/>
          <c:x val="0.29765983098266563"/>
          <c:y val="2.26574703880623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0.30726866833953448"/>
          <c:y val="0.15604639435199194"/>
          <c:w val="0.67661411554324935"/>
          <c:h val="0.65181761508253222"/>
        </c:manualLayout>
      </c:layout>
      <c:lineChart>
        <c:grouping val="standard"/>
        <c:varyColors val="0"/>
        <c:ser>
          <c:idx val="1"/>
          <c:order val="0"/>
          <c:tx>
            <c:strRef>
              <c:f>'Hoja8 (2)'!$B$6</c:f>
              <c:strCache>
                <c:ptCount val="1"/>
                <c:pt idx="0">
                  <c:v>PATRIMONIO DE LAS EMPRESAS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movingAvg"/>
            <c:period val="2"/>
            <c:dispRSqr val="0"/>
            <c:dispEq val="0"/>
          </c:trendline>
          <c:cat>
            <c:numRef>
              <c:f>'Hoja8 (2)'!$C$3:$R$3</c:f>
              <c:numCache>
                <c:formatCode>#,##0_);\(#,##0\)</c:formatCode>
                <c:ptCount val="16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</c:numCache>
            </c:numRef>
          </c:cat>
          <c:val>
            <c:numRef>
              <c:f>'Hoja8 (2)'!$C$4:$R$4</c:f>
              <c:numCache>
                <c:formatCode>_(\ * #,##0.0,,,_);_(\ * \(#,##0.0,,,\)</c:formatCode>
                <c:ptCount val="16"/>
                <c:pt idx="0">
                  <c:v>20783778658.580002</c:v>
                </c:pt>
                <c:pt idx="1">
                  <c:v>16888621451.570015</c:v>
                </c:pt>
                <c:pt idx="2">
                  <c:v>6295209613.7000074</c:v>
                </c:pt>
                <c:pt idx="3">
                  <c:v>8825414942.9100037</c:v>
                </c:pt>
                <c:pt idx="4">
                  <c:v>55179543530.160019</c:v>
                </c:pt>
                <c:pt idx="5">
                  <c:v>120325244539.46001</c:v>
                </c:pt>
                <c:pt idx="6">
                  <c:v>144698157199.76001</c:v>
                </c:pt>
                <c:pt idx="7">
                  <c:v>130425163723.57001</c:v>
                </c:pt>
                <c:pt idx="8">
                  <c:v>236759746740.59</c:v>
                </c:pt>
                <c:pt idx="9">
                  <c:v>234987182270.25</c:v>
                </c:pt>
                <c:pt idx="10">
                  <c:v>246529425544.57501</c:v>
                </c:pt>
                <c:pt idx="11">
                  <c:v>100811342290.04346</c:v>
                </c:pt>
                <c:pt idx="12">
                  <c:v>-203353407854.39099</c:v>
                </c:pt>
                <c:pt idx="13">
                  <c:v>-249693516149.96701</c:v>
                </c:pt>
                <c:pt idx="14">
                  <c:v>-399036569507.06097</c:v>
                </c:pt>
                <c:pt idx="15">
                  <c:v>-404274997624.15198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18-4FB3-9FFE-C58573871A5A}"/>
            </c:ext>
          </c:extLst>
        </c:ser>
        <c:ser>
          <c:idx val="2"/>
          <c:order val="1"/>
          <c:tx>
            <c:strRef>
              <c:f>'Hoja8 (2)'!$B$7</c:f>
              <c:strCache>
                <c:ptCount val="1"/>
                <c:pt idx="0">
                  <c:v>RESULTADOS CONSOLIDADOS DEL EJERCICIO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movingAvg"/>
            <c:period val="2"/>
            <c:dispRSqr val="0"/>
            <c:dispEq val="0"/>
          </c:trendline>
          <c:cat>
            <c:numRef>
              <c:f>'Hoja8 (2)'!$C$3:$R$3</c:f>
              <c:numCache>
                <c:formatCode>#,##0_);\(#,##0\)</c:formatCode>
                <c:ptCount val="16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</c:numCache>
            </c:numRef>
          </c:cat>
          <c:val>
            <c:numRef>
              <c:f>'Hoja8 (2)'!$C$5:$R$5</c:f>
              <c:numCache>
                <c:formatCode>_(\ * #,##0.0,,,_);_(\ * \(#,##0.0,,,\)</c:formatCode>
                <c:ptCount val="16"/>
                <c:pt idx="0">
                  <c:v>-6786639669</c:v>
                </c:pt>
                <c:pt idx="1">
                  <c:v>-13770228701</c:v>
                </c:pt>
                <c:pt idx="2">
                  <c:v>-51516085455</c:v>
                </c:pt>
                <c:pt idx="3">
                  <c:v>-54858040925</c:v>
                </c:pt>
                <c:pt idx="4">
                  <c:v>-47137383826</c:v>
                </c:pt>
                <c:pt idx="5">
                  <c:v>-5198307448</c:v>
                </c:pt>
                <c:pt idx="6">
                  <c:v>41202604974</c:v>
                </c:pt>
                <c:pt idx="7">
                  <c:v>28629945908</c:v>
                </c:pt>
                <c:pt idx="8">
                  <c:v>33928017299</c:v>
                </c:pt>
                <c:pt idx="9">
                  <c:v>-19885414483</c:v>
                </c:pt>
                <c:pt idx="10">
                  <c:v>-19916789612.411602</c:v>
                </c:pt>
                <c:pt idx="11">
                  <c:v>-30013367670.398701</c:v>
                </c:pt>
                <c:pt idx="12">
                  <c:v>-353991153604.17297</c:v>
                </c:pt>
                <c:pt idx="13">
                  <c:v>-373917458218.87799</c:v>
                </c:pt>
                <c:pt idx="14">
                  <c:v>-539311210131.68799</c:v>
                </c:pt>
                <c:pt idx="15">
                  <c:v>-578927637269.54297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C18-4FB3-9FFE-C58573871A5A}"/>
            </c:ext>
          </c:extLst>
        </c:ser>
        <c:ser>
          <c:idx val="3"/>
          <c:order val="2"/>
          <c:tx>
            <c:strRef>
              <c:f>'Hoja8 (2)'!$B$8</c:f>
              <c:strCache>
                <c:ptCount val="1"/>
                <c:pt idx="0">
                  <c:v>SALDOS DE OPERACIONES RECIPROCAS EN EL PATRIMONIO (DB)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4"/>
                </a:solidFill>
                <a:prstDash val="sysDot"/>
              </a:ln>
              <a:effectLst/>
            </c:spPr>
            <c:trendlineType val="movingAvg"/>
            <c:period val="2"/>
            <c:dispRSqr val="0"/>
            <c:dispEq val="0"/>
          </c:trendline>
          <c:cat>
            <c:numRef>
              <c:f>'Hoja8 (2)'!$C$3:$R$3</c:f>
              <c:numCache>
                <c:formatCode>#,##0_);\(#,##0\)</c:formatCode>
                <c:ptCount val="16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</c:numCache>
            </c:numRef>
          </c:cat>
          <c:val>
            <c:numRef>
              <c:f>'Hoja8 (2)'!$C$6:$R$6</c:f>
              <c:numCache>
                <c:formatCode>_(\ * #,##0.0,,,_);_(\ * \(#,##0.0,,,\)</c:formatCode>
                <c:ptCount val="16"/>
                <c:pt idx="0">
                  <c:v>26366212247.68</c:v>
                </c:pt>
                <c:pt idx="1">
                  <c:v>35514787090.180016</c:v>
                </c:pt>
                <c:pt idx="2">
                  <c:v>64025539352.390007</c:v>
                </c:pt>
                <c:pt idx="3">
                  <c:v>66096645895.370003</c:v>
                </c:pt>
                <c:pt idx="4">
                  <c:v>80614927112.27002</c:v>
                </c:pt>
                <c:pt idx="5">
                  <c:v>76431742312.380005</c:v>
                </c:pt>
                <c:pt idx="6">
                  <c:v>95663475576.690002</c:v>
                </c:pt>
                <c:pt idx="7">
                  <c:v>127334530584.99001</c:v>
                </c:pt>
                <c:pt idx="8">
                  <c:v>239552490791.20001</c:v>
                </c:pt>
                <c:pt idx="9">
                  <c:v>259510538599.60999</c:v>
                </c:pt>
                <c:pt idx="10">
                  <c:v>271261758635.52499</c:v>
                </c:pt>
                <c:pt idx="11">
                  <c:v>138914642800.715</c:v>
                </c:pt>
                <c:pt idx="12">
                  <c:v>145150010512.57901</c:v>
                </c:pt>
                <c:pt idx="13">
                  <c:v>162864905945.13699</c:v>
                </c:pt>
                <c:pt idx="14">
                  <c:v>199577771693.884</c:v>
                </c:pt>
                <c:pt idx="15">
                  <c:v>239109499353.78799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C18-4FB3-9FFE-C58573871A5A}"/>
            </c:ext>
          </c:extLst>
        </c:ser>
        <c:ser>
          <c:idx val="0"/>
          <c:order val="3"/>
          <c:tx>
            <c:strRef>
              <c:f>'Hoja8 (2)'!$B$5</c:f>
              <c:strCache>
                <c:ptCount val="1"/>
                <c:pt idx="0">
                  <c:v>PATRIMONIO DE LAS ENTIDADES DE GOBIERNO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movingAvg"/>
            <c:period val="2"/>
            <c:dispRSqr val="0"/>
            <c:dispEq val="0"/>
          </c:trendline>
          <c:cat>
            <c:numRef>
              <c:f>'Hoja8 (2)'!$C$3:$R$3</c:f>
              <c:numCache>
                <c:formatCode>#,##0_);\(#,##0\)</c:formatCode>
                <c:ptCount val="16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</c:numCache>
            </c:numRef>
          </c:cat>
          <c:val>
            <c:numRef>
              <c:f>'Hoja8 (2)'!$C$7:$R$7</c:f>
              <c:numCache>
                <c:formatCode>_(\ * #,##0.0,,,_);_(\ * \(#,##0.0,,,\)</c:formatCode>
                <c:ptCount val="16"/>
                <c:pt idx="0">
                  <c:v>1204206079.9000001</c:v>
                </c:pt>
                <c:pt idx="1">
                  <c:v>-4855936937.6099997</c:v>
                </c:pt>
                <c:pt idx="2">
                  <c:v>-6214244283.6899996</c:v>
                </c:pt>
                <c:pt idx="3">
                  <c:v>-2413190027.46</c:v>
                </c:pt>
                <c:pt idx="4">
                  <c:v>21702000243.889999</c:v>
                </c:pt>
                <c:pt idx="5">
                  <c:v>49091809675.080002</c:v>
                </c:pt>
                <c:pt idx="6">
                  <c:v>7832076649.0699997</c:v>
                </c:pt>
                <c:pt idx="7">
                  <c:v>-25539312769.43</c:v>
                </c:pt>
                <c:pt idx="8">
                  <c:v>-36720761349.610001</c:v>
                </c:pt>
                <c:pt idx="9">
                  <c:v>-4637941846.3599997</c:v>
                </c:pt>
                <c:pt idx="10">
                  <c:v>-4815543478.5384998</c:v>
                </c:pt>
                <c:pt idx="11">
                  <c:v>-30365559777.0877</c:v>
                </c:pt>
                <c:pt idx="12">
                  <c:v>19559801774.668999</c:v>
                </c:pt>
                <c:pt idx="13">
                  <c:v>-69119874611.846893</c:v>
                </c:pt>
                <c:pt idx="14">
                  <c:v>-67874867752.410004</c:v>
                </c:pt>
                <c:pt idx="15">
                  <c:v>-79854516039.280594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EC-491B-86B0-A7F1FDB047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9853184"/>
        <c:axId val="159875456"/>
        <c:extLst>
          <c:ext xmlns:c15="http://schemas.microsoft.com/office/drawing/2012/chart" uri="{02D57815-91ED-43cb-92C2-25804820EDAC}">
            <c15:filteredLineSeries>
              <c15:ser>
                <c:idx val="4"/>
                <c:order val="4"/>
                <c:tx>
                  <c:strRef>
                    <c:extLst>
                      <c:ext uri="{02D57815-91ED-43cb-92C2-25804820EDAC}">
                        <c15:formulaRef>
                          <c15:sqref>'Hoja8 (2)'!$B$9</c15:sqref>
                        </c15:formulaRef>
                      </c:ext>
                    </c:extLst>
                    <c:strCache>
                      <c:ptCount val="1"/>
                      <c:pt idx="0">
                        <c:v>PARTICIPACIÓN NO CONTROLADORA</c:v>
                      </c:pt>
                    </c:strCache>
                  </c:strRef>
                </c:tx>
                <c:spPr>
                  <a:ln w="28575" cap="rnd">
                    <a:solidFill>
                      <a:schemeClr val="accent5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5"/>
                    </a:solidFill>
                    <a:ln w="9525">
                      <a:solidFill>
                        <a:schemeClr val="accent5"/>
                      </a:solidFill>
                    </a:ln>
                    <a:effectLst/>
                  </c:spPr>
                </c:marker>
                <c:cat>
                  <c:numRef>
                    <c:extLst>
                      <c:ext uri="{02D57815-91ED-43cb-92C2-25804820EDAC}">
                        <c15:formulaRef>
                          <c15:sqref>'Hoja8 (2)'!$C$3:$R$3</c15:sqref>
                        </c15:formulaRef>
                      </c:ext>
                    </c:extLst>
                    <c:numCache>
                      <c:formatCode>#,##0_);\(#,##0\)</c:formatCode>
                      <c:ptCount val="16"/>
                      <c:pt idx="0">
                        <c:v>2007</c:v>
                      </c:pt>
                      <c:pt idx="1">
                        <c:v>2008</c:v>
                      </c:pt>
                      <c:pt idx="2">
                        <c:v>2009</c:v>
                      </c:pt>
                      <c:pt idx="3">
                        <c:v>2010</c:v>
                      </c:pt>
                      <c:pt idx="4">
                        <c:v>2011</c:v>
                      </c:pt>
                      <c:pt idx="5">
                        <c:v>2012</c:v>
                      </c:pt>
                      <c:pt idx="6">
                        <c:v>2013</c:v>
                      </c:pt>
                      <c:pt idx="7">
                        <c:v>2014</c:v>
                      </c:pt>
                      <c:pt idx="8">
                        <c:v>2015</c:v>
                      </c:pt>
                      <c:pt idx="9">
                        <c:v>2016</c:v>
                      </c:pt>
                      <c:pt idx="10">
                        <c:v>2017</c:v>
                      </c:pt>
                      <c:pt idx="11">
                        <c:v>2018</c:v>
                      </c:pt>
                      <c:pt idx="12">
                        <c:v>2019</c:v>
                      </c:pt>
                      <c:pt idx="13">
                        <c:v>2020</c:v>
                      </c:pt>
                      <c:pt idx="14">
                        <c:v>2021</c:v>
                      </c:pt>
                      <c:pt idx="15">
                        <c:v>2022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'Hoja8 (2)'!$C$8:$O$8</c15:sqref>
                        </c15:formulaRef>
                      </c:ext>
                    </c:extLst>
                    <c:numCache>
                      <c:formatCode>_(\ * #,##0.0,,,_);_(\ * \(#,##0.0,,,\)</c:formatCode>
                      <c:ptCount val="13"/>
                      <c:pt idx="11">
                        <c:v>6605551718.6555023</c:v>
                      </c:pt>
                      <c:pt idx="12">
                        <c:v>30645756291.739201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1-7FEC-491B-86B0-A7F1FDB04706}"/>
                  </c:ext>
                </c:extLst>
              </c15:ser>
            </c15:filteredLineSeries>
            <c15:filteredLineSeries>
              <c15:ser>
                <c:idx val="5"/>
                <c:order val="5"/>
                <c:spPr>
                  <a:ln w="28575" cap="rnd">
                    <a:solidFill>
                      <a:schemeClr val="accent6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6"/>
                    </a:solidFill>
                    <a:ln w="9525">
                      <a:solidFill>
                        <a:schemeClr val="accent6"/>
                      </a:solidFill>
                    </a:ln>
                    <a:effectLst/>
                  </c:spPr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'Hoja8 (2)'!$C$3:$R$3</c15:sqref>
                        </c15:formulaRef>
                      </c:ext>
                    </c:extLst>
                    <c:numCache>
                      <c:formatCode>#,##0_);\(#,##0\)</c:formatCode>
                      <c:ptCount val="16"/>
                      <c:pt idx="0">
                        <c:v>2007</c:v>
                      </c:pt>
                      <c:pt idx="1">
                        <c:v>2008</c:v>
                      </c:pt>
                      <c:pt idx="2">
                        <c:v>2009</c:v>
                      </c:pt>
                      <c:pt idx="3">
                        <c:v>2010</c:v>
                      </c:pt>
                      <c:pt idx="4">
                        <c:v>2011</c:v>
                      </c:pt>
                      <c:pt idx="5">
                        <c:v>2012</c:v>
                      </c:pt>
                      <c:pt idx="6">
                        <c:v>2013</c:v>
                      </c:pt>
                      <c:pt idx="7">
                        <c:v>2014</c:v>
                      </c:pt>
                      <c:pt idx="8">
                        <c:v>2015</c:v>
                      </c:pt>
                      <c:pt idx="9">
                        <c:v>2016</c:v>
                      </c:pt>
                      <c:pt idx="10">
                        <c:v>2017</c:v>
                      </c:pt>
                      <c:pt idx="11">
                        <c:v>2018</c:v>
                      </c:pt>
                      <c:pt idx="12">
                        <c:v>2019</c:v>
                      </c:pt>
                      <c:pt idx="13">
                        <c:v>2020</c:v>
                      </c:pt>
                      <c:pt idx="14">
                        <c:v>2021</c:v>
                      </c:pt>
                      <c:pt idx="15">
                        <c:v>2022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'Hoja8 (2)'!$C$9:$O$9</c15:sqref>
                        </c15:formulaRef>
                      </c:ext>
                    </c:extLst>
                    <c:numCache>
                      <c:formatCode>_(\ * #,##0.0,,,_);_(\ * \(#,##0.0,,,\)</c:formatCode>
                      <c:ptCount val="13"/>
                      <c:pt idx="11">
                        <c:v>15670075218.1602</c:v>
                      </c:pt>
                      <c:pt idx="12">
                        <c:v>16573689754.2729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7FEC-491B-86B0-A7F1FDB04706}"/>
                  </c:ext>
                </c:extLst>
              </c15:ser>
            </c15:filteredLineSeries>
          </c:ext>
        </c:extLst>
      </c:lineChart>
      <c:catAx>
        <c:axId val="159853184"/>
        <c:scaling>
          <c:orientation val="minMax"/>
        </c:scaling>
        <c:delete val="0"/>
        <c:axPos val="b"/>
        <c:numFmt formatCode="#,##0_);\(#,##0\)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59875456"/>
        <c:crosses val="autoZero"/>
        <c:auto val="1"/>
        <c:lblAlgn val="ctr"/>
        <c:lblOffset val="100"/>
        <c:noMultiLvlLbl val="0"/>
      </c:catAx>
      <c:valAx>
        <c:axId val="159875456"/>
        <c:scaling>
          <c:orientation val="minMax"/>
          <c:max val="300000000000"/>
          <c:min val="-400000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Miles de millones de pesos</a:t>
                </a:r>
              </a:p>
            </c:rich>
          </c:tx>
          <c:layout>
            <c:manualLayout>
              <c:xMode val="edge"/>
              <c:yMode val="edge"/>
              <c:x val="0.19926739926739928"/>
              <c:y val="0.2588134576975155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_(\ * #,##0.0,,,_);_(\ * \(#,##0.0,,,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5985318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</c:dTable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Nunito Sans" pitchFamily="2" charset="0"/>
                <a:ea typeface="+mn-ea"/>
                <a:cs typeface="+mn-cs"/>
              </a:defRPr>
            </a:pPr>
            <a:r>
              <a:rPr lang="es-CO"/>
              <a:t>SECTOR PÚBLICO</a:t>
            </a:r>
          </a:p>
          <a:p>
            <a:pPr algn="ctr" rtl="0">
              <a:defRPr/>
            </a:pPr>
            <a:r>
              <a:rPr lang="es-CO"/>
              <a:t>Ecuación Contable 2022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Nunito Sans" pitchFamily="2" charset="0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01DF-4BAC-AC0F-9A65369C915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01DF-4BAC-AC0F-9A65369C915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01DF-4BAC-AC0F-9A65369C915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Nunito Sans" pitchFamily="2" charset="0"/>
                    <a:ea typeface="+mn-ea"/>
                    <a:cs typeface="+mn-cs"/>
                  </a:defRPr>
                </a:pPr>
                <a:endParaRPr lang="es-CO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'Gráfica EC'!$A$2:$A$4</c:f>
              <c:strCache>
                <c:ptCount val="3"/>
                <c:pt idx="0">
                  <c:v>ACTIVO</c:v>
                </c:pt>
                <c:pt idx="1">
                  <c:v>PASIVO</c:v>
                </c:pt>
                <c:pt idx="2">
                  <c:v>PATRIMONIO</c:v>
                </c:pt>
              </c:strCache>
            </c:strRef>
          </c:cat>
          <c:val>
            <c:numRef>
              <c:f>'Gráfica EC'!$D$2:$D$4</c:f>
              <c:numCache>
                <c:formatCode>_(\ * #,##0,,,_);_(\ * \(#,##0,,,\)</c:formatCode>
                <c:ptCount val="3"/>
                <c:pt idx="0">
                  <c:v>1915362291120.28</c:v>
                </c:pt>
                <c:pt idx="1">
                  <c:v>2319637288744.4302</c:v>
                </c:pt>
                <c:pt idx="2">
                  <c:v>404274997624.15002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1DF-4BAC-AC0F-9A65369C9154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Nunito Sans" pitchFamily="2" charset="0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Nunito Sans" pitchFamily="2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Nunito Sans" pitchFamily="2" charset="0"/>
                <a:ea typeface="+mn-ea"/>
                <a:cs typeface="+mn-cs"/>
              </a:defRPr>
            </a:pPr>
            <a:r>
              <a:rPr lang="es-CO"/>
              <a:t>SECTOR PÚBLICO</a:t>
            </a:r>
          </a:p>
          <a:p>
            <a:pPr>
              <a:defRPr/>
            </a:pPr>
            <a:r>
              <a:rPr lang="es-CO"/>
              <a:t>Ecuación Contable 2021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Nunito Sans" pitchFamily="2" charset="0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3.0555555555555555E-2"/>
          <c:y val="0.26527777777777778"/>
          <c:w val="0.93888888888888888"/>
          <c:h val="0.61493000874890635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1630-4DD8-8604-3629A5C9485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1630-4DD8-8604-3629A5C9485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1630-4DD8-8604-3629A5C9485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Nunito Sans" pitchFamily="2" charset="0"/>
                    <a:ea typeface="+mn-ea"/>
                    <a:cs typeface="+mn-cs"/>
                  </a:defRPr>
                </a:pPr>
                <a:endParaRPr lang="es-CO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'Gráfica EC'!$A$2:$A$4</c:f>
              <c:strCache>
                <c:ptCount val="3"/>
                <c:pt idx="0">
                  <c:v>ACTIVO</c:v>
                </c:pt>
                <c:pt idx="1">
                  <c:v>PASIVO</c:v>
                </c:pt>
                <c:pt idx="2">
                  <c:v>PATRIMONIO</c:v>
                </c:pt>
              </c:strCache>
            </c:strRef>
          </c:cat>
          <c:val>
            <c:numRef>
              <c:f>'Gráfica EC'!$C$2:$C$4</c:f>
              <c:numCache>
                <c:formatCode>_(\ * #,##0,,,_);_(\ * \(#,##0,,,\)</c:formatCode>
                <c:ptCount val="3"/>
                <c:pt idx="0">
                  <c:v>1645750897606.2251</c:v>
                </c:pt>
                <c:pt idx="1">
                  <c:v>2044787467113.2849</c:v>
                </c:pt>
                <c:pt idx="2">
                  <c:v>399036569507.06097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630-4DD8-8604-3629A5C94851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Nunito Sans" pitchFamily="2" charset="0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Nunito Sans" pitchFamily="2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Nunito Sans" pitchFamily="2" charset="0"/>
                <a:ea typeface="+mn-ea"/>
                <a:cs typeface="+mn-cs"/>
              </a:defRPr>
            </a:pPr>
            <a:r>
              <a:rPr lang="es-CO"/>
              <a:t>SECTOR PÚBLICO</a:t>
            </a:r>
          </a:p>
          <a:p>
            <a:pPr>
              <a:defRPr/>
            </a:pPr>
            <a:r>
              <a:rPr lang="es-CO"/>
              <a:t>Pasivo Vs Patrimonio 2021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Nunito Sans" pitchFamily="2" charset="0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863E-40CB-A215-3AFDC2A6110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863E-40CB-A215-3AFDC2A6110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863E-40CB-A215-3AFDC2A6110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Nunito Sans" pitchFamily="2" charset="0"/>
                    <a:ea typeface="+mn-ea"/>
                    <a:cs typeface="+mn-cs"/>
                  </a:defRPr>
                </a:pPr>
                <a:endParaRPr lang="es-CO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'Gráfica EC'!$A$3:$A$4</c:f>
              <c:strCache>
                <c:ptCount val="2"/>
                <c:pt idx="0">
                  <c:v>PASIVO</c:v>
                </c:pt>
                <c:pt idx="1">
                  <c:v>PATRIMONIO</c:v>
                </c:pt>
              </c:strCache>
            </c:strRef>
          </c:cat>
          <c:val>
            <c:numRef>
              <c:f>'Gráfica EC'!$C$3:$C$4</c:f>
              <c:numCache>
                <c:formatCode>_(\ * #,##0,,,_);_(\ * \(#,##0,,,\)</c:formatCode>
                <c:ptCount val="2"/>
                <c:pt idx="0">
                  <c:v>2044787467113.2849</c:v>
                </c:pt>
                <c:pt idx="1">
                  <c:v>399036569507.06097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63E-40CB-A215-3AFDC2A61104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Nunito Sans" pitchFamily="2" charset="0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Nunito Sans" pitchFamily="2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Nunito Sans" pitchFamily="2" charset="0"/>
                <a:ea typeface="+mn-ea"/>
                <a:cs typeface="+mn-cs"/>
              </a:defRPr>
            </a:pPr>
            <a:r>
              <a:rPr lang="es-CO"/>
              <a:t>SECTOR PÚBLICO</a:t>
            </a:r>
          </a:p>
          <a:p>
            <a:pPr>
              <a:defRPr/>
            </a:pPr>
            <a:r>
              <a:rPr lang="es-CO"/>
              <a:t>Pasivo Vs Patrimonio 2022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Nunito Sans" pitchFamily="2" charset="0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B571-44C9-9CE8-4AFD08E1134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B571-44C9-9CE8-4AFD08E1134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B571-44C9-9CE8-4AFD08E1134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Nunito Sans" pitchFamily="2" charset="0"/>
                    <a:ea typeface="+mn-ea"/>
                    <a:cs typeface="+mn-cs"/>
                  </a:defRPr>
                </a:pPr>
                <a:endParaRPr lang="es-CO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'Gráfica EC'!$A$3:$A$4</c:f>
              <c:strCache>
                <c:ptCount val="2"/>
                <c:pt idx="0">
                  <c:v>PASIVO</c:v>
                </c:pt>
                <c:pt idx="1">
                  <c:v>PATRIMONIO</c:v>
                </c:pt>
              </c:strCache>
            </c:strRef>
          </c:cat>
          <c:val>
            <c:numRef>
              <c:f>'Gráfica EC'!$D$3:$D$4</c:f>
              <c:numCache>
                <c:formatCode>_(\ * #,##0,,,_);_(\ * \(#,##0,,,\)</c:formatCode>
                <c:ptCount val="2"/>
                <c:pt idx="0">
                  <c:v>2319637288744.4302</c:v>
                </c:pt>
                <c:pt idx="1">
                  <c:v>404274997624.15002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571-44C9-9CE8-4AFD08E11344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Nunito Sans" pitchFamily="2" charset="0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Nunito Sans" pitchFamily="2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8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700-000000000000}">
  <sheetPr/>
  <sheetViews>
    <sheetView zoomScale="60" workbookViewId="0" zoomToFit="1"/>
  </sheetViews>
  <pageMargins left="0.7" right="0.7" top="0.75" bottom="0.75" header="0.3" footer="0.3"/>
  <pageSetup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900-000000000000}">
  <sheetPr/>
  <sheetViews>
    <sheetView zoomScale="85" workbookViewId="0"/>
  </sheetViews>
  <pageMargins left="0.7" right="0.7" top="0.75" bottom="0.75" header="0.3" footer="0.3"/>
  <pageSetup orientation="landscape" r:id="rId1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B00-000000000000}">
  <sheetPr/>
  <sheetViews>
    <sheetView workbookViewId="0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4" Type="http://schemas.openxmlformats.org/officeDocument/2006/relationships/chart" Target="../charts/chart7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484909</xdr:colOff>
      <xdr:row>0</xdr:row>
      <xdr:rowOff>406978</xdr:rowOff>
    </xdr:from>
    <xdr:to>
      <xdr:col>1</xdr:col>
      <xdr:colOff>979344</xdr:colOff>
      <xdr:row>0</xdr:row>
      <xdr:rowOff>1632882</xdr:rowOff>
    </xdr:to>
    <xdr:pic>
      <xdr:nvPicPr>
        <xdr:cNvPr id="5" name="5 Imagen" descr="cont2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4909" y="406978"/>
          <a:ext cx="1247776" cy="12259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1072853</xdr:colOff>
      <xdr:row>0</xdr:row>
      <xdr:rowOff>1294031</xdr:rowOff>
    </xdr:from>
    <xdr:to>
      <xdr:col>2</xdr:col>
      <xdr:colOff>651923</xdr:colOff>
      <xdr:row>0</xdr:row>
      <xdr:rowOff>1675031</xdr:rowOff>
    </xdr:to>
    <xdr:pic>
      <xdr:nvPicPr>
        <xdr:cNvPr id="6" name="Imagen 1" descr="Resultado de imagen para logo gobierno de colombia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59" t="14519" r="3754" b="17693"/>
        <a:stretch>
          <a:fillRect/>
        </a:stretch>
      </xdr:blipFill>
      <xdr:spPr bwMode="auto">
        <a:xfrm>
          <a:off x="1826194" y="1294031"/>
          <a:ext cx="2427911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666750</xdr:colOff>
      <xdr:row>0</xdr:row>
      <xdr:rowOff>14287</xdr:rowOff>
    </xdr:from>
    <xdr:to>
      <xdr:col>14</xdr:col>
      <xdr:colOff>666750</xdr:colOff>
      <xdr:row>16</xdr:row>
      <xdr:rowOff>80962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159A8CF-0E1B-41F6-946A-6F1A097F06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57150</xdr:colOff>
      <xdr:row>0</xdr:row>
      <xdr:rowOff>57150</xdr:rowOff>
    </xdr:from>
    <xdr:to>
      <xdr:col>8</xdr:col>
      <xdr:colOff>266700</xdr:colOff>
      <xdr:row>16</xdr:row>
      <xdr:rowOff>123825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9FCD64BA-B635-4D96-88D5-20EECDC581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742950</xdr:colOff>
      <xdr:row>18</xdr:row>
      <xdr:rowOff>19050</xdr:rowOff>
    </xdr:from>
    <xdr:to>
      <xdr:col>8</xdr:col>
      <xdr:colOff>323850</xdr:colOff>
      <xdr:row>35</xdr:row>
      <xdr:rowOff>9525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AECF5857-C401-43CA-8952-40C9058A0F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685800</xdr:colOff>
      <xdr:row>18</xdr:row>
      <xdr:rowOff>28575</xdr:rowOff>
    </xdr:from>
    <xdr:to>
      <xdr:col>14</xdr:col>
      <xdr:colOff>685800</xdr:colOff>
      <xdr:row>35</xdr:row>
      <xdr:rowOff>19050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6DCD4649-B032-4188-95ED-03C07FCFDC9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406978</xdr:rowOff>
    </xdr:from>
    <xdr:to>
      <xdr:col>0</xdr:col>
      <xdr:colOff>979344</xdr:colOff>
      <xdr:row>0</xdr:row>
      <xdr:rowOff>1632882</xdr:rowOff>
    </xdr:to>
    <xdr:pic>
      <xdr:nvPicPr>
        <xdr:cNvPr id="2" name="5 Imagen" descr="cont2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4909" y="406978"/>
          <a:ext cx="1370735" cy="12259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1072853</xdr:colOff>
      <xdr:row>0</xdr:row>
      <xdr:rowOff>1294031</xdr:rowOff>
    </xdr:from>
    <xdr:to>
      <xdr:col>1</xdr:col>
      <xdr:colOff>651923</xdr:colOff>
      <xdr:row>0</xdr:row>
      <xdr:rowOff>1675031</xdr:rowOff>
    </xdr:to>
    <xdr:pic>
      <xdr:nvPicPr>
        <xdr:cNvPr id="3" name="Imagen 1" descr="Resultado de imagen para logo gobierno de colombia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59" t="14519" r="3754" b="17693"/>
        <a:stretch>
          <a:fillRect/>
        </a:stretch>
      </xdr:blipFill>
      <xdr:spPr bwMode="auto">
        <a:xfrm>
          <a:off x="1949153" y="1294031"/>
          <a:ext cx="362719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108606</xdr:colOff>
      <xdr:row>0</xdr:row>
      <xdr:rowOff>210911</xdr:rowOff>
    </xdr:from>
    <xdr:to>
      <xdr:col>1</xdr:col>
      <xdr:colOff>3816595</xdr:colOff>
      <xdr:row>0</xdr:row>
      <xdr:rowOff>1369219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313D1DE4-F88B-684B-B115-1BB0FEDD1773}"/>
            </a:ext>
          </a:extLst>
        </xdr:cNvPr>
        <xdr:cNvGrpSpPr/>
      </xdr:nvGrpSpPr>
      <xdr:grpSpPr>
        <a:xfrm>
          <a:off x="108606" y="210911"/>
          <a:ext cx="4590794" cy="1158308"/>
          <a:chOff x="34386" y="210911"/>
          <a:chExt cx="4583949" cy="1158308"/>
        </a:xfrm>
      </xdr:grpSpPr>
      <xdr:pic>
        <xdr:nvPicPr>
          <xdr:cNvPr id="3" name="WordPictureWatermark113540455">
            <a:extLst>
              <a:ext uri="{FF2B5EF4-FFF2-40B4-BE49-F238E27FC236}">
                <a16:creationId xmlns:a16="http://schemas.microsoft.com/office/drawing/2014/main" id="{B7E20953-5101-E5C9-59B3-A2EF66844F20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2240" t="2783" r="66436" b="90208"/>
          <a:stretch/>
        </xdr:blipFill>
        <xdr:spPr bwMode="auto">
          <a:xfrm>
            <a:off x="34386" y="280190"/>
            <a:ext cx="2031754" cy="867912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" name="WordPictureWatermark113540455">
            <a:extLst>
              <a:ext uri="{FF2B5EF4-FFF2-40B4-BE49-F238E27FC236}">
                <a16:creationId xmlns:a16="http://schemas.microsoft.com/office/drawing/2014/main" id="{1624C125-E68E-5530-3B40-0E717438484B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65644" t="3562" r="11963" b="89549"/>
          <a:stretch/>
        </xdr:blipFill>
        <xdr:spPr bwMode="auto">
          <a:xfrm>
            <a:off x="1702593" y="210911"/>
            <a:ext cx="2915742" cy="1158308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108606</xdr:colOff>
      <xdr:row>0</xdr:row>
      <xdr:rowOff>210911</xdr:rowOff>
    </xdr:from>
    <xdr:to>
      <xdr:col>1</xdr:col>
      <xdr:colOff>3816595</xdr:colOff>
      <xdr:row>0</xdr:row>
      <xdr:rowOff>1369219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0AA640DC-D07A-4E4E-89E2-C15197AA80AE}"/>
            </a:ext>
          </a:extLst>
        </xdr:cNvPr>
        <xdr:cNvGrpSpPr/>
      </xdr:nvGrpSpPr>
      <xdr:grpSpPr>
        <a:xfrm>
          <a:off x="108606" y="210911"/>
          <a:ext cx="4590794" cy="1158308"/>
          <a:chOff x="34386" y="210911"/>
          <a:chExt cx="4583949" cy="1158308"/>
        </a:xfrm>
      </xdr:grpSpPr>
      <xdr:pic>
        <xdr:nvPicPr>
          <xdr:cNvPr id="3" name="WordPictureWatermark113540455">
            <a:extLst>
              <a:ext uri="{FF2B5EF4-FFF2-40B4-BE49-F238E27FC236}">
                <a16:creationId xmlns:a16="http://schemas.microsoft.com/office/drawing/2014/main" id="{9476456E-FE68-34B2-4718-20F5CB731DC8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2240" t="2783" r="66436" b="90208"/>
          <a:stretch/>
        </xdr:blipFill>
        <xdr:spPr bwMode="auto">
          <a:xfrm>
            <a:off x="34386" y="280190"/>
            <a:ext cx="2031754" cy="867912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" name="WordPictureWatermark113540455">
            <a:extLst>
              <a:ext uri="{FF2B5EF4-FFF2-40B4-BE49-F238E27FC236}">
                <a16:creationId xmlns:a16="http://schemas.microsoft.com/office/drawing/2014/main" id="{A82E1F70-E9C7-0984-AECC-AAAE50FE2C6F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65644" t="3562" r="11963" b="89549"/>
          <a:stretch/>
        </xdr:blipFill>
        <xdr:spPr bwMode="auto">
          <a:xfrm>
            <a:off x="1702593" y="210911"/>
            <a:ext cx="2915742" cy="1158308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406978</xdr:rowOff>
    </xdr:from>
    <xdr:to>
      <xdr:col>0</xdr:col>
      <xdr:colOff>979344</xdr:colOff>
      <xdr:row>0</xdr:row>
      <xdr:rowOff>1632882</xdr:rowOff>
    </xdr:to>
    <xdr:pic>
      <xdr:nvPicPr>
        <xdr:cNvPr id="2" name="5 Imagen" descr="cont2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4909" y="406978"/>
          <a:ext cx="1370735" cy="12259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1072853</xdr:colOff>
      <xdr:row>0</xdr:row>
      <xdr:rowOff>1294031</xdr:rowOff>
    </xdr:from>
    <xdr:to>
      <xdr:col>1</xdr:col>
      <xdr:colOff>651923</xdr:colOff>
      <xdr:row>0</xdr:row>
      <xdr:rowOff>1675031</xdr:rowOff>
    </xdr:to>
    <xdr:pic>
      <xdr:nvPicPr>
        <xdr:cNvPr id="3" name="Imagen 1" descr="Resultado de imagen para logo gobierno de colombia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59" t="14519" r="3754" b="17693"/>
        <a:stretch>
          <a:fillRect/>
        </a:stretch>
      </xdr:blipFill>
      <xdr:spPr bwMode="auto">
        <a:xfrm>
          <a:off x="1949153" y="1294031"/>
          <a:ext cx="362719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8636000" cy="6286500"/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406978</xdr:rowOff>
    </xdr:from>
    <xdr:to>
      <xdr:col>0</xdr:col>
      <xdr:colOff>979344</xdr:colOff>
      <xdr:row>0</xdr:row>
      <xdr:rowOff>1632882</xdr:rowOff>
    </xdr:to>
    <xdr:pic>
      <xdr:nvPicPr>
        <xdr:cNvPr id="2" name="5 Imagen" descr="cont2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4909" y="406978"/>
          <a:ext cx="1370735" cy="12259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1072853</xdr:colOff>
      <xdr:row>0</xdr:row>
      <xdr:rowOff>1294031</xdr:rowOff>
    </xdr:from>
    <xdr:to>
      <xdr:col>1</xdr:col>
      <xdr:colOff>651923</xdr:colOff>
      <xdr:row>0</xdr:row>
      <xdr:rowOff>1675031</xdr:rowOff>
    </xdr:to>
    <xdr:pic>
      <xdr:nvPicPr>
        <xdr:cNvPr id="3" name="Imagen 1" descr="Resultado de imagen para logo gobierno de colombia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59" t="14519" r="3754" b="17693"/>
        <a:stretch>
          <a:fillRect/>
        </a:stretch>
      </xdr:blipFill>
      <xdr:spPr bwMode="auto">
        <a:xfrm>
          <a:off x="1949153" y="1294031"/>
          <a:ext cx="362719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8650941" cy="6286500"/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484909</xdr:colOff>
      <xdr:row>0</xdr:row>
      <xdr:rowOff>406978</xdr:rowOff>
    </xdr:from>
    <xdr:to>
      <xdr:col>1</xdr:col>
      <xdr:colOff>979344</xdr:colOff>
      <xdr:row>0</xdr:row>
      <xdr:rowOff>1632882</xdr:rowOff>
    </xdr:to>
    <xdr:pic>
      <xdr:nvPicPr>
        <xdr:cNvPr id="2" name="5 Imagen" descr="cont2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4909" y="197428"/>
          <a:ext cx="1037360" cy="67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1072853</xdr:colOff>
      <xdr:row>0</xdr:row>
      <xdr:rowOff>1294031</xdr:rowOff>
    </xdr:from>
    <xdr:to>
      <xdr:col>2</xdr:col>
      <xdr:colOff>651923</xdr:colOff>
      <xdr:row>0</xdr:row>
      <xdr:rowOff>1675031</xdr:rowOff>
    </xdr:to>
    <xdr:pic>
      <xdr:nvPicPr>
        <xdr:cNvPr id="3" name="Imagen 1" descr="Resultado de imagen para logo gobierno de colombia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59" t="14519" r="3754" b="17693"/>
        <a:stretch>
          <a:fillRect/>
        </a:stretch>
      </xdr:blipFill>
      <xdr:spPr bwMode="auto">
        <a:xfrm>
          <a:off x="1520528" y="198656"/>
          <a:ext cx="65539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amag/Downloads/P&#250;blico%20Consolidado%20Nivel%20Cuenta%20A&#241;os%202007-2021%20GOS%202205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úblico (2)"/>
      <sheetName val="Hoja1"/>
      <sheetName val="Hoja2"/>
      <sheetName val="Hoja2 (4)"/>
      <sheetName val="Hoja8 (2)"/>
      <sheetName val="SERIES HISTÓRICAS 2007-2021"/>
      <sheetName val="Grafica EC"/>
      <sheetName val="SERIES HISTÓRICAS 2007-2019"/>
      <sheetName val="SERIES HISTÓRICAS 2007-2019 (2"/>
      <sheetName val="ACT, PAS, PAT"/>
      <sheetName val="Hoja7"/>
      <sheetName val="ACTIVOS"/>
      <sheetName val="ACTIVOS2"/>
      <sheetName val="Hoja8"/>
      <sheetName val="PASIVOS2"/>
      <sheetName val="PASIVOS"/>
      <sheetName val="PATRIMONIO"/>
    </sheetNames>
    <sheetDataSet>
      <sheetData sheetId="0"/>
      <sheetData sheetId="1"/>
      <sheetData sheetId="2"/>
      <sheetData sheetId="3"/>
      <sheetData sheetId="4"/>
      <sheetData sheetId="5">
        <row r="5">
          <cell r="AN5">
            <v>1539452983422.74</v>
          </cell>
        </row>
        <row r="207">
          <cell r="AN207">
            <v>1789146499572.71</v>
          </cell>
        </row>
        <row r="318">
          <cell r="AN318">
            <v>-249693516149.96701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Tema_CGN_2024">
  <a:themeElements>
    <a:clrScheme name="Personalizado 10">
      <a:dk1>
        <a:sysClr val="windowText" lastClr="000000"/>
      </a:dk1>
      <a:lt1>
        <a:sysClr val="window" lastClr="FFFFFF"/>
      </a:lt1>
      <a:dk2>
        <a:srgbClr val="192A52"/>
      </a:dk2>
      <a:lt2>
        <a:srgbClr val="C0C0C0"/>
      </a:lt2>
      <a:accent1>
        <a:srgbClr val="B61CBE"/>
      </a:accent1>
      <a:accent2>
        <a:srgbClr val="00BCB8"/>
      </a:accent2>
      <a:accent3>
        <a:srgbClr val="F0A74E"/>
      </a:accent3>
      <a:accent4>
        <a:srgbClr val="97CE60"/>
      </a:accent4>
      <a:accent5>
        <a:srgbClr val="F2A43C"/>
      </a:accent5>
      <a:accent6>
        <a:srgbClr val="6C6CC6"/>
      </a:accent6>
      <a:hlink>
        <a:srgbClr val="00BCB8"/>
      </a:hlink>
      <a:folHlink>
        <a:srgbClr val="7F7F7F"/>
      </a:folHlink>
    </a:clrScheme>
    <a:fontScheme name="Calibri">
      <a:majorFont>
        <a:latin typeface="Calibri"/>
        <a:ea typeface=""/>
        <a:cs typeface=""/>
        <a:font script="Jpan" typeface="ＭＳ ゴシック"/>
        <a:font script="Hang" typeface="HY중고딕"/>
        <a:font script="Hans" typeface="幼圆"/>
        <a:font script="Hant" typeface="微軟正黑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ゴシック"/>
        <a:font script="Hang" typeface="HY중고딕"/>
        <a:font script="Hans" typeface="幼圆"/>
        <a:font script="Hant" typeface="微軟正黑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Verdana"/>
        <a:font script="Uigh" typeface="Microsoft Uighur"/>
        <a:font script="Geor" typeface="Sylfaen"/>
      </a:minorFont>
    </a:fontScheme>
    <a:fmtScheme name="Tech_16x9">
      <a:fillStyleLst>
        <a:solidFill>
          <a:schemeClr val="phClr"/>
        </a:solidFill>
        <a:gradFill rotWithShape="1">
          <a:gsLst>
            <a:gs pos="0">
              <a:schemeClr val="phClr">
                <a:tint val="20000"/>
                <a:satMod val="180000"/>
                <a:lumMod val="98000"/>
              </a:schemeClr>
            </a:gs>
            <a:gs pos="40000">
              <a:schemeClr val="phClr">
                <a:tint val="30000"/>
                <a:satMod val="260000"/>
                <a:lumMod val="84000"/>
              </a:schemeClr>
            </a:gs>
            <a:gs pos="100000">
              <a:schemeClr val="phClr">
                <a:tint val="100000"/>
                <a:satMod val="110000"/>
              </a:schemeClr>
            </a:gs>
          </a:gsLst>
          <a:lin ang="5040000" scaled="1"/>
        </a:gradFill>
        <a:gradFill rotWithShape="1">
          <a:gsLst>
            <a:gs pos="0">
              <a:schemeClr val="phClr">
                <a:shade val="15000"/>
                <a:satMod val="180000"/>
              </a:schemeClr>
            </a:gs>
            <a:gs pos="50000">
              <a:schemeClr val="phClr">
                <a:shade val="45000"/>
                <a:satMod val="170000"/>
              </a:schemeClr>
            </a:gs>
            <a:gs pos="70000">
              <a:schemeClr val="phClr">
                <a:tint val="99000"/>
                <a:shade val="65000"/>
                <a:satMod val="155000"/>
              </a:schemeClr>
            </a:gs>
            <a:gs pos="100000">
              <a:schemeClr val="phClr">
                <a:tint val="100000"/>
                <a:shade val="100000"/>
                <a:satMod val="15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/>
          </a:solidFill>
          <a:miter lim="800000"/>
        </a:ln>
        <a:ln w="25400" cap="flat" cmpd="sng" algn="ctr">
          <a:solidFill>
            <a:schemeClr val="phClr"/>
          </a:solidFill>
          <a:miter lim="800000"/>
        </a:ln>
        <a:ln w="38100" cap="flat" cmpd="sng" algn="ctr">
          <a:solidFill>
            <a:schemeClr val="phClr"/>
          </a:solidFill>
          <a:miter lim="800000"/>
        </a:ln>
      </a:lnStyleLst>
      <a:effectStyleLst>
        <a:effectStyle>
          <a:effectLst/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balanced" dir="t">
              <a:rot lat="0" lon="0" rev="5100000"/>
            </a:lightRig>
          </a:scene3d>
          <a:sp3d contourW="6350">
            <a:bevelT w="29210" h="12700"/>
            <a:contourClr>
              <a:schemeClr val="phClr">
                <a:satMod val="30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100000"/>
                <a:shade val="0"/>
                <a:satMod val="100000"/>
              </a:schemeClr>
            </a:gs>
            <a:gs pos="85000">
              <a:schemeClr val="phClr">
                <a:tint val="100000"/>
                <a:shade val="30000"/>
                <a:satMod val="100000"/>
              </a:schemeClr>
            </a:gs>
            <a:gs pos="100000">
              <a:schemeClr val="phClr">
                <a:shade val="60000"/>
                <a:satMod val="100000"/>
              </a:schemeClr>
            </a:gs>
          </a:gsLst>
          <a:lin ang="13500000" scaled="0"/>
        </a:gradFill>
        <a:gradFill rotWithShape="1">
          <a:gsLst>
            <a:gs pos="0">
              <a:schemeClr val="phClr">
                <a:tint val="100000"/>
                <a:shade val="0"/>
                <a:satMod val="100000"/>
              </a:schemeClr>
            </a:gs>
            <a:gs pos="85000">
              <a:schemeClr val="phClr">
                <a:shade val="30000"/>
                <a:satMod val="100000"/>
              </a:schemeClr>
            </a:gs>
            <a:gs pos="100000">
              <a:schemeClr val="phClr">
                <a:shade val="60000"/>
                <a:satMod val="100000"/>
              </a:schemeClr>
            </a:gs>
          </a:gsLst>
          <a:lin ang="18900000" scaled="0"/>
        </a:gradFill>
      </a:bgFillStyleLst>
    </a:fmtScheme>
  </a:themeElements>
  <a:objectDefaults>
    <a:spDef>
      <a:spPr/>
      <a:bodyPr rtlCol="0" anchor="ctr"/>
      <a:lstStyle>
        <a:defPPr algn="ctr">
          <a:defRPr sz="28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>
        <a:ln w="25400"/>
      </a:spPr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  <a:txDef>
      <a:spPr>
        <a:noFill/>
      </a:spPr>
      <a:bodyPr wrap="square" rtlCol="0">
        <a:spAutoFit/>
      </a:bodyPr>
      <a:lstStyle>
        <a:defPPr>
          <a:defRPr sz="2800"/>
        </a:defPPr>
      </a:lstStyle>
    </a:txDef>
  </a:objectDefaults>
  <a:extraClrSchemeLst/>
  <a:extLst>
    <a:ext uri="{05A4C25C-085E-4340-85A3-A5531E510DB2}">
      <thm15:themeFamily xmlns:thm15="http://schemas.microsoft.com/office/thememl/2012/main" name="Temaprueba5" id="{58869479-924F-4E94-8775-C8951F805745}" vid="{7E9A7B37-E6E8-41DB-BDA7-CDA9F8920CC3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K5226"/>
  <sheetViews>
    <sheetView topLeftCell="A1457" zoomScale="70" zoomScaleNormal="70" workbookViewId="0">
      <selection activeCell="B17" sqref="B17:F2117"/>
    </sheetView>
  </sheetViews>
  <sheetFormatPr baseColWidth="10" defaultColWidth="9.140625" defaultRowHeight="12.75" customHeight="1"/>
  <cols>
    <col min="1" max="1" width="4.140625" style="27" customWidth="1"/>
    <col min="2" max="2" width="12.42578125" style="27" bestFit="1" customWidth="1"/>
    <col min="3" max="3" width="39.85546875" style="27" customWidth="1"/>
    <col min="4" max="4" width="23.140625" style="27" hidden="1" customWidth="1"/>
    <col min="5" max="5" width="21.28515625" style="27" hidden="1" customWidth="1"/>
    <col min="6" max="6" width="21.28515625" style="27" bestFit="1" customWidth="1"/>
    <col min="7" max="7" width="12.42578125" style="27" customWidth="1"/>
    <col min="8" max="8" width="20.140625" style="27" customWidth="1"/>
    <col min="9" max="9" width="9.140625" style="27"/>
    <col min="10" max="10" width="20.42578125" style="27" customWidth="1"/>
    <col min="11" max="11" width="13.42578125" style="27" bestFit="1" customWidth="1"/>
    <col min="12" max="16384" width="9.140625" style="27"/>
  </cols>
  <sheetData>
    <row r="1" spans="1:11" ht="12.75" customHeight="1">
      <c r="B1" s="27" t="s">
        <v>451</v>
      </c>
    </row>
    <row r="2" spans="1:11" ht="12.75" customHeight="1">
      <c r="B2" s="27" t="s">
        <v>452</v>
      </c>
      <c r="G2" s="27" t="s">
        <v>453</v>
      </c>
      <c r="H2" s="28">
        <f>F17</f>
        <v>1371675580417043.3</v>
      </c>
      <c r="I2" s="27" t="s">
        <v>454</v>
      </c>
      <c r="J2" s="28">
        <f>F1330</f>
        <v>1270864238127000</v>
      </c>
    </row>
    <row r="3" spans="1:11" ht="12.75" customHeight="1">
      <c r="B3" s="27" t="s">
        <v>455</v>
      </c>
      <c r="I3" s="27" t="s">
        <v>456</v>
      </c>
      <c r="J3" s="28">
        <f>F1912</f>
        <v>100811342290044.3</v>
      </c>
    </row>
    <row r="4" spans="1:11" ht="12.75" customHeight="1">
      <c r="J4" s="28">
        <f>J2+J3</f>
        <v>1371675580417044.3</v>
      </c>
      <c r="K4" s="27" t="b">
        <f>J4=H2</f>
        <v>1</v>
      </c>
    </row>
    <row r="5" spans="1:11" ht="12.75" customHeight="1">
      <c r="B5" s="27" t="s">
        <v>457</v>
      </c>
      <c r="G5" s="27" t="s">
        <v>458</v>
      </c>
      <c r="H5" s="28">
        <f>F2121</f>
        <v>515122778668921.56</v>
      </c>
    </row>
    <row r="6" spans="1:11" ht="12.75" customHeight="1">
      <c r="B6" s="27" t="s">
        <v>452</v>
      </c>
      <c r="G6" s="27" t="s">
        <v>459</v>
      </c>
      <c r="H6" s="28">
        <f>F2811</f>
        <v>442542728290520.63</v>
      </c>
    </row>
    <row r="7" spans="1:11" ht="12.75" customHeight="1">
      <c r="G7" s="27" t="s">
        <v>460</v>
      </c>
      <c r="H7" s="28">
        <f>F3714</f>
        <v>98910741206091</v>
      </c>
    </row>
    <row r="8" spans="1:11" ht="12.75" customHeight="1">
      <c r="B8" s="27" t="s">
        <v>461</v>
      </c>
      <c r="G8" s="27" t="s">
        <v>462</v>
      </c>
      <c r="H8" s="28">
        <f>F2788</f>
        <v>16249327868513.4</v>
      </c>
    </row>
    <row r="9" spans="1:11" ht="12.75" customHeight="1" thickBot="1">
      <c r="C9" s="29"/>
      <c r="D9" s="29"/>
      <c r="E9" s="29"/>
      <c r="F9" s="29"/>
      <c r="G9" s="27" t="s">
        <v>463</v>
      </c>
      <c r="H9" s="28">
        <f>F3692</f>
        <v>12214458919115.5</v>
      </c>
    </row>
    <row r="10" spans="1:11" ht="12.75" customHeight="1" thickBot="1">
      <c r="B10" s="27" t="s">
        <v>452</v>
      </c>
      <c r="G10" s="27" t="s">
        <v>464</v>
      </c>
      <c r="H10" s="28">
        <f>H5-H6-H7-H8+H9</f>
        <v>-30365559777087.961</v>
      </c>
    </row>
    <row r="11" spans="1:11" ht="12.75" customHeight="1" thickBot="1">
      <c r="D11" s="30" t="s">
        <v>465</v>
      </c>
      <c r="E11" s="31"/>
      <c r="F11" s="32"/>
    </row>
    <row r="12" spans="1:11" ht="12.75" customHeight="1" thickBot="1">
      <c r="D12" s="30" t="s">
        <v>466</v>
      </c>
      <c r="E12" s="31"/>
      <c r="F12" s="32"/>
    </row>
    <row r="13" spans="1:11" ht="12.75" customHeight="1" thickBot="1">
      <c r="D13" s="30" t="s">
        <v>467</v>
      </c>
      <c r="E13" s="31"/>
      <c r="F13" s="32"/>
    </row>
    <row r="14" spans="1:11" ht="12.75" customHeight="1" thickBot="1">
      <c r="D14" s="30" t="s">
        <v>468</v>
      </c>
      <c r="E14" s="31"/>
      <c r="F14" s="32"/>
    </row>
    <row r="15" spans="1:11" ht="12.75" customHeight="1" thickBot="1">
      <c r="D15" s="30" t="s">
        <v>469</v>
      </c>
      <c r="E15" s="30" t="s">
        <v>470</v>
      </c>
      <c r="F15" s="30" t="s">
        <v>471</v>
      </c>
    </row>
    <row r="16" spans="1:11" ht="12.75" hidden="1" customHeight="1" thickBot="1">
      <c r="A16" s="27">
        <f>LEN(B16)</f>
        <v>1</v>
      </c>
      <c r="B16" s="27" t="s">
        <v>472</v>
      </c>
      <c r="C16" s="30" t="s">
        <v>182</v>
      </c>
      <c r="D16" s="33">
        <v>467478926479211</v>
      </c>
      <c r="E16" s="33">
        <v>943734579372323</v>
      </c>
      <c r="F16" s="34">
        <v>1411213505851530</v>
      </c>
    </row>
    <row r="17" spans="1:6" ht="12.75" customHeight="1" thickBot="1">
      <c r="A17" s="35">
        <f>LEN(B17)</f>
        <v>1</v>
      </c>
      <c r="B17" s="27" t="s">
        <v>472</v>
      </c>
      <c r="C17" s="36" t="s">
        <v>473</v>
      </c>
      <c r="D17" s="37">
        <f>D18+D66+D208+D554+D585+D727+D1002+D1093+D1101</f>
        <v>463216331874781.19</v>
      </c>
      <c r="E17" s="37">
        <f t="shared" ref="E17:F17" si="0">E18+E66+E208+E554+E585+E727+E1002+E1093+E1101</f>
        <v>908459248542262.25</v>
      </c>
      <c r="F17" s="37">
        <f t="shared" si="0"/>
        <v>1371675580417043.3</v>
      </c>
    </row>
    <row r="18" spans="1:6" ht="12.75" customHeight="1" thickBot="1">
      <c r="A18" s="27">
        <f t="shared" ref="A18:A81" si="1">LEN(B18)</f>
        <v>3</v>
      </c>
      <c r="B18" s="27" t="s">
        <v>226</v>
      </c>
      <c r="C18" s="30" t="s">
        <v>474</v>
      </c>
      <c r="D18" s="33">
        <v>98284208265143.797</v>
      </c>
      <c r="E18" s="34">
        <v>0</v>
      </c>
      <c r="F18" s="33">
        <v>98284208265143.797</v>
      </c>
    </row>
    <row r="19" spans="1:6" ht="12.75" customHeight="1" thickBot="1">
      <c r="A19" s="27">
        <f t="shared" si="1"/>
        <v>6</v>
      </c>
      <c r="B19" s="27" t="s">
        <v>227</v>
      </c>
      <c r="C19" s="30" t="s">
        <v>152</v>
      </c>
      <c r="D19" s="33">
        <v>727679213730.75</v>
      </c>
      <c r="E19" s="34">
        <v>0</v>
      </c>
      <c r="F19" s="33">
        <v>727679213730.75</v>
      </c>
    </row>
    <row r="20" spans="1:6" ht="12.75" hidden="1" customHeight="1" thickBot="1">
      <c r="A20" s="27">
        <f t="shared" si="1"/>
        <v>9</v>
      </c>
      <c r="B20" s="30" t="s">
        <v>475</v>
      </c>
      <c r="C20" s="30" t="s">
        <v>476</v>
      </c>
      <c r="D20" s="33">
        <v>720384826773.94995</v>
      </c>
      <c r="E20" s="34">
        <v>0</v>
      </c>
      <c r="F20" s="33">
        <v>720384826773.94995</v>
      </c>
    </row>
    <row r="21" spans="1:6" ht="12.75" hidden="1" customHeight="1" thickBot="1">
      <c r="A21" s="27">
        <f t="shared" si="1"/>
        <v>9</v>
      </c>
      <c r="B21" s="30" t="s">
        <v>477</v>
      </c>
      <c r="C21" s="30" t="s">
        <v>478</v>
      </c>
      <c r="D21" s="33">
        <v>7294386956.8000002</v>
      </c>
      <c r="E21" s="34">
        <v>0</v>
      </c>
      <c r="F21" s="33">
        <v>7294386956.8000002</v>
      </c>
    </row>
    <row r="22" spans="1:6" ht="12.75" customHeight="1" thickBot="1">
      <c r="A22" s="27">
        <f t="shared" si="1"/>
        <v>6</v>
      </c>
      <c r="B22" s="27" t="s">
        <v>228</v>
      </c>
      <c r="C22" s="30" t="s">
        <v>204</v>
      </c>
      <c r="D22" s="33">
        <v>1263222717717.0901</v>
      </c>
      <c r="E22" s="34">
        <v>0</v>
      </c>
      <c r="F22" s="33">
        <v>1263222717717.0901</v>
      </c>
    </row>
    <row r="23" spans="1:6" ht="12.75" hidden="1" customHeight="1" thickBot="1">
      <c r="A23" s="27">
        <f t="shared" si="1"/>
        <v>9</v>
      </c>
      <c r="B23" s="30" t="s">
        <v>479</v>
      </c>
      <c r="C23" s="30" t="s">
        <v>480</v>
      </c>
      <c r="D23" s="33">
        <v>874507123529.70996</v>
      </c>
      <c r="E23" s="34">
        <v>0</v>
      </c>
      <c r="F23" s="33">
        <v>874507123529.70996</v>
      </c>
    </row>
    <row r="24" spans="1:6" ht="12.75" hidden="1" customHeight="1" thickBot="1">
      <c r="A24" s="27">
        <f t="shared" si="1"/>
        <v>9</v>
      </c>
      <c r="B24" s="30" t="s">
        <v>481</v>
      </c>
      <c r="C24" s="30" t="s">
        <v>482</v>
      </c>
      <c r="D24" s="33">
        <v>3893258974.6999998</v>
      </c>
      <c r="E24" s="34">
        <v>0</v>
      </c>
      <c r="F24" s="33">
        <v>3893258974.6999998</v>
      </c>
    </row>
    <row r="25" spans="1:6" ht="12.75" hidden="1" customHeight="1" thickBot="1">
      <c r="A25" s="27">
        <f t="shared" si="1"/>
        <v>9</v>
      </c>
      <c r="B25" s="30" t="s">
        <v>483</v>
      </c>
      <c r="C25" s="30" t="s">
        <v>484</v>
      </c>
      <c r="D25" s="33">
        <v>384104652554.67999</v>
      </c>
      <c r="E25" s="34">
        <v>0</v>
      </c>
      <c r="F25" s="33">
        <v>384104652554.67999</v>
      </c>
    </row>
    <row r="26" spans="1:6" ht="12.75" hidden="1" customHeight="1" thickBot="1">
      <c r="A26" s="27">
        <f t="shared" si="1"/>
        <v>9</v>
      </c>
      <c r="B26" s="30" t="s">
        <v>485</v>
      </c>
      <c r="C26" s="30" t="s">
        <v>486</v>
      </c>
      <c r="D26" s="34">
        <v>717682658</v>
      </c>
      <c r="E26" s="34">
        <v>0</v>
      </c>
      <c r="F26" s="34">
        <v>717682658</v>
      </c>
    </row>
    <row r="27" spans="1:6" ht="12.75" customHeight="1" thickBot="1">
      <c r="A27" s="27">
        <f t="shared" si="1"/>
        <v>6</v>
      </c>
      <c r="B27" s="27" t="s">
        <v>229</v>
      </c>
      <c r="C27" s="30" t="s">
        <v>205</v>
      </c>
      <c r="D27" s="34">
        <v>8198052522886</v>
      </c>
      <c r="E27" s="34">
        <v>0</v>
      </c>
      <c r="F27" s="34">
        <v>8198052522886</v>
      </c>
    </row>
    <row r="28" spans="1:6" ht="12.75" hidden="1" customHeight="1" thickBot="1">
      <c r="A28" s="27">
        <f t="shared" si="1"/>
        <v>9</v>
      </c>
      <c r="B28" s="30" t="s">
        <v>487</v>
      </c>
      <c r="C28" s="30" t="s">
        <v>488</v>
      </c>
      <c r="D28" s="34">
        <v>1720063472452</v>
      </c>
      <c r="E28" s="34">
        <v>0</v>
      </c>
      <c r="F28" s="34">
        <v>1720063472452</v>
      </c>
    </row>
    <row r="29" spans="1:6" ht="12.75" hidden="1" customHeight="1" thickBot="1">
      <c r="A29" s="27">
        <f t="shared" si="1"/>
        <v>9</v>
      </c>
      <c r="B29" s="30" t="s">
        <v>489</v>
      </c>
      <c r="C29" s="30" t="s">
        <v>490</v>
      </c>
      <c r="D29" s="34">
        <v>2970318960005</v>
      </c>
      <c r="E29" s="34">
        <v>0</v>
      </c>
      <c r="F29" s="34">
        <v>2970318960005</v>
      </c>
    </row>
    <row r="30" spans="1:6" ht="12.75" hidden="1" customHeight="1" thickBot="1">
      <c r="A30" s="27">
        <f t="shared" si="1"/>
        <v>9</v>
      </c>
      <c r="B30" s="30" t="s">
        <v>491</v>
      </c>
      <c r="C30" s="30" t="s">
        <v>492</v>
      </c>
      <c r="D30" s="34">
        <v>64995000000</v>
      </c>
      <c r="E30" s="34">
        <v>0</v>
      </c>
      <c r="F30" s="34">
        <v>64995000000</v>
      </c>
    </row>
    <row r="31" spans="1:6" ht="12.75" hidden="1" customHeight="1" thickBot="1">
      <c r="A31" s="27">
        <f t="shared" si="1"/>
        <v>9</v>
      </c>
      <c r="B31" s="30" t="s">
        <v>493</v>
      </c>
      <c r="C31" s="30" t="s">
        <v>494</v>
      </c>
      <c r="D31" s="34">
        <v>201582</v>
      </c>
      <c r="E31" s="34">
        <v>0</v>
      </c>
      <c r="F31" s="34">
        <v>201582</v>
      </c>
    </row>
    <row r="32" spans="1:6" ht="12.75" hidden="1" customHeight="1" thickBot="1">
      <c r="A32" s="27">
        <f t="shared" si="1"/>
        <v>9</v>
      </c>
      <c r="B32" s="30" t="s">
        <v>495</v>
      </c>
      <c r="C32" s="30" t="s">
        <v>496</v>
      </c>
      <c r="D32" s="34">
        <v>1640085759930</v>
      </c>
      <c r="E32" s="34">
        <v>0</v>
      </c>
      <c r="F32" s="34">
        <v>1640085759930</v>
      </c>
    </row>
    <row r="33" spans="1:6" ht="12.75" hidden="1" customHeight="1" thickBot="1">
      <c r="A33" s="27">
        <f t="shared" si="1"/>
        <v>9</v>
      </c>
      <c r="B33" s="30" t="s">
        <v>497</v>
      </c>
      <c r="C33" s="30" t="s">
        <v>498</v>
      </c>
      <c r="D33" s="34">
        <v>1168629849103</v>
      </c>
      <c r="E33" s="34">
        <v>0</v>
      </c>
      <c r="F33" s="34">
        <v>1168629849103</v>
      </c>
    </row>
    <row r="34" spans="1:6" ht="12.75" hidden="1" customHeight="1" thickBot="1">
      <c r="A34" s="27">
        <f t="shared" si="1"/>
        <v>9</v>
      </c>
      <c r="B34" s="30" t="s">
        <v>499</v>
      </c>
      <c r="C34" s="30" t="s">
        <v>500</v>
      </c>
      <c r="D34" s="34">
        <v>628677457022</v>
      </c>
      <c r="E34" s="34">
        <v>0</v>
      </c>
      <c r="F34" s="34">
        <v>628677457022</v>
      </c>
    </row>
    <row r="35" spans="1:6" ht="12.75" hidden="1" customHeight="1" thickBot="1">
      <c r="A35" s="27">
        <f t="shared" si="1"/>
        <v>9</v>
      </c>
      <c r="B35" s="30" t="s">
        <v>501</v>
      </c>
      <c r="C35" s="30" t="s">
        <v>502</v>
      </c>
      <c r="D35" s="34">
        <v>5281822792</v>
      </c>
      <c r="E35" s="34">
        <v>0</v>
      </c>
      <c r="F35" s="34">
        <v>5281822792</v>
      </c>
    </row>
    <row r="36" spans="1:6" ht="12.75" customHeight="1" thickBot="1">
      <c r="A36" s="27">
        <f t="shared" si="1"/>
        <v>6</v>
      </c>
      <c r="B36" s="27" t="s">
        <v>230</v>
      </c>
      <c r="C36" s="30" t="s">
        <v>151</v>
      </c>
      <c r="D36" s="33">
        <v>62287277185972.898</v>
      </c>
      <c r="E36" s="34">
        <v>0</v>
      </c>
      <c r="F36" s="33">
        <v>62287277185972.898</v>
      </c>
    </row>
    <row r="37" spans="1:6" ht="13.5" hidden="1" thickBot="1">
      <c r="A37" s="27">
        <f t="shared" si="1"/>
        <v>9</v>
      </c>
      <c r="B37" s="30" t="s">
        <v>503</v>
      </c>
      <c r="C37" s="30" t="s">
        <v>504</v>
      </c>
      <c r="D37" s="33">
        <v>11085963133052.4</v>
      </c>
      <c r="E37" s="34">
        <v>0</v>
      </c>
      <c r="F37" s="33">
        <v>11085963133052.4</v>
      </c>
    </row>
    <row r="38" spans="1:6" ht="13.5" hidden="1" thickBot="1">
      <c r="A38" s="27">
        <f t="shared" si="1"/>
        <v>9</v>
      </c>
      <c r="B38" s="30" t="s">
        <v>505</v>
      </c>
      <c r="C38" s="30" t="s">
        <v>506</v>
      </c>
      <c r="D38" s="33">
        <v>31347016824703.301</v>
      </c>
      <c r="E38" s="34">
        <v>0</v>
      </c>
      <c r="F38" s="33">
        <v>31347016824703.301</v>
      </c>
    </row>
    <row r="39" spans="1:6" ht="13.5" hidden="1" thickBot="1">
      <c r="A39" s="27">
        <f t="shared" si="1"/>
        <v>9</v>
      </c>
      <c r="B39" s="30" t="s">
        <v>507</v>
      </c>
      <c r="C39" s="30" t="s">
        <v>508</v>
      </c>
      <c r="D39" s="34">
        <v>1247873077547</v>
      </c>
      <c r="E39" s="34">
        <v>0</v>
      </c>
      <c r="F39" s="34">
        <v>1247873077547</v>
      </c>
    </row>
    <row r="40" spans="1:6" ht="13.5" hidden="1" thickBot="1">
      <c r="A40" s="27">
        <f t="shared" si="1"/>
        <v>9</v>
      </c>
      <c r="B40" s="30" t="s">
        <v>509</v>
      </c>
      <c r="C40" s="30" t="s">
        <v>510</v>
      </c>
      <c r="D40" s="33">
        <v>1139495742111.71</v>
      </c>
      <c r="E40" s="34">
        <v>0</v>
      </c>
      <c r="F40" s="33">
        <v>1139495742111.71</v>
      </c>
    </row>
    <row r="41" spans="1:6" ht="13.5" hidden="1" thickBot="1">
      <c r="A41" s="27">
        <f t="shared" si="1"/>
        <v>9</v>
      </c>
      <c r="B41" s="30" t="s">
        <v>511</v>
      </c>
      <c r="C41" s="30" t="s">
        <v>512</v>
      </c>
      <c r="D41" s="33">
        <v>6889334098369.4102</v>
      </c>
      <c r="E41" s="34">
        <v>0</v>
      </c>
      <c r="F41" s="33">
        <v>6889334098369.4102</v>
      </c>
    </row>
    <row r="42" spans="1:6" ht="13.5" hidden="1" thickBot="1">
      <c r="A42" s="27">
        <f t="shared" si="1"/>
        <v>9</v>
      </c>
      <c r="B42" s="30" t="s">
        <v>513</v>
      </c>
      <c r="C42" s="30" t="s">
        <v>514</v>
      </c>
      <c r="D42" s="33">
        <v>8015058937560.4902</v>
      </c>
      <c r="E42" s="34">
        <v>0</v>
      </c>
      <c r="F42" s="33">
        <v>8015058937560.4902</v>
      </c>
    </row>
    <row r="43" spans="1:6" ht="13.5" hidden="1" thickBot="1">
      <c r="A43" s="27">
        <f t="shared" si="1"/>
        <v>9</v>
      </c>
      <c r="B43" s="30" t="s">
        <v>515</v>
      </c>
      <c r="C43" s="30" t="s">
        <v>516</v>
      </c>
      <c r="D43" s="33">
        <v>70764415604.720001</v>
      </c>
      <c r="E43" s="34">
        <v>0</v>
      </c>
      <c r="F43" s="33">
        <v>70764415604.720001</v>
      </c>
    </row>
    <row r="44" spans="1:6" ht="13.5" hidden="1" thickBot="1">
      <c r="A44" s="27">
        <f t="shared" si="1"/>
        <v>9</v>
      </c>
      <c r="B44" s="30" t="s">
        <v>517</v>
      </c>
      <c r="C44" s="30" t="s">
        <v>518</v>
      </c>
      <c r="D44" s="33">
        <v>1815728677121.1001</v>
      </c>
      <c r="E44" s="34">
        <v>0</v>
      </c>
      <c r="F44" s="33">
        <v>1815728677121.1001</v>
      </c>
    </row>
    <row r="45" spans="1:6" ht="13.5" hidden="1" thickBot="1">
      <c r="A45" s="27">
        <f t="shared" si="1"/>
        <v>9</v>
      </c>
      <c r="B45" s="30" t="s">
        <v>519</v>
      </c>
      <c r="C45" s="30" t="s">
        <v>520</v>
      </c>
      <c r="D45" s="33">
        <v>676042279902.79004</v>
      </c>
      <c r="E45" s="34">
        <v>0</v>
      </c>
      <c r="F45" s="33">
        <v>676042279902.79004</v>
      </c>
    </row>
    <row r="46" spans="1:6" ht="13.5" thickBot="1">
      <c r="A46" s="27">
        <f t="shared" si="1"/>
        <v>6</v>
      </c>
      <c r="B46" s="27" t="s">
        <v>233</v>
      </c>
      <c r="C46" s="30" t="s">
        <v>150</v>
      </c>
      <c r="D46" s="33">
        <v>4441018960843.3896</v>
      </c>
      <c r="E46" s="34">
        <v>0</v>
      </c>
      <c r="F46" s="33">
        <v>4441018960843.3896</v>
      </c>
    </row>
    <row r="47" spans="1:6" ht="13.5" hidden="1" thickBot="1">
      <c r="A47" s="27">
        <f t="shared" si="1"/>
        <v>9</v>
      </c>
      <c r="B47" s="30" t="s">
        <v>521</v>
      </c>
      <c r="C47" s="30" t="s">
        <v>504</v>
      </c>
      <c r="D47" s="33">
        <v>30606816253.459999</v>
      </c>
      <c r="E47" s="34">
        <v>0</v>
      </c>
      <c r="F47" s="33">
        <v>30606816253.459999</v>
      </c>
    </row>
    <row r="48" spans="1:6" ht="13.5" hidden="1" thickBot="1">
      <c r="A48" s="27">
        <f t="shared" si="1"/>
        <v>9</v>
      </c>
      <c r="B48" s="30" t="s">
        <v>522</v>
      </c>
      <c r="C48" s="30" t="s">
        <v>506</v>
      </c>
      <c r="D48" s="33">
        <v>19129125794.119999</v>
      </c>
      <c r="E48" s="34">
        <v>0</v>
      </c>
      <c r="F48" s="33">
        <v>19129125794.119999</v>
      </c>
    </row>
    <row r="49" spans="1:6" ht="13.5" hidden="1" thickBot="1">
      <c r="A49" s="27">
        <f t="shared" si="1"/>
        <v>9</v>
      </c>
      <c r="B49" s="30" t="s">
        <v>523</v>
      </c>
      <c r="C49" s="30" t="s">
        <v>524</v>
      </c>
      <c r="D49" s="34">
        <v>4323544951557</v>
      </c>
      <c r="E49" s="34">
        <v>0</v>
      </c>
      <c r="F49" s="34">
        <v>4323544951557</v>
      </c>
    </row>
    <row r="50" spans="1:6" ht="13.5" hidden="1" thickBot="1">
      <c r="A50" s="27">
        <f t="shared" si="1"/>
        <v>9</v>
      </c>
      <c r="B50" s="30" t="s">
        <v>525</v>
      </c>
      <c r="C50" s="30" t="s">
        <v>526</v>
      </c>
      <c r="D50" s="33">
        <v>67738067238.809998</v>
      </c>
      <c r="E50" s="34">
        <v>0</v>
      </c>
      <c r="F50" s="33">
        <v>67738067238.809998</v>
      </c>
    </row>
    <row r="51" spans="1:6" ht="13.5" thickBot="1">
      <c r="A51" s="27">
        <f t="shared" si="1"/>
        <v>6</v>
      </c>
      <c r="B51" s="27" t="s">
        <v>527</v>
      </c>
      <c r="C51" s="30" t="s">
        <v>528</v>
      </c>
      <c r="D51" s="33">
        <v>9515486105243.4297</v>
      </c>
      <c r="E51" s="34">
        <v>0</v>
      </c>
      <c r="F51" s="33">
        <v>9515486105243.4297</v>
      </c>
    </row>
    <row r="52" spans="1:6" ht="13.5" hidden="1" thickBot="1">
      <c r="A52" s="27">
        <f t="shared" si="1"/>
        <v>9</v>
      </c>
      <c r="B52" s="30" t="s">
        <v>529</v>
      </c>
      <c r="C52" s="30" t="s">
        <v>152</v>
      </c>
      <c r="D52" s="34">
        <v>749731915</v>
      </c>
      <c r="E52" s="34">
        <v>0</v>
      </c>
      <c r="F52" s="34">
        <v>749731915</v>
      </c>
    </row>
    <row r="53" spans="1:6" ht="13.5" hidden="1" thickBot="1">
      <c r="A53" s="27">
        <f t="shared" si="1"/>
        <v>9</v>
      </c>
      <c r="B53" s="30" t="s">
        <v>530</v>
      </c>
      <c r="C53" s="30" t="s">
        <v>151</v>
      </c>
      <c r="D53" s="33">
        <v>9440052150273.5898</v>
      </c>
      <c r="E53" s="34">
        <v>0</v>
      </c>
      <c r="F53" s="33">
        <v>9440052150273.5898</v>
      </c>
    </row>
    <row r="54" spans="1:6" ht="13.5" hidden="1" thickBot="1">
      <c r="A54" s="27">
        <f t="shared" si="1"/>
        <v>9</v>
      </c>
      <c r="B54" s="30" t="s">
        <v>531</v>
      </c>
      <c r="C54" s="30" t="s">
        <v>150</v>
      </c>
      <c r="D54" s="33">
        <v>74684223054.839996</v>
      </c>
      <c r="E54" s="34">
        <v>0</v>
      </c>
      <c r="F54" s="33">
        <v>74684223054.839996</v>
      </c>
    </row>
    <row r="55" spans="1:6" ht="13.5" thickBot="1">
      <c r="A55" s="27">
        <f t="shared" si="1"/>
        <v>6</v>
      </c>
      <c r="B55" s="27" t="s">
        <v>532</v>
      </c>
      <c r="C55" s="30" t="s">
        <v>533</v>
      </c>
      <c r="D55" s="33">
        <v>11833890621439.4</v>
      </c>
      <c r="E55" s="34">
        <v>0</v>
      </c>
      <c r="F55" s="33">
        <v>11833890621439.4</v>
      </c>
    </row>
    <row r="56" spans="1:6" ht="13.5" hidden="1" thickBot="1">
      <c r="A56" s="27">
        <f t="shared" si="1"/>
        <v>9</v>
      </c>
      <c r="B56" s="30" t="s">
        <v>534</v>
      </c>
      <c r="C56" s="30" t="s">
        <v>535</v>
      </c>
      <c r="D56" s="33">
        <v>2469890143990.3398</v>
      </c>
      <c r="E56" s="34">
        <v>0</v>
      </c>
      <c r="F56" s="33">
        <v>2469890143990.3398</v>
      </c>
    </row>
    <row r="57" spans="1:6" ht="13.5" hidden="1" thickBot="1">
      <c r="A57" s="27">
        <f t="shared" si="1"/>
        <v>9</v>
      </c>
      <c r="B57" s="30" t="s">
        <v>536</v>
      </c>
      <c r="C57" s="30" t="s">
        <v>537</v>
      </c>
      <c r="D57" s="34">
        <v>413573186611</v>
      </c>
      <c r="E57" s="34">
        <v>0</v>
      </c>
      <c r="F57" s="34">
        <v>413573186611</v>
      </c>
    </row>
    <row r="58" spans="1:6" ht="13.5" hidden="1" thickBot="1">
      <c r="A58" s="27">
        <f t="shared" si="1"/>
        <v>9</v>
      </c>
      <c r="B58" s="30" t="s">
        <v>538</v>
      </c>
      <c r="C58" s="30" t="s">
        <v>539</v>
      </c>
      <c r="D58" s="33">
        <v>4466158214476.7803</v>
      </c>
      <c r="E58" s="34">
        <v>0</v>
      </c>
      <c r="F58" s="33">
        <v>4466158214476.7803</v>
      </c>
    </row>
    <row r="59" spans="1:6" ht="13.5" hidden="1" thickBot="1">
      <c r="A59" s="27">
        <f t="shared" si="1"/>
        <v>9</v>
      </c>
      <c r="B59" s="30" t="s">
        <v>540</v>
      </c>
      <c r="C59" s="30" t="s">
        <v>541</v>
      </c>
      <c r="D59" s="34">
        <v>6784590064</v>
      </c>
      <c r="E59" s="34">
        <v>0</v>
      </c>
      <c r="F59" s="34">
        <v>6784590064</v>
      </c>
    </row>
    <row r="60" spans="1:6" ht="13.5" hidden="1" thickBot="1">
      <c r="A60" s="27">
        <f t="shared" si="1"/>
        <v>9</v>
      </c>
      <c r="B60" s="30" t="s">
        <v>542</v>
      </c>
      <c r="C60" s="30" t="s">
        <v>543</v>
      </c>
      <c r="D60" s="34">
        <v>1800000000</v>
      </c>
      <c r="E60" s="34">
        <v>0</v>
      </c>
      <c r="F60" s="34">
        <v>1800000000</v>
      </c>
    </row>
    <row r="61" spans="1:6" ht="13.5" hidden="1" thickBot="1">
      <c r="A61" s="27">
        <f t="shared" si="1"/>
        <v>9</v>
      </c>
      <c r="B61" s="30" t="s">
        <v>544</v>
      </c>
      <c r="C61" s="30" t="s">
        <v>545</v>
      </c>
      <c r="D61" s="34">
        <v>120466029515</v>
      </c>
      <c r="E61" s="34">
        <v>0</v>
      </c>
      <c r="F61" s="34">
        <v>120466029515</v>
      </c>
    </row>
    <row r="62" spans="1:6" ht="13.5" hidden="1" thickBot="1">
      <c r="A62" s="27">
        <f t="shared" si="1"/>
        <v>9</v>
      </c>
      <c r="B62" s="30" t="s">
        <v>546</v>
      </c>
      <c r="C62" s="30" t="s">
        <v>120</v>
      </c>
      <c r="D62" s="33">
        <v>814430585097.62</v>
      </c>
      <c r="E62" s="34">
        <v>0</v>
      </c>
      <c r="F62" s="33">
        <v>814430585097.62</v>
      </c>
    </row>
    <row r="63" spans="1:6" ht="13.5" hidden="1" thickBot="1">
      <c r="A63" s="27">
        <f t="shared" si="1"/>
        <v>9</v>
      </c>
      <c r="B63" s="30" t="s">
        <v>547</v>
      </c>
      <c r="C63" s="30" t="s">
        <v>548</v>
      </c>
      <c r="D63" s="33">
        <v>3540787871684.6499</v>
      </c>
      <c r="E63" s="34">
        <v>0</v>
      </c>
      <c r="F63" s="33">
        <v>3540787871684.6499</v>
      </c>
    </row>
    <row r="64" spans="1:6" ht="13.5" thickBot="1">
      <c r="A64" s="27">
        <f t="shared" si="1"/>
        <v>6</v>
      </c>
      <c r="B64" s="27" t="s">
        <v>234</v>
      </c>
      <c r="C64" s="30" t="s">
        <v>207</v>
      </c>
      <c r="D64" s="33">
        <v>17580937310.830002</v>
      </c>
      <c r="E64" s="34">
        <v>0</v>
      </c>
      <c r="F64" s="33">
        <v>17580937310.830002</v>
      </c>
    </row>
    <row r="65" spans="1:6" ht="13.5" hidden="1" thickBot="1">
      <c r="A65" s="27">
        <f t="shared" si="1"/>
        <v>9</v>
      </c>
      <c r="B65" s="30" t="s">
        <v>549</v>
      </c>
      <c r="C65" s="30" t="s">
        <v>550</v>
      </c>
      <c r="D65" s="33">
        <v>17580937310.830002</v>
      </c>
      <c r="E65" s="34">
        <v>0</v>
      </c>
      <c r="F65" s="33">
        <v>17580937310.830002</v>
      </c>
    </row>
    <row r="66" spans="1:6" ht="13.5" thickBot="1">
      <c r="A66" s="27">
        <f t="shared" si="1"/>
        <v>3</v>
      </c>
      <c r="B66" s="27" t="s">
        <v>235</v>
      </c>
      <c r="C66" s="30" t="s">
        <v>149</v>
      </c>
      <c r="D66" s="33">
        <v>224272614699310</v>
      </c>
      <c r="E66" s="33">
        <v>51983819648024.102</v>
      </c>
      <c r="F66" s="33">
        <v>276256434347334</v>
      </c>
    </row>
    <row r="67" spans="1:6" ht="13.5" customHeight="1" thickBot="1">
      <c r="A67" s="27">
        <f t="shared" si="1"/>
        <v>6</v>
      </c>
      <c r="B67" s="27" t="s">
        <v>242</v>
      </c>
      <c r="C67" s="38" t="s">
        <v>551</v>
      </c>
      <c r="D67" s="39">
        <v>631898440565.04004</v>
      </c>
      <c r="E67" s="39">
        <v>4305397016.6599998</v>
      </c>
      <c r="F67" s="39">
        <v>636203837581.69995</v>
      </c>
    </row>
    <row r="68" spans="1:6" ht="13.5" hidden="1" thickBot="1">
      <c r="A68" s="27">
        <f t="shared" si="1"/>
        <v>9</v>
      </c>
      <c r="B68" s="30" t="s">
        <v>552</v>
      </c>
      <c r="C68" s="30" t="s">
        <v>553</v>
      </c>
      <c r="D68" s="34">
        <v>574974492419</v>
      </c>
      <c r="E68" s="34">
        <v>0</v>
      </c>
      <c r="F68" s="34">
        <v>574974492419</v>
      </c>
    </row>
    <row r="69" spans="1:6" ht="13.5" hidden="1" thickBot="1">
      <c r="A69" s="27">
        <f t="shared" si="1"/>
        <v>9</v>
      </c>
      <c r="B69" s="30" t="s">
        <v>554</v>
      </c>
      <c r="C69" s="30" t="s">
        <v>555</v>
      </c>
      <c r="D69" s="33">
        <v>56901346374.040001</v>
      </c>
      <c r="E69" s="33">
        <v>4018518576.6599998</v>
      </c>
      <c r="F69" s="33">
        <v>60919864950.699997</v>
      </c>
    </row>
    <row r="70" spans="1:6" ht="13.5" hidden="1" thickBot="1">
      <c r="A70" s="27">
        <f t="shared" si="1"/>
        <v>9</v>
      </c>
      <c r="B70" s="30" t="s">
        <v>556</v>
      </c>
      <c r="C70" s="30" t="s">
        <v>557</v>
      </c>
      <c r="D70" s="34">
        <v>15104730</v>
      </c>
      <c r="E70" s="34">
        <v>285600000</v>
      </c>
      <c r="F70" s="34">
        <v>300704730</v>
      </c>
    </row>
    <row r="71" spans="1:6" ht="13.5" hidden="1" thickBot="1">
      <c r="A71" s="27">
        <f t="shared" si="1"/>
        <v>9</v>
      </c>
      <c r="B71" s="30" t="s">
        <v>558</v>
      </c>
      <c r="C71" s="30" t="s">
        <v>559</v>
      </c>
      <c r="D71" s="34">
        <v>0</v>
      </c>
      <c r="E71" s="34">
        <v>0</v>
      </c>
      <c r="F71" s="34">
        <v>0</v>
      </c>
    </row>
    <row r="72" spans="1:6" ht="13.5" hidden="1" thickBot="1">
      <c r="A72" s="27">
        <f t="shared" si="1"/>
        <v>9</v>
      </c>
      <c r="B72" s="30" t="s">
        <v>560</v>
      </c>
      <c r="C72" s="30" t="s">
        <v>561</v>
      </c>
      <c r="D72" s="34">
        <v>0</v>
      </c>
      <c r="E72" s="34">
        <v>0</v>
      </c>
      <c r="F72" s="34">
        <v>0</v>
      </c>
    </row>
    <row r="73" spans="1:6" ht="13.5" hidden="1" thickBot="1">
      <c r="A73" s="27">
        <f t="shared" si="1"/>
        <v>9</v>
      </c>
      <c r="B73" s="30" t="s">
        <v>562</v>
      </c>
      <c r="C73" s="30" t="s">
        <v>563</v>
      </c>
      <c r="D73" s="34">
        <v>7497042</v>
      </c>
      <c r="E73" s="34">
        <v>1278440</v>
      </c>
      <c r="F73" s="34">
        <v>8775482</v>
      </c>
    </row>
    <row r="74" spans="1:6" ht="13.5" thickBot="1">
      <c r="A74" s="27">
        <f t="shared" si="1"/>
        <v>6</v>
      </c>
      <c r="B74" s="27" t="s">
        <v>243</v>
      </c>
      <c r="C74" s="30" t="s">
        <v>209</v>
      </c>
      <c r="D74" s="34">
        <v>154940452187301</v>
      </c>
      <c r="E74" s="34">
        <v>0</v>
      </c>
      <c r="F74" s="34">
        <v>154940452187301</v>
      </c>
    </row>
    <row r="75" spans="1:6" ht="13.5" hidden="1" thickBot="1">
      <c r="A75" s="27">
        <f t="shared" si="1"/>
        <v>9</v>
      </c>
      <c r="B75" s="30" t="s">
        <v>564</v>
      </c>
      <c r="C75" s="30" t="s">
        <v>565</v>
      </c>
      <c r="D75" s="34">
        <v>9749249999</v>
      </c>
      <c r="E75" s="34">
        <v>0</v>
      </c>
      <c r="F75" s="34">
        <v>9749249999</v>
      </c>
    </row>
    <row r="76" spans="1:6" ht="13.5" hidden="1" thickBot="1">
      <c r="A76" s="27">
        <f t="shared" si="1"/>
        <v>9</v>
      </c>
      <c r="B76" s="30" t="s">
        <v>566</v>
      </c>
      <c r="C76" s="30" t="s">
        <v>567</v>
      </c>
      <c r="D76" s="34">
        <v>18634090402763</v>
      </c>
      <c r="E76" s="34">
        <v>0</v>
      </c>
      <c r="F76" s="34">
        <v>18634090402763</v>
      </c>
    </row>
    <row r="77" spans="1:6" ht="13.5" hidden="1" thickBot="1">
      <c r="A77" s="27">
        <f t="shared" si="1"/>
        <v>9</v>
      </c>
      <c r="B77" s="30" t="s">
        <v>568</v>
      </c>
      <c r="C77" s="30" t="s">
        <v>569</v>
      </c>
      <c r="D77" s="34">
        <v>40831210581193</v>
      </c>
      <c r="E77" s="34">
        <v>0</v>
      </c>
      <c r="F77" s="34">
        <v>40831210581193</v>
      </c>
    </row>
    <row r="78" spans="1:6" ht="13.5" hidden="1" thickBot="1">
      <c r="A78" s="27">
        <f t="shared" si="1"/>
        <v>9</v>
      </c>
      <c r="B78" s="30" t="s">
        <v>570</v>
      </c>
      <c r="C78" s="30" t="s">
        <v>571</v>
      </c>
      <c r="D78" s="34">
        <v>84783834288871</v>
      </c>
      <c r="E78" s="34">
        <v>0</v>
      </c>
      <c r="F78" s="34">
        <v>84783834288871</v>
      </c>
    </row>
    <row r="79" spans="1:6" ht="13.5" hidden="1" thickBot="1">
      <c r="A79" s="27">
        <f t="shared" si="1"/>
        <v>9</v>
      </c>
      <c r="B79" s="30" t="s">
        <v>572</v>
      </c>
      <c r="C79" s="30" t="s">
        <v>573</v>
      </c>
      <c r="D79" s="34">
        <v>6515224038151</v>
      </c>
      <c r="E79" s="34">
        <v>0</v>
      </c>
      <c r="F79" s="34">
        <v>6515224038151</v>
      </c>
    </row>
    <row r="80" spans="1:6" ht="13.5" hidden="1" thickBot="1">
      <c r="A80" s="27">
        <f t="shared" si="1"/>
        <v>9</v>
      </c>
      <c r="B80" s="30" t="s">
        <v>574</v>
      </c>
      <c r="C80" s="30" t="s">
        <v>575</v>
      </c>
      <c r="D80" s="34">
        <v>4002763097584</v>
      </c>
      <c r="E80" s="34">
        <v>0</v>
      </c>
      <c r="F80" s="34">
        <v>4002763097584</v>
      </c>
    </row>
    <row r="81" spans="1:6" ht="13.5" hidden="1" thickBot="1">
      <c r="A81" s="27">
        <f t="shared" si="1"/>
        <v>9</v>
      </c>
      <c r="B81" s="30" t="s">
        <v>576</v>
      </c>
      <c r="C81" s="30" t="s">
        <v>577</v>
      </c>
      <c r="D81" s="34">
        <v>163580528740</v>
      </c>
      <c r="E81" s="34">
        <v>0</v>
      </c>
      <c r="F81" s="34">
        <v>163580528740</v>
      </c>
    </row>
    <row r="82" spans="1:6" ht="13.5" thickBot="1">
      <c r="A82" s="27">
        <f t="shared" ref="A82:A145" si="2">LEN(B82)</f>
        <v>6</v>
      </c>
      <c r="B82" s="27" t="s">
        <v>244</v>
      </c>
      <c r="C82" s="30" t="s">
        <v>578</v>
      </c>
      <c r="D82" s="33">
        <v>451662605070.51001</v>
      </c>
      <c r="E82" s="33">
        <v>150598210847.17999</v>
      </c>
      <c r="F82" s="33">
        <v>602260815917.68994</v>
      </c>
    </row>
    <row r="83" spans="1:6" ht="13.5" hidden="1" thickBot="1">
      <c r="A83" s="27">
        <f t="shared" si="2"/>
        <v>9</v>
      </c>
      <c r="B83" s="30" t="s">
        <v>579</v>
      </c>
      <c r="C83" s="30" t="s">
        <v>580</v>
      </c>
      <c r="D83" s="34">
        <v>0</v>
      </c>
      <c r="E83" s="34">
        <v>81190792</v>
      </c>
      <c r="F83" s="34">
        <v>81190792</v>
      </c>
    </row>
    <row r="84" spans="1:6" ht="13.5" hidden="1" thickBot="1">
      <c r="A84" s="27">
        <f t="shared" si="2"/>
        <v>9</v>
      </c>
      <c r="B84" s="30" t="s">
        <v>581</v>
      </c>
      <c r="C84" s="30" t="s">
        <v>582</v>
      </c>
      <c r="D84" s="33">
        <v>14566824988.48</v>
      </c>
      <c r="E84" s="33">
        <v>30011783410.860001</v>
      </c>
      <c r="F84" s="33">
        <v>44578608399.339996</v>
      </c>
    </row>
    <row r="85" spans="1:6" ht="13.5" hidden="1" thickBot="1">
      <c r="A85" s="27">
        <f t="shared" si="2"/>
        <v>9</v>
      </c>
      <c r="B85" s="30" t="s">
        <v>583</v>
      </c>
      <c r="C85" s="30" t="s">
        <v>584</v>
      </c>
      <c r="D85" s="34">
        <v>0</v>
      </c>
      <c r="E85" s="34">
        <v>248579852</v>
      </c>
      <c r="F85" s="34">
        <v>248579852</v>
      </c>
    </row>
    <row r="86" spans="1:6" ht="13.5" hidden="1" thickBot="1">
      <c r="A86" s="27">
        <f t="shared" si="2"/>
        <v>9</v>
      </c>
      <c r="B86" s="30" t="s">
        <v>585</v>
      </c>
      <c r="C86" s="30" t="s">
        <v>586</v>
      </c>
      <c r="D86" s="33">
        <v>436316755796.97998</v>
      </c>
      <c r="E86" s="33">
        <v>120006963301.71001</v>
      </c>
      <c r="F86" s="33">
        <v>556323719098.68994</v>
      </c>
    </row>
    <row r="87" spans="1:6" ht="13.5" hidden="1" thickBot="1">
      <c r="A87" s="27">
        <f t="shared" si="2"/>
        <v>9</v>
      </c>
      <c r="B87" s="30" t="s">
        <v>587</v>
      </c>
      <c r="C87" s="30" t="s">
        <v>588</v>
      </c>
      <c r="D87" s="33">
        <v>779024285.04999995</v>
      </c>
      <c r="E87" s="33">
        <v>249693490.61000001</v>
      </c>
      <c r="F87" s="33">
        <v>1028717775.66</v>
      </c>
    </row>
    <row r="88" spans="1:6" ht="13.5" thickBot="1">
      <c r="A88" s="27">
        <f t="shared" si="2"/>
        <v>6</v>
      </c>
      <c r="B88" s="27" t="s">
        <v>246</v>
      </c>
      <c r="C88" s="30" t="s">
        <v>140</v>
      </c>
      <c r="D88" s="33">
        <v>340782063237.48999</v>
      </c>
      <c r="E88" s="34">
        <v>0</v>
      </c>
      <c r="F88" s="33">
        <v>340782063237.48999</v>
      </c>
    </row>
    <row r="89" spans="1:6" ht="51.75" hidden="1" thickBot="1">
      <c r="A89" s="27">
        <f t="shared" si="2"/>
        <v>9</v>
      </c>
      <c r="B89" s="30" t="s">
        <v>589</v>
      </c>
      <c r="C89" s="38" t="s">
        <v>590</v>
      </c>
      <c r="D89" s="39">
        <v>328524404179.71997</v>
      </c>
      <c r="E89" s="40">
        <v>0</v>
      </c>
      <c r="F89" s="39">
        <v>328524404179.71997</v>
      </c>
    </row>
    <row r="90" spans="1:6" ht="13.5" hidden="1" customHeight="1" thickBot="1">
      <c r="A90" s="27">
        <f t="shared" si="2"/>
        <v>9</v>
      </c>
      <c r="B90" s="30" t="s">
        <v>591</v>
      </c>
      <c r="C90" s="38" t="s">
        <v>592</v>
      </c>
      <c r="D90" s="39">
        <v>12220422683.77</v>
      </c>
      <c r="E90" s="40">
        <v>0</v>
      </c>
      <c r="F90" s="39">
        <v>12220422683.77</v>
      </c>
    </row>
    <row r="91" spans="1:6" ht="13.5" hidden="1" thickBot="1">
      <c r="A91" s="27">
        <f t="shared" si="2"/>
        <v>9</v>
      </c>
      <c r="B91" s="30" t="s">
        <v>593</v>
      </c>
      <c r="C91" s="30" t="s">
        <v>594</v>
      </c>
      <c r="D91" s="34">
        <v>37236374</v>
      </c>
      <c r="E91" s="34">
        <v>0</v>
      </c>
      <c r="F91" s="34">
        <v>37236374</v>
      </c>
    </row>
    <row r="92" spans="1:6" ht="51.75" thickBot="1">
      <c r="A92" s="27">
        <f t="shared" si="2"/>
        <v>6</v>
      </c>
      <c r="B92" s="27" t="s">
        <v>595</v>
      </c>
      <c r="C92" s="38" t="s">
        <v>590</v>
      </c>
      <c r="D92" s="39">
        <v>50345060527603.703</v>
      </c>
      <c r="E92" s="39">
        <v>4279155237204.1099</v>
      </c>
      <c r="F92" s="39">
        <v>54624215764807.797</v>
      </c>
    </row>
    <row r="93" spans="1:6" ht="13.5" hidden="1" thickBot="1">
      <c r="A93" s="27">
        <f t="shared" si="2"/>
        <v>9</v>
      </c>
      <c r="B93" s="30" t="s">
        <v>596</v>
      </c>
      <c r="C93" s="30" t="s">
        <v>553</v>
      </c>
      <c r="D93" s="34">
        <v>2713593024175</v>
      </c>
      <c r="E93" s="34">
        <v>0</v>
      </c>
      <c r="F93" s="34">
        <v>2713593024175</v>
      </c>
    </row>
    <row r="94" spans="1:6" ht="13.5" hidden="1" thickBot="1">
      <c r="A94" s="27">
        <f t="shared" si="2"/>
        <v>9</v>
      </c>
      <c r="B94" s="30" t="s">
        <v>597</v>
      </c>
      <c r="C94" s="30" t="s">
        <v>555</v>
      </c>
      <c r="D94" s="33">
        <v>15645369698222.4</v>
      </c>
      <c r="E94" s="34">
        <v>3718844720785</v>
      </c>
      <c r="F94" s="33">
        <v>19364214419007.398</v>
      </c>
    </row>
    <row r="95" spans="1:6" ht="13.5" hidden="1" thickBot="1">
      <c r="A95" s="27">
        <f t="shared" si="2"/>
        <v>9</v>
      </c>
      <c r="B95" s="30" t="s">
        <v>598</v>
      </c>
      <c r="C95" s="30" t="s">
        <v>557</v>
      </c>
      <c r="D95" s="33">
        <v>1090554966970.5</v>
      </c>
      <c r="E95" s="34">
        <v>0</v>
      </c>
      <c r="F95" s="33">
        <v>1090554966970.5</v>
      </c>
    </row>
    <row r="96" spans="1:6" ht="13.5" hidden="1" thickBot="1">
      <c r="A96" s="27">
        <f t="shared" si="2"/>
        <v>9</v>
      </c>
      <c r="B96" s="30" t="s">
        <v>599</v>
      </c>
      <c r="C96" s="30" t="s">
        <v>600</v>
      </c>
      <c r="D96" s="33">
        <v>17445328489452.9</v>
      </c>
      <c r="E96" s="34">
        <v>0</v>
      </c>
      <c r="F96" s="33">
        <v>17445328489452.9</v>
      </c>
    </row>
    <row r="97" spans="1:6" ht="13.5" hidden="1" thickBot="1">
      <c r="A97" s="27">
        <f t="shared" si="2"/>
        <v>9</v>
      </c>
      <c r="B97" s="30" t="s">
        <v>601</v>
      </c>
      <c r="C97" s="30" t="s">
        <v>602</v>
      </c>
      <c r="D97" s="34">
        <v>12748936400</v>
      </c>
      <c r="E97" s="33">
        <v>242038349.28999999</v>
      </c>
      <c r="F97" s="33">
        <v>12990974749.290001</v>
      </c>
    </row>
    <row r="98" spans="1:6" ht="13.5" hidden="1" thickBot="1">
      <c r="A98" s="27">
        <f t="shared" si="2"/>
        <v>9</v>
      </c>
      <c r="B98" s="30" t="s">
        <v>603</v>
      </c>
      <c r="C98" s="30" t="s">
        <v>559</v>
      </c>
      <c r="D98" s="34">
        <v>6038509752</v>
      </c>
      <c r="E98" s="34">
        <v>0</v>
      </c>
      <c r="F98" s="34">
        <v>6038509752</v>
      </c>
    </row>
    <row r="99" spans="1:6" ht="13.5" hidden="1" thickBot="1">
      <c r="A99" s="27">
        <f t="shared" si="2"/>
        <v>9</v>
      </c>
      <c r="B99" s="30" t="s">
        <v>604</v>
      </c>
      <c r="C99" s="30" t="s">
        <v>561</v>
      </c>
      <c r="D99" s="33">
        <v>2254412186890.02</v>
      </c>
      <c r="E99" s="34">
        <v>400697734739</v>
      </c>
      <c r="F99" s="33">
        <v>2655109921629.02</v>
      </c>
    </row>
    <row r="100" spans="1:6" ht="13.5" hidden="1" thickBot="1">
      <c r="A100" s="27">
        <f t="shared" si="2"/>
        <v>9</v>
      </c>
      <c r="B100" s="30" t="s">
        <v>605</v>
      </c>
      <c r="C100" s="30" t="s">
        <v>606</v>
      </c>
      <c r="D100" s="34">
        <v>51590046</v>
      </c>
      <c r="E100" s="34">
        <v>0</v>
      </c>
      <c r="F100" s="34">
        <v>51590046</v>
      </c>
    </row>
    <row r="101" spans="1:6" ht="13.5" hidden="1" thickBot="1">
      <c r="A101" s="27">
        <f t="shared" si="2"/>
        <v>9</v>
      </c>
      <c r="B101" s="30" t="s">
        <v>607</v>
      </c>
      <c r="C101" s="30" t="s">
        <v>608</v>
      </c>
      <c r="D101" s="33">
        <v>137521911802.78</v>
      </c>
      <c r="E101" s="34">
        <v>0</v>
      </c>
      <c r="F101" s="33">
        <v>137521911802.78</v>
      </c>
    </row>
    <row r="102" spans="1:6" ht="13.5" hidden="1" thickBot="1">
      <c r="A102" s="27">
        <f t="shared" si="2"/>
        <v>9</v>
      </c>
      <c r="B102" s="30" t="s">
        <v>609</v>
      </c>
      <c r="C102" s="30" t="s">
        <v>610</v>
      </c>
      <c r="D102" s="34">
        <v>67534927</v>
      </c>
      <c r="E102" s="34">
        <v>0</v>
      </c>
      <c r="F102" s="34">
        <v>67534927</v>
      </c>
    </row>
    <row r="103" spans="1:6" ht="13.5" hidden="1" thickBot="1">
      <c r="A103" s="27">
        <f t="shared" si="2"/>
        <v>9</v>
      </c>
      <c r="B103" s="30" t="s">
        <v>611</v>
      </c>
      <c r="C103" s="30" t="s">
        <v>612</v>
      </c>
      <c r="D103" s="33">
        <v>1240422804.5899999</v>
      </c>
      <c r="E103" s="34">
        <v>0</v>
      </c>
      <c r="F103" s="33">
        <v>1240422804.5899999</v>
      </c>
    </row>
    <row r="104" spans="1:6" ht="13.5" hidden="1" thickBot="1">
      <c r="A104" s="27">
        <f t="shared" si="2"/>
        <v>9</v>
      </c>
      <c r="B104" s="30" t="s">
        <v>613</v>
      </c>
      <c r="C104" s="30" t="s">
        <v>614</v>
      </c>
      <c r="D104" s="33">
        <v>1252595194662.1001</v>
      </c>
      <c r="E104" s="33">
        <v>9913940928.2600002</v>
      </c>
      <c r="F104" s="33">
        <v>1262509135590.3601</v>
      </c>
    </row>
    <row r="105" spans="1:6" ht="13.5" hidden="1" thickBot="1">
      <c r="A105" s="27">
        <f t="shared" si="2"/>
        <v>9</v>
      </c>
      <c r="B105" s="30" t="s">
        <v>615</v>
      </c>
      <c r="C105" s="30" t="s">
        <v>616</v>
      </c>
      <c r="D105" s="33">
        <v>124496859264.75</v>
      </c>
      <c r="E105" s="34">
        <v>0</v>
      </c>
      <c r="F105" s="33">
        <v>124496859264.75</v>
      </c>
    </row>
    <row r="106" spans="1:6" ht="13.5" hidden="1" thickBot="1">
      <c r="A106" s="27">
        <f t="shared" si="2"/>
        <v>9</v>
      </c>
      <c r="B106" s="30" t="s">
        <v>617</v>
      </c>
      <c r="C106" s="30" t="s">
        <v>618</v>
      </c>
      <c r="D106" s="33">
        <v>89872171753.320007</v>
      </c>
      <c r="E106" s="33">
        <v>137462520643.56</v>
      </c>
      <c r="F106" s="33">
        <v>227334692396.88</v>
      </c>
    </row>
    <row r="107" spans="1:6" ht="51.75" hidden="1" thickBot="1">
      <c r="A107" s="27">
        <f t="shared" si="2"/>
        <v>9</v>
      </c>
      <c r="B107" s="30" t="s">
        <v>619</v>
      </c>
      <c r="C107" s="38" t="s">
        <v>620</v>
      </c>
      <c r="D107" s="39">
        <v>9571169030480.3398</v>
      </c>
      <c r="E107" s="40">
        <v>11994281759</v>
      </c>
      <c r="F107" s="39">
        <v>9583163312239.3398</v>
      </c>
    </row>
    <row r="108" spans="1:6" ht="13.5" customHeight="1" thickBot="1">
      <c r="A108" s="27">
        <f t="shared" si="2"/>
        <v>6</v>
      </c>
      <c r="B108" s="27" t="s">
        <v>621</v>
      </c>
      <c r="C108" s="38" t="s">
        <v>592</v>
      </c>
      <c r="D108" s="39">
        <v>1663461570105.4399</v>
      </c>
      <c r="E108" s="39">
        <v>8938875152556.7109</v>
      </c>
      <c r="F108" s="39">
        <v>10602336722662.199</v>
      </c>
    </row>
    <row r="109" spans="1:6" ht="13.5" hidden="1" thickBot="1">
      <c r="A109" s="27">
        <f t="shared" si="2"/>
        <v>9</v>
      </c>
      <c r="B109" s="30" t="s">
        <v>622</v>
      </c>
      <c r="C109" s="30" t="s">
        <v>623</v>
      </c>
      <c r="D109" s="33">
        <v>1359056170.4200001</v>
      </c>
      <c r="E109" s="34">
        <v>393929485</v>
      </c>
      <c r="F109" s="33">
        <v>1752985655.4200001</v>
      </c>
    </row>
    <row r="110" spans="1:6" ht="13.5" hidden="1" thickBot="1">
      <c r="A110" s="27">
        <f t="shared" si="2"/>
        <v>9</v>
      </c>
      <c r="B110" s="30" t="s">
        <v>624</v>
      </c>
      <c r="C110" s="30" t="s">
        <v>625</v>
      </c>
      <c r="D110" s="33">
        <v>1101676864430.8</v>
      </c>
      <c r="E110" s="33">
        <v>7472626594998.4902</v>
      </c>
      <c r="F110" s="33">
        <v>8574303459429.29</v>
      </c>
    </row>
    <row r="111" spans="1:6" ht="13.5" hidden="1" thickBot="1">
      <c r="A111" s="27">
        <f t="shared" si="2"/>
        <v>9</v>
      </c>
      <c r="B111" s="30" t="s">
        <v>626</v>
      </c>
      <c r="C111" s="30" t="s">
        <v>627</v>
      </c>
      <c r="D111" s="34">
        <v>0</v>
      </c>
      <c r="E111" s="34">
        <v>954950211609</v>
      </c>
      <c r="F111" s="34">
        <v>954950211609</v>
      </c>
    </row>
    <row r="112" spans="1:6" ht="13.5" hidden="1" thickBot="1">
      <c r="A112" s="27">
        <f t="shared" si="2"/>
        <v>9</v>
      </c>
      <c r="B112" s="30" t="s">
        <v>628</v>
      </c>
      <c r="C112" s="30" t="s">
        <v>629</v>
      </c>
      <c r="D112" s="34">
        <v>0</v>
      </c>
      <c r="E112" s="34">
        <v>0</v>
      </c>
      <c r="F112" s="34">
        <v>0</v>
      </c>
    </row>
    <row r="113" spans="1:6" ht="13.5" hidden="1" thickBot="1">
      <c r="A113" s="27">
        <f t="shared" si="2"/>
        <v>9</v>
      </c>
      <c r="B113" s="30" t="s">
        <v>630</v>
      </c>
      <c r="C113" s="30" t="s">
        <v>631</v>
      </c>
      <c r="D113" s="33">
        <v>543417057862.98999</v>
      </c>
      <c r="E113" s="33">
        <v>118911124737.22</v>
      </c>
      <c r="F113" s="33">
        <v>662328182600.20996</v>
      </c>
    </row>
    <row r="114" spans="1:6" ht="13.5" hidden="1" thickBot="1">
      <c r="A114" s="27">
        <f t="shared" si="2"/>
        <v>9</v>
      </c>
      <c r="B114" s="30" t="s">
        <v>632</v>
      </c>
      <c r="C114" s="30" t="s">
        <v>633</v>
      </c>
      <c r="D114" s="34">
        <v>0</v>
      </c>
      <c r="E114" s="34">
        <v>0</v>
      </c>
      <c r="F114" s="34">
        <v>0</v>
      </c>
    </row>
    <row r="115" spans="1:6" ht="13.5" hidden="1" thickBot="1">
      <c r="A115" s="27">
        <f t="shared" si="2"/>
        <v>9</v>
      </c>
      <c r="B115" s="30" t="s">
        <v>634</v>
      </c>
      <c r="C115" s="30" t="s">
        <v>553</v>
      </c>
      <c r="D115" s="34">
        <v>0</v>
      </c>
      <c r="E115" s="34">
        <v>0</v>
      </c>
      <c r="F115" s="34">
        <v>0</v>
      </c>
    </row>
    <row r="116" spans="1:6" ht="13.5" hidden="1" thickBot="1">
      <c r="A116" s="27">
        <f t="shared" si="2"/>
        <v>9</v>
      </c>
      <c r="B116" s="30" t="s">
        <v>635</v>
      </c>
      <c r="C116" s="30" t="s">
        <v>555</v>
      </c>
      <c r="D116" s="34">
        <v>140000000</v>
      </c>
      <c r="E116" s="34">
        <v>0</v>
      </c>
      <c r="F116" s="34">
        <v>140000000</v>
      </c>
    </row>
    <row r="117" spans="1:6" ht="13.5" hidden="1" thickBot="1">
      <c r="A117" s="27">
        <f t="shared" si="2"/>
        <v>9</v>
      </c>
      <c r="B117" s="30" t="s">
        <v>636</v>
      </c>
      <c r="C117" s="30" t="s">
        <v>602</v>
      </c>
      <c r="D117" s="34">
        <v>0</v>
      </c>
      <c r="E117" s="34">
        <v>0</v>
      </c>
      <c r="F117" s="34">
        <v>0</v>
      </c>
    </row>
    <row r="118" spans="1:6" ht="13.5" hidden="1" customHeight="1" thickBot="1">
      <c r="A118" s="27">
        <f t="shared" si="2"/>
        <v>9</v>
      </c>
      <c r="B118" s="30" t="s">
        <v>637</v>
      </c>
      <c r="C118" s="38" t="s">
        <v>638</v>
      </c>
      <c r="D118" s="39">
        <v>16868591641.23</v>
      </c>
      <c r="E118" s="40">
        <v>391993291727</v>
      </c>
      <c r="F118" s="39">
        <v>408861883368.22998</v>
      </c>
    </row>
    <row r="119" spans="1:6" ht="13.5" thickBot="1">
      <c r="A119" s="27">
        <f t="shared" si="2"/>
        <v>6</v>
      </c>
      <c r="B119" s="27" t="s">
        <v>639</v>
      </c>
      <c r="C119" s="30" t="s">
        <v>640</v>
      </c>
      <c r="D119" s="33">
        <v>12753242050265.9</v>
      </c>
      <c r="E119" s="33">
        <v>511238810052.23999</v>
      </c>
      <c r="F119" s="33">
        <v>13264480860318.1</v>
      </c>
    </row>
    <row r="120" spans="1:6" ht="13.5" hidden="1" thickBot="1">
      <c r="A120" s="27">
        <f t="shared" si="2"/>
        <v>9</v>
      </c>
      <c r="B120" s="30" t="s">
        <v>641</v>
      </c>
      <c r="C120" s="30" t="s">
        <v>553</v>
      </c>
      <c r="D120" s="34">
        <v>0</v>
      </c>
      <c r="E120" s="33">
        <v>37342866630.989998</v>
      </c>
      <c r="F120" s="33">
        <v>37342866630.989998</v>
      </c>
    </row>
    <row r="121" spans="1:6" ht="13.5" hidden="1" thickBot="1">
      <c r="A121" s="27">
        <f t="shared" si="2"/>
        <v>9</v>
      </c>
      <c r="B121" s="30" t="s">
        <v>642</v>
      </c>
      <c r="C121" s="30" t="s">
        <v>555</v>
      </c>
      <c r="D121" s="33">
        <v>2950200339734.5898</v>
      </c>
      <c r="E121" s="33">
        <v>373003613079.85999</v>
      </c>
      <c r="F121" s="33">
        <v>3323203952814.4502</v>
      </c>
    </row>
    <row r="122" spans="1:6" ht="13.5" hidden="1" thickBot="1">
      <c r="A122" s="27">
        <f t="shared" si="2"/>
        <v>9</v>
      </c>
      <c r="B122" s="30" t="s">
        <v>643</v>
      </c>
      <c r="C122" s="30" t="s">
        <v>557</v>
      </c>
      <c r="D122" s="33">
        <v>17991320275.169998</v>
      </c>
      <c r="E122" s="34">
        <v>71317925253</v>
      </c>
      <c r="F122" s="33">
        <v>89309245528.169998</v>
      </c>
    </row>
    <row r="123" spans="1:6" ht="13.5" hidden="1" thickBot="1">
      <c r="A123" s="27">
        <f t="shared" si="2"/>
        <v>9</v>
      </c>
      <c r="B123" s="30" t="s">
        <v>644</v>
      </c>
      <c r="C123" s="30" t="s">
        <v>600</v>
      </c>
      <c r="D123" s="34">
        <v>469955032275</v>
      </c>
      <c r="E123" s="34">
        <v>0</v>
      </c>
      <c r="F123" s="34">
        <v>469955032275</v>
      </c>
    </row>
    <row r="124" spans="1:6" ht="13.5" hidden="1" thickBot="1">
      <c r="A124" s="27">
        <f t="shared" si="2"/>
        <v>9</v>
      </c>
      <c r="B124" s="30" t="s">
        <v>645</v>
      </c>
      <c r="C124" s="30" t="s">
        <v>602</v>
      </c>
      <c r="D124" s="34">
        <v>0</v>
      </c>
      <c r="E124" s="34">
        <v>0</v>
      </c>
      <c r="F124" s="34">
        <v>0</v>
      </c>
    </row>
    <row r="125" spans="1:6" ht="13.5" hidden="1" thickBot="1">
      <c r="A125" s="27">
        <f t="shared" si="2"/>
        <v>9</v>
      </c>
      <c r="B125" s="30" t="s">
        <v>646</v>
      </c>
      <c r="C125" s="30" t="s">
        <v>559</v>
      </c>
      <c r="D125" s="33">
        <v>9986211674.1900005</v>
      </c>
      <c r="E125" s="34">
        <v>0</v>
      </c>
      <c r="F125" s="33">
        <v>9986211674.1900005</v>
      </c>
    </row>
    <row r="126" spans="1:6" ht="13.5" hidden="1" thickBot="1">
      <c r="A126" s="27">
        <f t="shared" si="2"/>
        <v>9</v>
      </c>
      <c r="B126" s="30" t="s">
        <v>647</v>
      </c>
      <c r="C126" s="30" t="s">
        <v>561</v>
      </c>
      <c r="D126" s="33">
        <v>47660845737.93</v>
      </c>
      <c r="E126" s="33">
        <v>10009860995.76</v>
      </c>
      <c r="F126" s="33">
        <v>57670706733.690002</v>
      </c>
    </row>
    <row r="127" spans="1:6" ht="13.5" hidden="1" thickBot="1">
      <c r="A127" s="27">
        <f t="shared" si="2"/>
        <v>9</v>
      </c>
      <c r="B127" s="30" t="s">
        <v>648</v>
      </c>
      <c r="C127" s="30" t="s">
        <v>649</v>
      </c>
      <c r="D127" s="34">
        <v>11727916933</v>
      </c>
      <c r="E127" s="34">
        <v>0</v>
      </c>
      <c r="F127" s="34">
        <v>11727916933</v>
      </c>
    </row>
    <row r="128" spans="1:6" ht="13.5" hidden="1" thickBot="1">
      <c r="A128" s="27">
        <f t="shared" si="2"/>
        <v>9</v>
      </c>
      <c r="B128" s="30" t="s">
        <v>650</v>
      </c>
      <c r="C128" s="30" t="s">
        <v>618</v>
      </c>
      <c r="D128" s="34">
        <v>17248353294</v>
      </c>
      <c r="E128" s="34">
        <v>0</v>
      </c>
      <c r="F128" s="34">
        <v>17248353294</v>
      </c>
    </row>
    <row r="129" spans="1:6" ht="13.5" hidden="1" thickBot="1">
      <c r="A129" s="27">
        <f t="shared" si="2"/>
        <v>9</v>
      </c>
      <c r="B129" s="30" t="s">
        <v>651</v>
      </c>
      <c r="C129" s="30" t="s">
        <v>652</v>
      </c>
      <c r="D129" s="34">
        <v>5694830</v>
      </c>
      <c r="E129" s="34">
        <v>0</v>
      </c>
      <c r="F129" s="34">
        <v>5694830</v>
      </c>
    </row>
    <row r="130" spans="1:6" ht="13.5" hidden="1" thickBot="1">
      <c r="A130" s="27">
        <f t="shared" si="2"/>
        <v>9</v>
      </c>
      <c r="B130" s="30" t="s">
        <v>653</v>
      </c>
      <c r="C130" s="30" t="s">
        <v>654</v>
      </c>
      <c r="D130" s="34">
        <v>9228466335512</v>
      </c>
      <c r="E130" s="33">
        <v>19564544092.630001</v>
      </c>
      <c r="F130" s="33">
        <v>9248030879604.6309</v>
      </c>
    </row>
    <row r="131" spans="1:6" ht="13.5" thickBot="1">
      <c r="A131" s="27">
        <f t="shared" si="2"/>
        <v>6</v>
      </c>
      <c r="B131" s="27" t="s">
        <v>655</v>
      </c>
      <c r="C131" s="30" t="s">
        <v>594</v>
      </c>
      <c r="D131" s="33">
        <v>3585156987733.21</v>
      </c>
      <c r="E131" s="33">
        <v>5772275794473.9199</v>
      </c>
      <c r="F131" s="33">
        <v>9357432782207.1309</v>
      </c>
    </row>
    <row r="132" spans="1:6" ht="13.5" hidden="1" thickBot="1">
      <c r="A132" s="27">
        <f t="shared" si="2"/>
        <v>9</v>
      </c>
      <c r="B132" s="30" t="s">
        <v>656</v>
      </c>
      <c r="C132" s="30" t="s">
        <v>557</v>
      </c>
      <c r="D132" s="33">
        <v>6118958141.96</v>
      </c>
      <c r="E132" s="34">
        <v>100987424</v>
      </c>
      <c r="F132" s="33">
        <v>6219945565.96</v>
      </c>
    </row>
    <row r="133" spans="1:6" ht="13.5" hidden="1" thickBot="1">
      <c r="A133" s="27">
        <f t="shared" si="2"/>
        <v>9</v>
      </c>
      <c r="B133" s="30" t="s">
        <v>657</v>
      </c>
      <c r="C133" s="30" t="s">
        <v>658</v>
      </c>
      <c r="D133" s="34">
        <v>24750000</v>
      </c>
      <c r="E133" s="34">
        <v>0</v>
      </c>
      <c r="F133" s="34">
        <v>24750000</v>
      </c>
    </row>
    <row r="134" spans="1:6" ht="13.5" hidden="1" thickBot="1">
      <c r="A134" s="27">
        <f t="shared" si="2"/>
        <v>9</v>
      </c>
      <c r="B134" s="30" t="s">
        <v>659</v>
      </c>
      <c r="C134" s="30" t="s">
        <v>559</v>
      </c>
      <c r="D134" s="34">
        <v>0</v>
      </c>
      <c r="E134" s="34">
        <v>124552206</v>
      </c>
      <c r="F134" s="34">
        <v>124552206</v>
      </c>
    </row>
    <row r="135" spans="1:6" ht="13.5" hidden="1" thickBot="1">
      <c r="A135" s="27">
        <f t="shared" si="2"/>
        <v>9</v>
      </c>
      <c r="B135" s="30" t="s">
        <v>660</v>
      </c>
      <c r="C135" s="30" t="s">
        <v>561</v>
      </c>
      <c r="D135" s="34">
        <v>6100000000</v>
      </c>
      <c r="E135" s="34">
        <v>0</v>
      </c>
      <c r="F135" s="34">
        <v>6100000000</v>
      </c>
    </row>
    <row r="136" spans="1:6" ht="13.5" hidden="1" thickBot="1">
      <c r="A136" s="27">
        <f t="shared" si="2"/>
        <v>9</v>
      </c>
      <c r="B136" s="30" t="s">
        <v>661</v>
      </c>
      <c r="C136" s="30" t="s">
        <v>606</v>
      </c>
      <c r="D136" s="34">
        <v>29692426</v>
      </c>
      <c r="E136" s="34">
        <v>0</v>
      </c>
      <c r="F136" s="34">
        <v>29692426</v>
      </c>
    </row>
    <row r="137" spans="1:6" ht="13.5" hidden="1" thickBot="1">
      <c r="A137" s="27">
        <f t="shared" si="2"/>
        <v>9</v>
      </c>
      <c r="B137" s="30" t="s">
        <v>662</v>
      </c>
      <c r="C137" s="30" t="s">
        <v>663</v>
      </c>
      <c r="D137" s="33">
        <v>23271663.989999998</v>
      </c>
      <c r="E137" s="34">
        <v>1153459730</v>
      </c>
      <c r="F137" s="33">
        <v>1176731393.99</v>
      </c>
    </row>
    <row r="138" spans="1:6" ht="13.5" hidden="1" thickBot="1">
      <c r="A138" s="27">
        <f t="shared" si="2"/>
        <v>9</v>
      </c>
      <c r="B138" s="30" t="s">
        <v>664</v>
      </c>
      <c r="C138" s="30" t="s">
        <v>608</v>
      </c>
      <c r="D138" s="33">
        <v>3334417958175.6499</v>
      </c>
      <c r="E138" s="33">
        <v>594319808155.80005</v>
      </c>
      <c r="F138" s="33">
        <v>3928737766331.4502</v>
      </c>
    </row>
    <row r="139" spans="1:6" ht="13.5" hidden="1" thickBot="1">
      <c r="A139" s="27">
        <f t="shared" si="2"/>
        <v>9</v>
      </c>
      <c r="B139" s="30" t="s">
        <v>665</v>
      </c>
      <c r="C139" s="30" t="s">
        <v>610</v>
      </c>
      <c r="D139" s="34">
        <v>146075943</v>
      </c>
      <c r="E139" s="34">
        <v>49718327</v>
      </c>
      <c r="F139" s="34">
        <v>195794270</v>
      </c>
    </row>
    <row r="140" spans="1:6" ht="13.5" hidden="1" thickBot="1">
      <c r="A140" s="27">
        <f t="shared" si="2"/>
        <v>9</v>
      </c>
      <c r="B140" s="30" t="s">
        <v>666</v>
      </c>
      <c r="C140" s="30" t="s">
        <v>612</v>
      </c>
      <c r="D140" s="33">
        <v>17439354002.68</v>
      </c>
      <c r="E140" s="33">
        <v>2108677674.52</v>
      </c>
      <c r="F140" s="33">
        <v>19548031677.200001</v>
      </c>
    </row>
    <row r="141" spans="1:6" ht="13.5" hidden="1" thickBot="1">
      <c r="A141" s="27">
        <f t="shared" si="2"/>
        <v>9</v>
      </c>
      <c r="B141" s="30" t="s">
        <v>667</v>
      </c>
      <c r="C141" s="30" t="s">
        <v>614</v>
      </c>
      <c r="D141" s="33">
        <v>169214667748.13</v>
      </c>
      <c r="E141" s="33">
        <v>13433128108.610001</v>
      </c>
      <c r="F141" s="33">
        <v>182647795856.73999</v>
      </c>
    </row>
    <row r="142" spans="1:6" ht="13.5" hidden="1" thickBot="1">
      <c r="A142" s="27">
        <f t="shared" si="2"/>
        <v>9</v>
      </c>
      <c r="B142" s="30" t="s">
        <v>668</v>
      </c>
      <c r="C142" s="30" t="s">
        <v>616</v>
      </c>
      <c r="D142" s="33">
        <v>738882157.16999996</v>
      </c>
      <c r="E142" s="34">
        <v>0</v>
      </c>
      <c r="F142" s="33">
        <v>738882157.16999996</v>
      </c>
    </row>
    <row r="143" spans="1:6" ht="13.5" hidden="1" thickBot="1">
      <c r="A143" s="27">
        <f t="shared" si="2"/>
        <v>9</v>
      </c>
      <c r="B143" s="30" t="s">
        <v>669</v>
      </c>
      <c r="C143" s="30" t="s">
        <v>618</v>
      </c>
      <c r="D143" s="33">
        <v>2977723871.25</v>
      </c>
      <c r="E143" s="33">
        <v>240823175.80000001</v>
      </c>
      <c r="F143" s="33">
        <v>3218547047.0500002</v>
      </c>
    </row>
    <row r="144" spans="1:6" ht="13.5" hidden="1" thickBot="1">
      <c r="A144" s="27">
        <f t="shared" si="2"/>
        <v>9</v>
      </c>
      <c r="B144" s="30" t="s">
        <v>670</v>
      </c>
      <c r="C144" s="30" t="s">
        <v>671</v>
      </c>
      <c r="D144" s="33">
        <v>2065309105.49</v>
      </c>
      <c r="E144" s="33">
        <v>2626769823.8499999</v>
      </c>
      <c r="F144" s="33">
        <v>4692078929.3400002</v>
      </c>
    </row>
    <row r="145" spans="1:6" ht="13.5" hidden="1" thickBot="1">
      <c r="A145" s="27">
        <f t="shared" si="2"/>
        <v>9</v>
      </c>
      <c r="B145" s="30" t="s">
        <v>672</v>
      </c>
      <c r="C145" s="30" t="s">
        <v>673</v>
      </c>
      <c r="D145" s="34">
        <v>0</v>
      </c>
      <c r="E145" s="33">
        <v>5096030112806.1201</v>
      </c>
      <c r="F145" s="33">
        <v>5096030112806.1201</v>
      </c>
    </row>
    <row r="146" spans="1:6" ht="13.5" hidden="1" thickBot="1">
      <c r="A146" s="27">
        <f t="shared" ref="A146:A209" si="3">LEN(B146)</f>
        <v>9</v>
      </c>
      <c r="B146" s="30" t="s">
        <v>674</v>
      </c>
      <c r="C146" s="30" t="s">
        <v>675</v>
      </c>
      <c r="D146" s="33">
        <v>45860344497.889999</v>
      </c>
      <c r="E146" s="33">
        <v>62087757042.220001</v>
      </c>
      <c r="F146" s="33">
        <v>107948101540.11</v>
      </c>
    </row>
    <row r="147" spans="1:6" ht="13.5" thickBot="1">
      <c r="A147" s="27">
        <f t="shared" si="3"/>
        <v>6</v>
      </c>
      <c r="B147" s="27" t="s">
        <v>676</v>
      </c>
      <c r="C147" s="30" t="s">
        <v>677</v>
      </c>
      <c r="D147" s="34">
        <v>72621</v>
      </c>
      <c r="E147" s="34">
        <v>4229121798213</v>
      </c>
      <c r="F147" s="34">
        <v>4229121870834</v>
      </c>
    </row>
    <row r="148" spans="1:6" ht="13.5" hidden="1" thickBot="1">
      <c r="A148" s="27">
        <f t="shared" si="3"/>
        <v>9</v>
      </c>
      <c r="B148" s="30" t="s">
        <v>678</v>
      </c>
      <c r="C148" s="30" t="s">
        <v>586</v>
      </c>
      <c r="D148" s="34">
        <v>0</v>
      </c>
      <c r="E148" s="34">
        <v>1368343886</v>
      </c>
      <c r="F148" s="34">
        <v>1368343886</v>
      </c>
    </row>
    <row r="149" spans="1:6" ht="13.5" hidden="1" thickBot="1">
      <c r="A149" s="27">
        <f t="shared" si="3"/>
        <v>9</v>
      </c>
      <c r="B149" s="30" t="s">
        <v>679</v>
      </c>
      <c r="C149" s="30" t="s">
        <v>680</v>
      </c>
      <c r="D149" s="34">
        <v>0</v>
      </c>
      <c r="E149" s="34">
        <v>3088672185851</v>
      </c>
      <c r="F149" s="34">
        <v>3088672185851</v>
      </c>
    </row>
    <row r="150" spans="1:6" ht="13.5" hidden="1" thickBot="1">
      <c r="A150" s="27">
        <f t="shared" si="3"/>
        <v>9</v>
      </c>
      <c r="B150" s="30" t="s">
        <v>681</v>
      </c>
      <c r="C150" s="30" t="s">
        <v>582</v>
      </c>
      <c r="D150" s="34">
        <v>72621</v>
      </c>
      <c r="E150" s="34">
        <v>1139081268476</v>
      </c>
      <c r="F150" s="34">
        <v>1139081341097</v>
      </c>
    </row>
    <row r="151" spans="1:6" ht="13.5" thickBot="1">
      <c r="A151" s="27">
        <f t="shared" si="3"/>
        <v>6</v>
      </c>
      <c r="B151" s="27" t="s">
        <v>682</v>
      </c>
      <c r="C151" s="30" t="s">
        <v>683</v>
      </c>
      <c r="D151" s="34">
        <v>0</v>
      </c>
      <c r="E151" s="34">
        <v>0</v>
      </c>
      <c r="F151" s="34">
        <v>0</v>
      </c>
    </row>
    <row r="152" spans="1:6" ht="13.5" hidden="1" thickBot="1">
      <c r="A152" s="27">
        <f t="shared" si="3"/>
        <v>9</v>
      </c>
      <c r="B152" s="30" t="s">
        <v>684</v>
      </c>
      <c r="C152" s="30" t="s">
        <v>582</v>
      </c>
      <c r="D152" s="34">
        <v>0</v>
      </c>
      <c r="E152" s="34">
        <v>0</v>
      </c>
      <c r="F152" s="34">
        <v>0</v>
      </c>
    </row>
    <row r="153" spans="1:6" ht="13.5" thickBot="1">
      <c r="A153" s="27">
        <f t="shared" si="3"/>
        <v>6</v>
      </c>
      <c r="B153" s="27" t="s">
        <v>685</v>
      </c>
      <c r="C153" s="30" t="s">
        <v>686</v>
      </c>
      <c r="D153" s="33">
        <v>148668679336.54999</v>
      </c>
      <c r="E153" s="33">
        <v>25323119383541</v>
      </c>
      <c r="F153" s="33">
        <v>25471788062877.5</v>
      </c>
    </row>
    <row r="154" spans="1:6" ht="13.5" hidden="1" thickBot="1">
      <c r="A154" s="27">
        <f t="shared" si="3"/>
        <v>9</v>
      </c>
      <c r="B154" s="30" t="s">
        <v>687</v>
      </c>
      <c r="C154" s="30" t="s">
        <v>586</v>
      </c>
      <c r="D154" s="33">
        <v>113877973729.97</v>
      </c>
      <c r="E154" s="33">
        <v>15597928148.540001</v>
      </c>
      <c r="F154" s="33">
        <v>129475901878.50999</v>
      </c>
    </row>
    <row r="155" spans="1:6" ht="13.5" hidden="1" thickBot="1">
      <c r="A155" s="27">
        <f t="shared" si="3"/>
        <v>9</v>
      </c>
      <c r="B155" s="30" t="s">
        <v>688</v>
      </c>
      <c r="C155" s="30" t="s">
        <v>680</v>
      </c>
      <c r="D155" s="33">
        <v>13.71</v>
      </c>
      <c r="E155" s="33">
        <v>22465291392588.5</v>
      </c>
      <c r="F155" s="33">
        <v>22465291392602.199</v>
      </c>
    </row>
    <row r="156" spans="1:6" ht="13.5" hidden="1" thickBot="1">
      <c r="A156" s="27">
        <f t="shared" si="3"/>
        <v>9</v>
      </c>
      <c r="B156" s="30" t="s">
        <v>689</v>
      </c>
      <c r="C156" s="30" t="s">
        <v>580</v>
      </c>
      <c r="D156" s="34">
        <v>1500000</v>
      </c>
      <c r="E156" s="34">
        <v>0</v>
      </c>
      <c r="F156" s="34">
        <v>1500000</v>
      </c>
    </row>
    <row r="157" spans="1:6" ht="13.5" hidden="1" thickBot="1">
      <c r="A157" s="27">
        <f t="shared" si="3"/>
        <v>9</v>
      </c>
      <c r="B157" s="30" t="s">
        <v>690</v>
      </c>
      <c r="C157" s="30" t="s">
        <v>582</v>
      </c>
      <c r="D157" s="33">
        <v>13856914953.67</v>
      </c>
      <c r="E157" s="33">
        <v>2814290347031.46</v>
      </c>
      <c r="F157" s="33">
        <v>2828147261985.1299</v>
      </c>
    </row>
    <row r="158" spans="1:6" ht="13.5" hidden="1" thickBot="1">
      <c r="A158" s="27">
        <f t="shared" si="3"/>
        <v>9</v>
      </c>
      <c r="B158" s="30" t="s">
        <v>691</v>
      </c>
      <c r="C158" s="30" t="s">
        <v>584</v>
      </c>
      <c r="D158" s="33">
        <v>20932290639.200001</v>
      </c>
      <c r="E158" s="33">
        <v>27939715772.48</v>
      </c>
      <c r="F158" s="33">
        <v>48872006411.68</v>
      </c>
    </row>
    <row r="159" spans="1:6" ht="13.5" thickBot="1">
      <c r="A159" s="27">
        <f t="shared" si="3"/>
        <v>6</v>
      </c>
      <c r="B159" s="27" t="s">
        <v>692</v>
      </c>
      <c r="C159" s="30" t="s">
        <v>693</v>
      </c>
      <c r="D159" s="34">
        <v>218608938158</v>
      </c>
      <c r="E159" s="34">
        <v>67316624341</v>
      </c>
      <c r="F159" s="34">
        <v>285925562499</v>
      </c>
    </row>
    <row r="160" spans="1:6" ht="13.5" hidden="1" thickBot="1">
      <c r="A160" s="27">
        <f t="shared" si="3"/>
        <v>9</v>
      </c>
      <c r="B160" s="30" t="s">
        <v>694</v>
      </c>
      <c r="C160" s="30" t="s">
        <v>586</v>
      </c>
      <c r="D160" s="34">
        <v>37687145337</v>
      </c>
      <c r="E160" s="34">
        <v>40967419369</v>
      </c>
      <c r="F160" s="34">
        <v>78654564706</v>
      </c>
    </row>
    <row r="161" spans="1:6" ht="13.5" hidden="1" thickBot="1">
      <c r="A161" s="27">
        <f t="shared" si="3"/>
        <v>9</v>
      </c>
      <c r="B161" s="30" t="s">
        <v>695</v>
      </c>
      <c r="C161" s="30" t="s">
        <v>680</v>
      </c>
      <c r="D161" s="34">
        <v>0</v>
      </c>
      <c r="E161" s="34">
        <v>13589288434</v>
      </c>
      <c r="F161" s="34">
        <v>13589288434</v>
      </c>
    </row>
    <row r="162" spans="1:6" ht="13.5" hidden="1" thickBot="1">
      <c r="A162" s="27">
        <f t="shared" si="3"/>
        <v>9</v>
      </c>
      <c r="B162" s="30" t="s">
        <v>696</v>
      </c>
      <c r="C162" s="30" t="s">
        <v>582</v>
      </c>
      <c r="D162" s="34">
        <v>180921792821</v>
      </c>
      <c r="E162" s="34">
        <v>12759916538</v>
      </c>
      <c r="F162" s="34">
        <v>193681709359</v>
      </c>
    </row>
    <row r="163" spans="1:6" ht="13.5" thickBot="1">
      <c r="A163" s="27">
        <f t="shared" si="3"/>
        <v>6</v>
      </c>
      <c r="B163" s="27" t="s">
        <v>697</v>
      </c>
      <c r="C163" s="30" t="s">
        <v>698</v>
      </c>
      <c r="D163" s="34">
        <v>1531834</v>
      </c>
      <c r="E163" s="34">
        <v>1</v>
      </c>
      <c r="F163" s="34">
        <v>1531835</v>
      </c>
    </row>
    <row r="164" spans="1:6" ht="13.5" hidden="1" thickBot="1">
      <c r="A164" s="27">
        <f t="shared" si="3"/>
        <v>9</v>
      </c>
      <c r="B164" s="30" t="s">
        <v>699</v>
      </c>
      <c r="C164" s="30" t="s">
        <v>586</v>
      </c>
      <c r="D164" s="34">
        <v>1531834</v>
      </c>
      <c r="E164" s="34">
        <v>0</v>
      </c>
      <c r="F164" s="34">
        <v>1531834</v>
      </c>
    </row>
    <row r="165" spans="1:6" ht="13.5" hidden="1" thickBot="1">
      <c r="A165" s="27">
        <f t="shared" si="3"/>
        <v>9</v>
      </c>
      <c r="B165" s="30" t="s">
        <v>700</v>
      </c>
      <c r="C165" s="30" t="s">
        <v>582</v>
      </c>
      <c r="D165" s="34">
        <v>0</v>
      </c>
      <c r="E165" s="34">
        <v>1</v>
      </c>
      <c r="F165" s="34">
        <v>1</v>
      </c>
    </row>
    <row r="166" spans="1:6" ht="13.5" thickBot="1">
      <c r="A166" s="27">
        <f t="shared" si="3"/>
        <v>6</v>
      </c>
      <c r="B166" s="27" t="s">
        <v>701</v>
      </c>
      <c r="C166" s="30" t="s">
        <v>702</v>
      </c>
      <c r="D166" s="33">
        <v>102351176091.55</v>
      </c>
      <c r="E166" s="33">
        <v>1804832676183.6101</v>
      </c>
      <c r="F166" s="33">
        <v>1907183852275.1599</v>
      </c>
    </row>
    <row r="167" spans="1:6" ht="13.5" hidden="1" thickBot="1">
      <c r="A167" s="27">
        <f t="shared" si="3"/>
        <v>9</v>
      </c>
      <c r="B167" s="30" t="s">
        <v>703</v>
      </c>
      <c r="C167" s="30" t="s">
        <v>586</v>
      </c>
      <c r="D167" s="33">
        <v>37504560948.029999</v>
      </c>
      <c r="E167" s="33">
        <v>797440778816.68994</v>
      </c>
      <c r="F167" s="33">
        <v>834945339764.71997</v>
      </c>
    </row>
    <row r="168" spans="1:6" ht="13.5" hidden="1" thickBot="1">
      <c r="A168" s="27">
        <f t="shared" si="3"/>
        <v>9</v>
      </c>
      <c r="B168" s="30" t="s">
        <v>704</v>
      </c>
      <c r="C168" s="30" t="s">
        <v>680</v>
      </c>
      <c r="D168" s="34">
        <v>0</v>
      </c>
      <c r="E168" s="34">
        <v>448107906635</v>
      </c>
      <c r="F168" s="34">
        <v>448107906635</v>
      </c>
    </row>
    <row r="169" spans="1:6" ht="13.5" hidden="1" thickBot="1">
      <c r="A169" s="27">
        <f t="shared" si="3"/>
        <v>9</v>
      </c>
      <c r="B169" s="30" t="s">
        <v>705</v>
      </c>
      <c r="C169" s="30" t="s">
        <v>580</v>
      </c>
      <c r="D169" s="34">
        <v>0</v>
      </c>
      <c r="E169" s="34">
        <v>501755000</v>
      </c>
      <c r="F169" s="34">
        <v>501755000</v>
      </c>
    </row>
    <row r="170" spans="1:6" ht="13.5" hidden="1" thickBot="1">
      <c r="A170" s="27">
        <f t="shared" si="3"/>
        <v>9</v>
      </c>
      <c r="B170" s="30" t="s">
        <v>706</v>
      </c>
      <c r="C170" s="30" t="s">
        <v>582</v>
      </c>
      <c r="D170" s="33">
        <v>64846615143.519997</v>
      </c>
      <c r="E170" s="33">
        <v>558782235731.92004</v>
      </c>
      <c r="F170" s="33">
        <v>623628850875.43994</v>
      </c>
    </row>
    <row r="171" spans="1:6" ht="13.5" hidden="1" thickBot="1">
      <c r="A171" s="27">
        <f t="shared" si="3"/>
        <v>9</v>
      </c>
      <c r="B171" s="30" t="s">
        <v>707</v>
      </c>
      <c r="C171" s="30" t="s">
        <v>584</v>
      </c>
      <c r="D171" s="34">
        <v>0</v>
      </c>
      <c r="E171" s="34">
        <v>0</v>
      </c>
      <c r="F171" s="34">
        <v>0</v>
      </c>
    </row>
    <row r="172" spans="1:6" ht="13.5" thickBot="1">
      <c r="A172" s="27">
        <f t="shared" si="3"/>
        <v>6</v>
      </c>
      <c r="B172" s="27" t="s">
        <v>708</v>
      </c>
      <c r="C172" s="30" t="s">
        <v>709</v>
      </c>
      <c r="D172" s="33">
        <v>191350301.97</v>
      </c>
      <c r="E172" s="34">
        <v>99000000</v>
      </c>
      <c r="F172" s="33">
        <v>290350301.97000003</v>
      </c>
    </row>
    <row r="173" spans="1:6" ht="13.5" hidden="1" thickBot="1">
      <c r="A173" s="27">
        <f t="shared" si="3"/>
        <v>9</v>
      </c>
      <c r="B173" s="30" t="s">
        <v>710</v>
      </c>
      <c r="C173" s="30" t="s">
        <v>586</v>
      </c>
      <c r="D173" s="33">
        <v>118508811.97</v>
      </c>
      <c r="E173" s="34">
        <v>0</v>
      </c>
      <c r="F173" s="33">
        <v>118508811.97</v>
      </c>
    </row>
    <row r="174" spans="1:6" ht="13.5" hidden="1" thickBot="1">
      <c r="A174" s="27">
        <f t="shared" si="3"/>
        <v>9</v>
      </c>
      <c r="B174" s="30" t="s">
        <v>711</v>
      </c>
      <c r="C174" s="30" t="s">
        <v>582</v>
      </c>
      <c r="D174" s="34">
        <v>72841490</v>
      </c>
      <c r="E174" s="34">
        <v>99000000</v>
      </c>
      <c r="F174" s="34">
        <v>171841490</v>
      </c>
    </row>
    <row r="175" spans="1:6" ht="13.5" thickBot="1">
      <c r="A175" s="27">
        <f t="shared" si="3"/>
        <v>6</v>
      </c>
      <c r="B175" s="27" t="s">
        <v>712</v>
      </c>
      <c r="C175" s="30" t="s">
        <v>713</v>
      </c>
      <c r="D175" s="34">
        <v>250000</v>
      </c>
      <c r="E175" s="34">
        <v>0</v>
      </c>
      <c r="F175" s="34">
        <v>250000</v>
      </c>
    </row>
    <row r="176" spans="1:6" ht="13.5" hidden="1" thickBot="1">
      <c r="A176" s="27">
        <f t="shared" si="3"/>
        <v>9</v>
      </c>
      <c r="B176" s="30" t="s">
        <v>714</v>
      </c>
      <c r="C176" s="30" t="s">
        <v>586</v>
      </c>
      <c r="D176" s="34">
        <v>250000</v>
      </c>
      <c r="E176" s="34">
        <v>0</v>
      </c>
      <c r="F176" s="34">
        <v>250000</v>
      </c>
    </row>
    <row r="177" spans="1:6" ht="13.5" thickBot="1">
      <c r="A177" s="27">
        <f t="shared" si="3"/>
        <v>6</v>
      </c>
      <c r="B177" s="27" t="s">
        <v>715</v>
      </c>
      <c r="C177" s="30" t="s">
        <v>716</v>
      </c>
      <c r="D177" s="34">
        <v>5465108324</v>
      </c>
      <c r="E177" s="33">
        <v>2185854883829.5</v>
      </c>
      <c r="F177" s="33">
        <v>2191319992153.5</v>
      </c>
    </row>
    <row r="178" spans="1:6" ht="13.5" hidden="1" thickBot="1">
      <c r="A178" s="27">
        <f t="shared" si="3"/>
        <v>9</v>
      </c>
      <c r="B178" s="30" t="s">
        <v>717</v>
      </c>
      <c r="C178" s="30" t="s">
        <v>586</v>
      </c>
      <c r="D178" s="34">
        <v>1552210514</v>
      </c>
      <c r="E178" s="34">
        <v>11158080015</v>
      </c>
      <c r="F178" s="34">
        <v>12710290529</v>
      </c>
    </row>
    <row r="179" spans="1:6" ht="13.5" hidden="1" thickBot="1">
      <c r="A179" s="27">
        <f t="shared" si="3"/>
        <v>9</v>
      </c>
      <c r="B179" s="30" t="s">
        <v>718</v>
      </c>
      <c r="C179" s="30" t="s">
        <v>680</v>
      </c>
      <c r="D179" s="34">
        <v>0</v>
      </c>
      <c r="E179" s="34">
        <v>1786372069308</v>
      </c>
      <c r="F179" s="34">
        <v>1786372069308</v>
      </c>
    </row>
    <row r="180" spans="1:6" ht="13.5" hidden="1" thickBot="1">
      <c r="A180" s="27">
        <f t="shared" si="3"/>
        <v>9</v>
      </c>
      <c r="B180" s="30" t="s">
        <v>719</v>
      </c>
      <c r="C180" s="30" t="s">
        <v>580</v>
      </c>
      <c r="D180" s="34">
        <v>0</v>
      </c>
      <c r="E180" s="34">
        <v>0</v>
      </c>
      <c r="F180" s="34">
        <v>0</v>
      </c>
    </row>
    <row r="181" spans="1:6" ht="13.5" hidden="1" thickBot="1">
      <c r="A181" s="27">
        <f t="shared" si="3"/>
        <v>9</v>
      </c>
      <c r="B181" s="30" t="s">
        <v>720</v>
      </c>
      <c r="C181" s="30" t="s">
        <v>582</v>
      </c>
      <c r="D181" s="34">
        <v>3162274077</v>
      </c>
      <c r="E181" s="33">
        <v>388221179913.5</v>
      </c>
      <c r="F181" s="33">
        <v>391383453990.5</v>
      </c>
    </row>
    <row r="182" spans="1:6" ht="13.5" hidden="1" thickBot="1">
      <c r="A182" s="27">
        <f t="shared" si="3"/>
        <v>9</v>
      </c>
      <c r="B182" s="30" t="s">
        <v>721</v>
      </c>
      <c r="C182" s="30" t="s">
        <v>584</v>
      </c>
      <c r="D182" s="34">
        <v>750623733</v>
      </c>
      <c r="E182" s="34">
        <v>103554593</v>
      </c>
      <c r="F182" s="34">
        <v>854178326</v>
      </c>
    </row>
    <row r="183" spans="1:6" ht="13.5" thickBot="1">
      <c r="A183" s="27">
        <f t="shared" si="3"/>
        <v>6</v>
      </c>
      <c r="B183" s="27" t="s">
        <v>722</v>
      </c>
      <c r="C183" s="30" t="s">
        <v>723</v>
      </c>
      <c r="D183" s="33">
        <v>175775777647.01001</v>
      </c>
      <c r="E183" s="34">
        <v>0</v>
      </c>
      <c r="F183" s="33">
        <v>175775777647.01001</v>
      </c>
    </row>
    <row r="184" spans="1:6" ht="13.5" hidden="1" thickBot="1">
      <c r="A184" s="27">
        <f t="shared" si="3"/>
        <v>9</v>
      </c>
      <c r="B184" s="30" t="s">
        <v>724</v>
      </c>
      <c r="C184" s="30" t="s">
        <v>725</v>
      </c>
      <c r="D184" s="34">
        <v>8606487873326</v>
      </c>
      <c r="E184" s="34">
        <v>0</v>
      </c>
      <c r="F184" s="34">
        <v>8606487873326</v>
      </c>
    </row>
    <row r="185" spans="1:6" ht="13.5" hidden="1" thickBot="1">
      <c r="A185" s="27">
        <f t="shared" si="3"/>
        <v>9</v>
      </c>
      <c r="B185" s="30" t="s">
        <v>726</v>
      </c>
      <c r="C185" s="30" t="s">
        <v>727</v>
      </c>
      <c r="D185" s="34">
        <v>8392424679415</v>
      </c>
      <c r="E185" s="34">
        <v>0</v>
      </c>
      <c r="F185" s="34">
        <v>8392424679415</v>
      </c>
    </row>
    <row r="186" spans="1:6" ht="13.5" hidden="1" thickBot="1">
      <c r="A186" s="27">
        <f t="shared" si="3"/>
        <v>9</v>
      </c>
      <c r="B186" s="30" t="s">
        <v>728</v>
      </c>
      <c r="C186" s="30" t="s">
        <v>729</v>
      </c>
      <c r="D186" s="34">
        <v>9091995441236</v>
      </c>
      <c r="E186" s="34">
        <v>0</v>
      </c>
      <c r="F186" s="34">
        <v>9091995441236</v>
      </c>
    </row>
    <row r="187" spans="1:6" ht="13.5" hidden="1" thickBot="1">
      <c r="A187" s="27">
        <f t="shared" si="3"/>
        <v>9</v>
      </c>
      <c r="B187" s="30" t="s">
        <v>730</v>
      </c>
      <c r="C187" s="30" t="s">
        <v>731</v>
      </c>
      <c r="D187" s="34">
        <v>9083858441240</v>
      </c>
      <c r="E187" s="34">
        <v>0</v>
      </c>
      <c r="F187" s="34">
        <v>9083858441240</v>
      </c>
    </row>
    <row r="188" spans="1:6" ht="13.5" hidden="1" thickBot="1">
      <c r="A188" s="27">
        <f t="shared" si="3"/>
        <v>9</v>
      </c>
      <c r="B188" s="30" t="s">
        <v>732</v>
      </c>
      <c r="C188" s="30" t="s">
        <v>733</v>
      </c>
      <c r="D188" s="33">
        <v>16287196821.01</v>
      </c>
      <c r="E188" s="34">
        <v>0</v>
      </c>
      <c r="F188" s="33">
        <v>16287196821.01</v>
      </c>
    </row>
    <row r="189" spans="1:6" ht="13.5" hidden="1" thickBot="1">
      <c r="A189" s="27">
        <f t="shared" si="3"/>
        <v>9</v>
      </c>
      <c r="B189" s="30" t="s">
        <v>734</v>
      </c>
      <c r="C189" s="30" t="s">
        <v>735</v>
      </c>
      <c r="D189" s="34">
        <v>13965363081</v>
      </c>
      <c r="E189" s="34">
        <v>0</v>
      </c>
      <c r="F189" s="34">
        <v>13965363081</v>
      </c>
    </row>
    <row r="190" spans="1:6" ht="13.5" hidden="1" thickBot="1">
      <c r="A190" s="27">
        <f t="shared" si="3"/>
        <v>9</v>
      </c>
      <c r="B190" s="30" t="s">
        <v>736</v>
      </c>
      <c r="C190" s="30" t="s">
        <v>737</v>
      </c>
      <c r="D190" s="34">
        <v>48746250000</v>
      </c>
      <c r="E190" s="34">
        <v>0</v>
      </c>
      <c r="F190" s="34">
        <v>48746250000</v>
      </c>
    </row>
    <row r="191" spans="1:6" ht="13.5" thickBot="1">
      <c r="A191" s="27">
        <f t="shared" si="3"/>
        <v>6</v>
      </c>
      <c r="B191" s="27" t="s">
        <v>738</v>
      </c>
      <c r="C191" s="30" t="s">
        <v>739</v>
      </c>
      <c r="D191" s="34">
        <v>1</v>
      </c>
      <c r="E191" s="34">
        <v>0</v>
      </c>
      <c r="F191" s="34">
        <v>1</v>
      </c>
    </row>
    <row r="192" spans="1:6" ht="13.5" hidden="1" thickBot="1">
      <c r="A192" s="27">
        <f t="shared" si="3"/>
        <v>9</v>
      </c>
      <c r="B192" s="30" t="s">
        <v>740</v>
      </c>
      <c r="C192" s="30" t="s">
        <v>741</v>
      </c>
      <c r="D192" s="34">
        <v>1</v>
      </c>
      <c r="E192" s="34">
        <v>0</v>
      </c>
      <c r="F192" s="34">
        <v>1</v>
      </c>
    </row>
    <row r="193" spans="1:6" ht="13.5" thickBot="1">
      <c r="A193" s="27">
        <f t="shared" si="3"/>
        <v>6</v>
      </c>
      <c r="B193" s="27" t="s">
        <v>742</v>
      </c>
      <c r="C193" s="30" t="s">
        <v>743</v>
      </c>
      <c r="D193" s="33">
        <v>131504737923.61</v>
      </c>
      <c r="E193" s="33">
        <v>322056959115.09003</v>
      </c>
      <c r="F193" s="33">
        <v>453561697038.70001</v>
      </c>
    </row>
    <row r="194" spans="1:6" ht="13.5" hidden="1" thickBot="1">
      <c r="A194" s="27">
        <f t="shared" si="3"/>
        <v>9</v>
      </c>
      <c r="B194" s="30" t="s">
        <v>744</v>
      </c>
      <c r="C194" s="30" t="s">
        <v>725</v>
      </c>
      <c r="D194" s="34">
        <v>610482754</v>
      </c>
      <c r="E194" s="34">
        <v>0</v>
      </c>
      <c r="F194" s="34">
        <v>610482754</v>
      </c>
    </row>
    <row r="195" spans="1:6" ht="13.5" hidden="1" thickBot="1">
      <c r="A195" s="27">
        <f t="shared" si="3"/>
        <v>9</v>
      </c>
      <c r="B195" s="30" t="s">
        <v>745</v>
      </c>
      <c r="C195" s="30" t="s">
        <v>733</v>
      </c>
      <c r="D195" s="33">
        <v>272594255169.60999</v>
      </c>
      <c r="E195" s="33">
        <v>579574664524.26001</v>
      </c>
      <c r="F195" s="33">
        <v>852168919693.87</v>
      </c>
    </row>
    <row r="196" spans="1:6" ht="13.5" hidden="1" thickBot="1">
      <c r="A196" s="27">
        <f t="shared" si="3"/>
        <v>9</v>
      </c>
      <c r="B196" s="30" t="s">
        <v>746</v>
      </c>
      <c r="C196" s="30" t="s">
        <v>735</v>
      </c>
      <c r="D196" s="34">
        <v>141700000000</v>
      </c>
      <c r="E196" s="33">
        <v>257517705409.17001</v>
      </c>
      <c r="F196" s="33">
        <v>399217705409.16998</v>
      </c>
    </row>
    <row r="197" spans="1:6" ht="13.5" thickBot="1">
      <c r="A197" s="27">
        <f t="shared" si="3"/>
        <v>6</v>
      </c>
      <c r="B197" s="27" t="s">
        <v>747</v>
      </c>
      <c r="C197" s="30" t="s">
        <v>748</v>
      </c>
      <c r="D197" s="34">
        <v>0</v>
      </c>
      <c r="E197" s="34">
        <v>413000</v>
      </c>
      <c r="F197" s="34">
        <v>413000</v>
      </c>
    </row>
    <row r="198" spans="1:6" ht="13.5" hidden="1" thickBot="1">
      <c r="A198" s="27">
        <f t="shared" si="3"/>
        <v>9</v>
      </c>
      <c r="B198" s="30" t="s">
        <v>749</v>
      </c>
      <c r="C198" s="30" t="s">
        <v>750</v>
      </c>
      <c r="D198" s="34">
        <v>0</v>
      </c>
      <c r="E198" s="34">
        <v>413000</v>
      </c>
      <c r="F198" s="34">
        <v>413000</v>
      </c>
    </row>
    <row r="199" spans="1:6" ht="13.5" thickBot="1">
      <c r="A199" s="27">
        <f t="shared" si="3"/>
        <v>6</v>
      </c>
      <c r="B199" s="27" t="s">
        <v>247</v>
      </c>
      <c r="C199" s="30" t="s">
        <v>751</v>
      </c>
      <c r="D199" s="33">
        <v>1221669354811.1101</v>
      </c>
      <c r="E199" s="33">
        <v>1605030692350.9099</v>
      </c>
      <c r="F199" s="33">
        <v>2826700047162.02</v>
      </c>
    </row>
    <row r="200" spans="1:6" ht="13.5" hidden="1" customHeight="1" thickBot="1">
      <c r="A200" s="27">
        <f t="shared" si="3"/>
        <v>9</v>
      </c>
      <c r="B200" s="30" t="s">
        <v>752</v>
      </c>
      <c r="C200" s="38" t="s">
        <v>592</v>
      </c>
      <c r="D200" s="39">
        <v>17486729868.799999</v>
      </c>
      <c r="E200" s="39">
        <v>89718997752.199997</v>
      </c>
      <c r="F200" s="40">
        <v>107205727621</v>
      </c>
    </row>
    <row r="201" spans="1:6" ht="13.5" hidden="1" thickBot="1">
      <c r="A201" s="27">
        <f t="shared" si="3"/>
        <v>9</v>
      </c>
      <c r="B201" s="30" t="s">
        <v>753</v>
      </c>
      <c r="C201" s="30" t="s">
        <v>640</v>
      </c>
      <c r="D201" s="34">
        <v>4450214965</v>
      </c>
      <c r="E201" s="34">
        <v>177212165</v>
      </c>
      <c r="F201" s="34">
        <v>4627427130</v>
      </c>
    </row>
    <row r="202" spans="1:6" ht="13.5" hidden="1" thickBot="1">
      <c r="A202" s="27">
        <f t="shared" si="3"/>
        <v>9</v>
      </c>
      <c r="B202" s="30" t="s">
        <v>754</v>
      </c>
      <c r="C202" s="30" t="s">
        <v>594</v>
      </c>
      <c r="D202" s="33">
        <v>1157333030687.27</v>
      </c>
      <c r="E202" s="33">
        <v>253479303685.42999</v>
      </c>
      <c r="F202" s="33">
        <v>1410812334372.7</v>
      </c>
    </row>
    <row r="203" spans="1:6" ht="13.5" hidden="1" thickBot="1">
      <c r="A203" s="27">
        <f t="shared" si="3"/>
        <v>9</v>
      </c>
      <c r="B203" s="30" t="s">
        <v>755</v>
      </c>
      <c r="C203" s="30" t="s">
        <v>677</v>
      </c>
      <c r="D203" s="34">
        <v>0</v>
      </c>
      <c r="E203" s="34">
        <v>11212303225</v>
      </c>
      <c r="F203" s="34">
        <v>11212303225</v>
      </c>
    </row>
    <row r="204" spans="1:6" ht="13.5" hidden="1" thickBot="1">
      <c r="A204" s="27">
        <f t="shared" si="3"/>
        <v>9</v>
      </c>
      <c r="B204" s="30" t="s">
        <v>756</v>
      </c>
      <c r="C204" s="30" t="s">
        <v>686</v>
      </c>
      <c r="D204" s="33">
        <v>9900255060.7000008</v>
      </c>
      <c r="E204" s="33">
        <v>646143485046.27002</v>
      </c>
      <c r="F204" s="33">
        <v>656043740106.96997</v>
      </c>
    </row>
    <row r="205" spans="1:6" ht="13.5" hidden="1" thickBot="1">
      <c r="A205" s="27">
        <f t="shared" si="3"/>
        <v>9</v>
      </c>
      <c r="B205" s="30" t="s">
        <v>757</v>
      </c>
      <c r="C205" s="30" t="s">
        <v>693</v>
      </c>
      <c r="D205" s="34">
        <v>0</v>
      </c>
      <c r="E205" s="34">
        <v>12113954293</v>
      </c>
      <c r="F205" s="34">
        <v>12113954293</v>
      </c>
    </row>
    <row r="206" spans="1:6" ht="13.5" hidden="1" thickBot="1">
      <c r="A206" s="27">
        <f t="shared" si="3"/>
        <v>9</v>
      </c>
      <c r="B206" s="30" t="s">
        <v>758</v>
      </c>
      <c r="C206" s="30" t="s">
        <v>702</v>
      </c>
      <c r="D206" s="33">
        <v>32444393888.34</v>
      </c>
      <c r="E206" s="33">
        <v>31129714376.009998</v>
      </c>
      <c r="F206" s="33">
        <v>63574108264.349998</v>
      </c>
    </row>
    <row r="207" spans="1:6" ht="13.5" hidden="1" thickBot="1">
      <c r="A207" s="27">
        <f t="shared" si="3"/>
        <v>9</v>
      </c>
      <c r="B207" s="30" t="s">
        <v>759</v>
      </c>
      <c r="C207" s="30" t="s">
        <v>716</v>
      </c>
      <c r="D207" s="34">
        <v>54730341</v>
      </c>
      <c r="E207" s="34">
        <v>561055721808</v>
      </c>
      <c r="F207" s="34">
        <v>561110452149</v>
      </c>
    </row>
    <row r="208" spans="1:6" ht="13.5" thickBot="1">
      <c r="A208" s="27">
        <f t="shared" si="3"/>
        <v>3</v>
      </c>
      <c r="B208" s="27" t="s">
        <v>248</v>
      </c>
      <c r="C208" s="30" t="s">
        <v>760</v>
      </c>
      <c r="D208" s="33">
        <v>75270407842787.094</v>
      </c>
      <c r="E208" s="33">
        <v>15712114295878.1</v>
      </c>
      <c r="F208" s="33">
        <v>90982522138665.203</v>
      </c>
    </row>
    <row r="209" spans="1:6" ht="13.5" thickBot="1">
      <c r="A209" s="27">
        <f t="shared" si="3"/>
        <v>6</v>
      </c>
      <c r="B209" s="27" t="s">
        <v>249</v>
      </c>
      <c r="C209" s="30" t="s">
        <v>761</v>
      </c>
      <c r="D209" s="33">
        <v>25407497671797.102</v>
      </c>
      <c r="E209" s="33">
        <v>1546487615353.4099</v>
      </c>
      <c r="F209" s="33">
        <v>26953985287150.5</v>
      </c>
    </row>
    <row r="210" spans="1:6" ht="13.5" hidden="1" thickBot="1">
      <c r="A210" s="27">
        <f t="shared" ref="A210:A273" si="4">LEN(B210)</f>
        <v>9</v>
      </c>
      <c r="B210" s="30" t="s">
        <v>762</v>
      </c>
      <c r="C210" s="30" t="s">
        <v>763</v>
      </c>
      <c r="D210" s="34">
        <v>5062307094681</v>
      </c>
      <c r="E210" s="34">
        <v>0</v>
      </c>
      <c r="F210" s="34">
        <v>5062307094681</v>
      </c>
    </row>
    <row r="211" spans="1:6" ht="13.5" hidden="1" thickBot="1">
      <c r="A211" s="27">
        <f t="shared" si="4"/>
        <v>9</v>
      </c>
      <c r="B211" s="30" t="s">
        <v>764</v>
      </c>
      <c r="C211" s="30" t="s">
        <v>765</v>
      </c>
      <c r="D211" s="34">
        <v>8850116263</v>
      </c>
      <c r="E211" s="34">
        <v>0</v>
      </c>
      <c r="F211" s="34">
        <v>8850116263</v>
      </c>
    </row>
    <row r="212" spans="1:6" ht="13.5" hidden="1" thickBot="1">
      <c r="A212" s="27">
        <f t="shared" si="4"/>
        <v>9</v>
      </c>
      <c r="B212" s="30" t="s">
        <v>766</v>
      </c>
      <c r="C212" s="30" t="s">
        <v>767</v>
      </c>
      <c r="D212" s="34">
        <v>999339011295</v>
      </c>
      <c r="E212" s="34">
        <v>0</v>
      </c>
      <c r="F212" s="34">
        <v>999339011295</v>
      </c>
    </row>
    <row r="213" spans="1:6" ht="13.5" hidden="1" thickBot="1">
      <c r="A213" s="27">
        <f t="shared" si="4"/>
        <v>9</v>
      </c>
      <c r="B213" s="30" t="s">
        <v>768</v>
      </c>
      <c r="C213" s="30" t="s">
        <v>769</v>
      </c>
      <c r="D213" s="34">
        <v>7538919990298</v>
      </c>
      <c r="E213" s="34">
        <v>0</v>
      </c>
      <c r="F213" s="34">
        <v>7538919990298</v>
      </c>
    </row>
    <row r="214" spans="1:6" ht="13.5" hidden="1" thickBot="1">
      <c r="A214" s="27">
        <f t="shared" si="4"/>
        <v>9</v>
      </c>
      <c r="B214" s="30" t="s">
        <v>770</v>
      </c>
      <c r="C214" s="30" t="s">
        <v>771</v>
      </c>
      <c r="D214" s="34">
        <v>516772772886</v>
      </c>
      <c r="E214" s="34">
        <v>0</v>
      </c>
      <c r="F214" s="34">
        <v>516772772886</v>
      </c>
    </row>
    <row r="215" spans="1:6" ht="13.5" hidden="1" thickBot="1">
      <c r="A215" s="27">
        <f t="shared" si="4"/>
        <v>9</v>
      </c>
      <c r="B215" s="30" t="s">
        <v>772</v>
      </c>
      <c r="C215" s="30" t="s">
        <v>773</v>
      </c>
      <c r="D215" s="33">
        <v>7508039206284.3799</v>
      </c>
      <c r="E215" s="33">
        <v>1244757562139.24</v>
      </c>
      <c r="F215" s="33">
        <v>8752796768423.6201</v>
      </c>
    </row>
    <row r="216" spans="1:6" ht="13.5" hidden="1" thickBot="1">
      <c r="A216" s="27">
        <f t="shared" si="4"/>
        <v>9</v>
      </c>
      <c r="B216" s="30" t="s">
        <v>774</v>
      </c>
      <c r="C216" s="30" t="s">
        <v>775</v>
      </c>
      <c r="D216" s="33">
        <v>1347707625016.1599</v>
      </c>
      <c r="E216" s="33">
        <v>127862046521.75999</v>
      </c>
      <c r="F216" s="33">
        <v>1475569671537.9199</v>
      </c>
    </row>
    <row r="217" spans="1:6" ht="13.5" hidden="1" thickBot="1">
      <c r="A217" s="27">
        <f t="shared" si="4"/>
        <v>9</v>
      </c>
      <c r="B217" s="30" t="s">
        <v>776</v>
      </c>
      <c r="C217" s="30" t="s">
        <v>777</v>
      </c>
      <c r="D217" s="34">
        <v>463092890</v>
      </c>
      <c r="E217" s="34">
        <v>20000</v>
      </c>
      <c r="F217" s="34">
        <v>463112890</v>
      </c>
    </row>
    <row r="218" spans="1:6" ht="13.5" hidden="1" thickBot="1">
      <c r="A218" s="27">
        <f t="shared" si="4"/>
        <v>9</v>
      </c>
      <c r="B218" s="30" t="s">
        <v>778</v>
      </c>
      <c r="C218" s="30" t="s">
        <v>779</v>
      </c>
      <c r="D218" s="33">
        <v>388837618.95999998</v>
      </c>
      <c r="E218" s="33">
        <v>649711475.44000006</v>
      </c>
      <c r="F218" s="33">
        <v>1038549094.4</v>
      </c>
    </row>
    <row r="219" spans="1:6" ht="13.5" hidden="1" thickBot="1">
      <c r="A219" s="27">
        <f t="shared" si="4"/>
        <v>9</v>
      </c>
      <c r="B219" s="30" t="s">
        <v>780</v>
      </c>
      <c r="C219" s="30" t="s">
        <v>781</v>
      </c>
      <c r="D219" s="33">
        <v>41115821815.160004</v>
      </c>
      <c r="E219" s="34">
        <v>1901558307</v>
      </c>
      <c r="F219" s="33">
        <v>43017380122.160004</v>
      </c>
    </row>
    <row r="220" spans="1:6" ht="13.5" hidden="1" thickBot="1">
      <c r="A220" s="27">
        <f t="shared" si="4"/>
        <v>9</v>
      </c>
      <c r="B220" s="30" t="s">
        <v>782</v>
      </c>
      <c r="C220" s="30" t="s">
        <v>783</v>
      </c>
      <c r="D220" s="33">
        <v>101000714209.25999</v>
      </c>
      <c r="E220" s="33">
        <v>10969305666.889999</v>
      </c>
      <c r="F220" s="33">
        <v>111970019876.14999</v>
      </c>
    </row>
    <row r="221" spans="1:6" ht="13.5" hidden="1" thickBot="1">
      <c r="A221" s="27">
        <f t="shared" si="4"/>
        <v>9</v>
      </c>
      <c r="B221" s="30" t="s">
        <v>784</v>
      </c>
      <c r="C221" s="30" t="s">
        <v>785</v>
      </c>
      <c r="D221" s="33">
        <v>44855358654.309998</v>
      </c>
      <c r="E221" s="33">
        <v>3285601995.1399999</v>
      </c>
      <c r="F221" s="33">
        <v>48140960649.449997</v>
      </c>
    </row>
    <row r="222" spans="1:6" ht="13.5" hidden="1" thickBot="1">
      <c r="A222" s="27">
        <f t="shared" si="4"/>
        <v>9</v>
      </c>
      <c r="B222" s="30" t="s">
        <v>786</v>
      </c>
      <c r="C222" s="30" t="s">
        <v>787</v>
      </c>
      <c r="D222" s="34">
        <v>48587079127</v>
      </c>
      <c r="E222" s="34">
        <v>681621665</v>
      </c>
      <c r="F222" s="34">
        <v>49268700792</v>
      </c>
    </row>
    <row r="223" spans="1:6" ht="13.5" hidden="1" thickBot="1">
      <c r="A223" s="27">
        <f t="shared" si="4"/>
        <v>9</v>
      </c>
      <c r="B223" s="30" t="s">
        <v>788</v>
      </c>
      <c r="C223" s="30" t="s">
        <v>789</v>
      </c>
      <c r="D223" s="33">
        <v>71069876826.770004</v>
      </c>
      <c r="E223" s="34">
        <v>2786201214</v>
      </c>
      <c r="F223" s="33">
        <v>73856078040.770004</v>
      </c>
    </row>
    <row r="224" spans="1:6" ht="13.5" hidden="1" thickBot="1">
      <c r="A224" s="27">
        <f t="shared" si="4"/>
        <v>9</v>
      </c>
      <c r="B224" s="30" t="s">
        <v>790</v>
      </c>
      <c r="C224" s="30" t="s">
        <v>791</v>
      </c>
      <c r="D224" s="34">
        <v>8106339594</v>
      </c>
      <c r="E224" s="33">
        <v>632207136.44000006</v>
      </c>
      <c r="F224" s="33">
        <v>8738546730.4400005</v>
      </c>
    </row>
    <row r="225" spans="1:6" ht="13.5" hidden="1" thickBot="1">
      <c r="A225" s="27">
        <f t="shared" si="4"/>
        <v>9</v>
      </c>
      <c r="B225" s="30" t="s">
        <v>792</v>
      </c>
      <c r="C225" s="30" t="s">
        <v>793</v>
      </c>
      <c r="D225" s="34">
        <v>221579426</v>
      </c>
      <c r="E225" s="34">
        <v>0</v>
      </c>
      <c r="F225" s="34">
        <v>221579426</v>
      </c>
    </row>
    <row r="226" spans="1:6" ht="13.5" hidden="1" thickBot="1">
      <c r="A226" s="27">
        <f t="shared" si="4"/>
        <v>9</v>
      </c>
      <c r="B226" s="30" t="s">
        <v>794</v>
      </c>
      <c r="C226" s="30" t="s">
        <v>795</v>
      </c>
      <c r="D226" s="33">
        <v>2439868671.6999998</v>
      </c>
      <c r="E226" s="34">
        <v>6293367330</v>
      </c>
      <c r="F226" s="33">
        <v>8733236001.7000008</v>
      </c>
    </row>
    <row r="227" spans="1:6" ht="13.5" hidden="1" thickBot="1">
      <c r="A227" s="27">
        <f t="shared" si="4"/>
        <v>9</v>
      </c>
      <c r="B227" s="30" t="s">
        <v>796</v>
      </c>
      <c r="C227" s="30" t="s">
        <v>797</v>
      </c>
      <c r="D227" s="33">
        <v>485417611317.14001</v>
      </c>
      <c r="E227" s="33">
        <v>49345140963.870003</v>
      </c>
      <c r="F227" s="33">
        <v>534762752281.01001</v>
      </c>
    </row>
    <row r="228" spans="1:6" ht="13.5" hidden="1" thickBot="1">
      <c r="A228" s="27">
        <f t="shared" si="4"/>
        <v>9</v>
      </c>
      <c r="B228" s="30" t="s">
        <v>798</v>
      </c>
      <c r="C228" s="30" t="s">
        <v>799</v>
      </c>
      <c r="D228" s="33">
        <v>45357651474.190002</v>
      </c>
      <c r="E228" s="34">
        <v>11721876224</v>
      </c>
      <c r="F228" s="33">
        <v>57079527698.190002</v>
      </c>
    </row>
    <row r="229" spans="1:6" ht="13.5" hidden="1" thickBot="1">
      <c r="A229" s="27">
        <f t="shared" si="4"/>
        <v>9</v>
      </c>
      <c r="B229" s="30" t="s">
        <v>800</v>
      </c>
      <c r="C229" s="30" t="s">
        <v>801</v>
      </c>
      <c r="D229" s="34">
        <v>1155046551</v>
      </c>
      <c r="E229" s="34">
        <v>895624130</v>
      </c>
      <c r="F229" s="34">
        <v>2050670681</v>
      </c>
    </row>
    <row r="230" spans="1:6" ht="13.5" hidden="1" thickBot="1">
      <c r="A230" s="27">
        <f t="shared" si="4"/>
        <v>9</v>
      </c>
      <c r="B230" s="30" t="s">
        <v>802</v>
      </c>
      <c r="C230" s="30" t="s">
        <v>803</v>
      </c>
      <c r="D230" s="34">
        <v>5735027721</v>
      </c>
      <c r="E230" s="34">
        <v>0</v>
      </c>
      <c r="F230" s="34">
        <v>5735027721</v>
      </c>
    </row>
    <row r="231" spans="1:6" ht="13.5" hidden="1" thickBot="1">
      <c r="A231" s="27">
        <f t="shared" si="4"/>
        <v>9</v>
      </c>
      <c r="B231" s="30" t="s">
        <v>804</v>
      </c>
      <c r="C231" s="30" t="s">
        <v>805</v>
      </c>
      <c r="D231" s="33">
        <v>117774477.45999999</v>
      </c>
      <c r="E231" s="34">
        <v>26597009</v>
      </c>
      <c r="F231" s="33">
        <v>144371486.46000001</v>
      </c>
    </row>
    <row r="232" spans="1:6" ht="13.5" hidden="1" thickBot="1">
      <c r="A232" s="27">
        <f t="shared" si="4"/>
        <v>9</v>
      </c>
      <c r="B232" s="30" t="s">
        <v>806</v>
      </c>
      <c r="C232" s="30" t="s">
        <v>807</v>
      </c>
      <c r="D232" s="34">
        <v>6500</v>
      </c>
      <c r="E232" s="33">
        <v>12240753.23</v>
      </c>
      <c r="F232" s="33">
        <v>12247253.23</v>
      </c>
    </row>
    <row r="233" spans="1:6" ht="13.5" hidden="1" thickBot="1">
      <c r="A233" s="27">
        <f t="shared" si="4"/>
        <v>9</v>
      </c>
      <c r="B233" s="30" t="s">
        <v>808</v>
      </c>
      <c r="C233" s="30" t="s">
        <v>809</v>
      </c>
      <c r="D233" s="33">
        <v>180920115326.41</v>
      </c>
      <c r="E233" s="33">
        <v>61263530388.5</v>
      </c>
      <c r="F233" s="33">
        <v>242183645714.91</v>
      </c>
    </row>
    <row r="234" spans="1:6" ht="13.5" hidden="1" thickBot="1">
      <c r="A234" s="27">
        <f t="shared" si="4"/>
        <v>9</v>
      </c>
      <c r="B234" s="30" t="s">
        <v>810</v>
      </c>
      <c r="C234" s="30" t="s">
        <v>811</v>
      </c>
      <c r="D234" s="34">
        <v>2049450790</v>
      </c>
      <c r="E234" s="34">
        <v>0</v>
      </c>
      <c r="F234" s="34">
        <v>2049450790</v>
      </c>
    </row>
    <row r="235" spans="1:6" ht="13.5" hidden="1" thickBot="1">
      <c r="A235" s="27">
        <f t="shared" si="4"/>
        <v>9</v>
      </c>
      <c r="B235" s="30" t="s">
        <v>812</v>
      </c>
      <c r="C235" s="30" t="s">
        <v>813</v>
      </c>
      <c r="D235" s="34">
        <v>145807003</v>
      </c>
      <c r="E235" s="34">
        <v>0</v>
      </c>
      <c r="F235" s="34">
        <v>145807003</v>
      </c>
    </row>
    <row r="236" spans="1:6" ht="13.5" hidden="1" thickBot="1">
      <c r="A236" s="27">
        <f t="shared" si="4"/>
        <v>9</v>
      </c>
      <c r="B236" s="30" t="s">
        <v>814</v>
      </c>
      <c r="C236" s="30" t="s">
        <v>815</v>
      </c>
      <c r="D236" s="33">
        <v>1778496255.8399999</v>
      </c>
      <c r="E236" s="33">
        <v>1094643662.25</v>
      </c>
      <c r="F236" s="33">
        <v>2873139918.0900002</v>
      </c>
    </row>
    <row r="237" spans="1:6" ht="13.5" hidden="1" thickBot="1">
      <c r="A237" s="27">
        <f t="shared" si="4"/>
        <v>9</v>
      </c>
      <c r="B237" s="30" t="s">
        <v>816</v>
      </c>
      <c r="C237" s="30" t="s">
        <v>817</v>
      </c>
      <c r="D237" s="33">
        <v>11093014313.5</v>
      </c>
      <c r="E237" s="34">
        <v>794079823</v>
      </c>
      <c r="F237" s="33">
        <v>11887094136.5</v>
      </c>
    </row>
    <row r="238" spans="1:6" ht="13.5" hidden="1" thickBot="1">
      <c r="A238" s="27">
        <f t="shared" si="4"/>
        <v>9</v>
      </c>
      <c r="B238" s="30" t="s">
        <v>818</v>
      </c>
      <c r="C238" s="30" t="s">
        <v>819</v>
      </c>
      <c r="D238" s="33">
        <v>5475662599.8000002</v>
      </c>
      <c r="E238" s="33">
        <v>6571139691.8599997</v>
      </c>
      <c r="F238" s="33">
        <v>12046802291.66</v>
      </c>
    </row>
    <row r="239" spans="1:6" ht="13.5" hidden="1" thickBot="1">
      <c r="A239" s="27">
        <f t="shared" si="4"/>
        <v>9</v>
      </c>
      <c r="B239" s="30" t="s">
        <v>820</v>
      </c>
      <c r="C239" s="30" t="s">
        <v>821</v>
      </c>
      <c r="D239" s="34">
        <v>55849929734</v>
      </c>
      <c r="E239" s="34">
        <v>0</v>
      </c>
      <c r="F239" s="34">
        <v>55849929734</v>
      </c>
    </row>
    <row r="240" spans="1:6" ht="13.5" hidden="1" thickBot="1">
      <c r="A240" s="27">
        <f t="shared" si="4"/>
        <v>9</v>
      </c>
      <c r="B240" s="30" t="s">
        <v>822</v>
      </c>
      <c r="C240" s="30" t="s">
        <v>823</v>
      </c>
      <c r="D240" s="33">
        <v>24586280.649999999</v>
      </c>
      <c r="E240" s="34">
        <v>0</v>
      </c>
      <c r="F240" s="33">
        <v>24586280.649999999</v>
      </c>
    </row>
    <row r="241" spans="1:6" ht="13.5" hidden="1" thickBot="1">
      <c r="A241" s="27">
        <f t="shared" si="4"/>
        <v>9</v>
      </c>
      <c r="B241" s="30" t="s">
        <v>824</v>
      </c>
      <c r="C241" s="30" t="s">
        <v>825</v>
      </c>
      <c r="D241" s="34">
        <v>4143996442</v>
      </c>
      <c r="E241" s="34">
        <v>0</v>
      </c>
      <c r="F241" s="34">
        <v>4143996442</v>
      </c>
    </row>
    <row r="242" spans="1:6" ht="13.5" hidden="1" thickBot="1">
      <c r="A242" s="27">
        <f t="shared" si="4"/>
        <v>9</v>
      </c>
      <c r="B242" s="30" t="s">
        <v>826</v>
      </c>
      <c r="C242" s="30" t="s">
        <v>827</v>
      </c>
      <c r="D242" s="34">
        <v>198498309532</v>
      </c>
      <c r="E242" s="34">
        <v>0</v>
      </c>
      <c r="F242" s="34">
        <v>198498309532</v>
      </c>
    </row>
    <row r="243" spans="1:6" ht="13.5" hidden="1" thickBot="1">
      <c r="A243" s="27">
        <f t="shared" si="4"/>
        <v>9</v>
      </c>
      <c r="B243" s="30" t="s">
        <v>828</v>
      </c>
      <c r="C243" s="30" t="s">
        <v>829</v>
      </c>
      <c r="D243" s="34">
        <v>13338000</v>
      </c>
      <c r="E243" s="34">
        <v>0</v>
      </c>
      <c r="F243" s="34">
        <v>13338000</v>
      </c>
    </row>
    <row r="244" spans="1:6" ht="13.5" hidden="1" thickBot="1">
      <c r="A244" s="27">
        <f t="shared" si="4"/>
        <v>9</v>
      </c>
      <c r="B244" s="30" t="s">
        <v>830</v>
      </c>
      <c r="C244" s="30" t="s">
        <v>831</v>
      </c>
      <c r="D244" s="34">
        <v>38614148119</v>
      </c>
      <c r="E244" s="34">
        <v>0</v>
      </c>
      <c r="F244" s="34">
        <v>38614148119</v>
      </c>
    </row>
    <row r="245" spans="1:6" ht="13.5" hidden="1" thickBot="1">
      <c r="A245" s="27">
        <f t="shared" si="4"/>
        <v>9</v>
      </c>
      <c r="B245" s="30" t="s">
        <v>832</v>
      </c>
      <c r="C245" s="30" t="s">
        <v>833</v>
      </c>
      <c r="D245" s="33">
        <v>3553938007.5500002</v>
      </c>
      <c r="E245" s="33">
        <v>518647844.48000002</v>
      </c>
      <c r="F245" s="33">
        <v>4072585852.0300002</v>
      </c>
    </row>
    <row r="246" spans="1:6" ht="13.5" hidden="1" thickBot="1">
      <c r="A246" s="27">
        <f t="shared" si="4"/>
        <v>9</v>
      </c>
      <c r="B246" s="30" t="s">
        <v>834</v>
      </c>
      <c r="C246" s="30" t="s">
        <v>835</v>
      </c>
      <c r="D246" s="33">
        <v>31105505634.259998</v>
      </c>
      <c r="E246" s="34">
        <v>1101030529</v>
      </c>
      <c r="F246" s="33">
        <v>32206536163.259998</v>
      </c>
    </row>
    <row r="247" spans="1:6" ht="13.5" hidden="1" thickBot="1">
      <c r="A247" s="27">
        <f t="shared" si="4"/>
        <v>9</v>
      </c>
      <c r="B247" s="30" t="s">
        <v>836</v>
      </c>
      <c r="C247" s="30" t="s">
        <v>837</v>
      </c>
      <c r="D247" s="33">
        <v>1001260303.11</v>
      </c>
      <c r="E247" s="34">
        <v>2667475</v>
      </c>
      <c r="F247" s="33">
        <v>1003927778.11</v>
      </c>
    </row>
    <row r="248" spans="1:6" ht="13.5" hidden="1" thickBot="1">
      <c r="A248" s="27">
        <f t="shared" si="4"/>
        <v>9</v>
      </c>
      <c r="B248" s="30" t="s">
        <v>838</v>
      </c>
      <c r="C248" s="30" t="s">
        <v>839</v>
      </c>
      <c r="D248" s="34">
        <v>5099862925</v>
      </c>
      <c r="E248" s="34">
        <v>2693119102</v>
      </c>
      <c r="F248" s="34">
        <v>7792982027</v>
      </c>
    </row>
    <row r="249" spans="1:6" ht="13.5" hidden="1" thickBot="1">
      <c r="A249" s="27">
        <f t="shared" si="4"/>
        <v>9</v>
      </c>
      <c r="B249" s="30" t="s">
        <v>840</v>
      </c>
      <c r="C249" s="30" t="s">
        <v>841</v>
      </c>
      <c r="D249" s="33">
        <v>103419906051.52</v>
      </c>
      <c r="E249" s="33">
        <v>5831581032.1700001</v>
      </c>
      <c r="F249" s="33">
        <v>109251487083.69</v>
      </c>
    </row>
    <row r="250" spans="1:6" ht="13.5" hidden="1" thickBot="1">
      <c r="A250" s="27">
        <f t="shared" si="4"/>
        <v>9</v>
      </c>
      <c r="B250" s="30" t="s">
        <v>842</v>
      </c>
      <c r="C250" s="30" t="s">
        <v>843</v>
      </c>
      <c r="D250" s="34">
        <v>341559947963</v>
      </c>
      <c r="E250" s="34">
        <v>0</v>
      </c>
      <c r="F250" s="34">
        <v>341559947963</v>
      </c>
    </row>
    <row r="251" spans="1:6" ht="13.5" hidden="1" thickBot="1">
      <c r="A251" s="27">
        <f t="shared" si="4"/>
        <v>9</v>
      </c>
      <c r="B251" s="30" t="s">
        <v>844</v>
      </c>
      <c r="C251" s="30" t="s">
        <v>845</v>
      </c>
      <c r="D251" s="34">
        <v>1167073719</v>
      </c>
      <c r="E251" s="34">
        <v>0</v>
      </c>
      <c r="F251" s="34">
        <v>1167073719</v>
      </c>
    </row>
    <row r="252" spans="1:6" ht="13.5" hidden="1" thickBot="1">
      <c r="A252" s="27">
        <f t="shared" si="4"/>
        <v>9</v>
      </c>
      <c r="B252" s="30" t="s">
        <v>846</v>
      </c>
      <c r="C252" s="30" t="s">
        <v>847</v>
      </c>
      <c r="D252" s="34">
        <v>141160809314</v>
      </c>
      <c r="E252" s="34">
        <v>0</v>
      </c>
      <c r="F252" s="34">
        <v>141160809314</v>
      </c>
    </row>
    <row r="253" spans="1:6" ht="13.5" hidden="1" thickBot="1">
      <c r="A253" s="27">
        <f t="shared" si="4"/>
        <v>9</v>
      </c>
      <c r="B253" s="30" t="s">
        <v>848</v>
      </c>
      <c r="C253" s="30" t="s">
        <v>849</v>
      </c>
      <c r="D253" s="34">
        <v>131879705306</v>
      </c>
      <c r="E253" s="34">
        <v>0</v>
      </c>
      <c r="F253" s="34">
        <v>131879705306</v>
      </c>
    </row>
    <row r="254" spans="1:6" ht="13.5" hidden="1" thickBot="1">
      <c r="A254" s="27">
        <f t="shared" si="4"/>
        <v>9</v>
      </c>
      <c r="B254" s="30" t="s">
        <v>850</v>
      </c>
      <c r="C254" s="30" t="s">
        <v>851</v>
      </c>
      <c r="D254" s="34">
        <v>5131718237</v>
      </c>
      <c r="E254" s="34">
        <v>1685113201</v>
      </c>
      <c r="F254" s="34">
        <v>6816831438</v>
      </c>
    </row>
    <row r="255" spans="1:6" ht="13.5" hidden="1" thickBot="1">
      <c r="A255" s="27">
        <f t="shared" si="4"/>
        <v>9</v>
      </c>
      <c r="B255" s="30" t="s">
        <v>852</v>
      </c>
      <c r="C255" s="30" t="s">
        <v>853</v>
      </c>
      <c r="D255" s="34">
        <v>288286162944</v>
      </c>
      <c r="E255" s="34">
        <v>0</v>
      </c>
      <c r="F255" s="34">
        <v>288286162944</v>
      </c>
    </row>
    <row r="256" spans="1:6" ht="13.5" hidden="1" thickBot="1">
      <c r="A256" s="27">
        <f t="shared" si="4"/>
        <v>9</v>
      </c>
      <c r="B256" s="30" t="s">
        <v>854</v>
      </c>
      <c r="C256" s="30" t="s">
        <v>855</v>
      </c>
      <c r="D256" s="33">
        <v>5088489232.9300003</v>
      </c>
      <c r="E256" s="34">
        <v>242514974</v>
      </c>
      <c r="F256" s="33">
        <v>5331004206.9300003</v>
      </c>
    </row>
    <row r="257" spans="1:6" ht="13.5" hidden="1" thickBot="1">
      <c r="A257" s="27">
        <f t="shared" si="4"/>
        <v>9</v>
      </c>
      <c r="B257" s="30" t="s">
        <v>856</v>
      </c>
      <c r="C257" s="30" t="s">
        <v>857</v>
      </c>
      <c r="D257" s="33">
        <v>12420088457.049999</v>
      </c>
      <c r="E257" s="33">
        <v>2699070919.4200001</v>
      </c>
      <c r="F257" s="33">
        <v>15119159376.469999</v>
      </c>
    </row>
    <row r="258" spans="1:6" ht="13.5" hidden="1" thickBot="1">
      <c r="A258" s="27">
        <f t="shared" si="4"/>
        <v>9</v>
      </c>
      <c r="B258" s="30" t="s">
        <v>858</v>
      </c>
      <c r="C258" s="30" t="s">
        <v>859</v>
      </c>
      <c r="D258" s="34">
        <v>48845709</v>
      </c>
      <c r="E258" s="33">
        <v>169794179.72</v>
      </c>
      <c r="F258" s="33">
        <v>218639888.72</v>
      </c>
    </row>
    <row r="259" spans="1:6" ht="13.5" thickBot="1">
      <c r="A259" s="27">
        <f t="shared" si="4"/>
        <v>6</v>
      </c>
      <c r="B259" s="27" t="s">
        <v>860</v>
      </c>
      <c r="C259" s="30" t="s">
        <v>861</v>
      </c>
      <c r="D259" s="33">
        <v>21055133579080.602</v>
      </c>
      <c r="E259" s="33">
        <v>45374381825733.703</v>
      </c>
      <c r="F259" s="33">
        <v>66429515404814.398</v>
      </c>
    </row>
    <row r="260" spans="1:6" ht="13.5" hidden="1" thickBot="1">
      <c r="A260" s="27">
        <f t="shared" si="4"/>
        <v>9</v>
      </c>
      <c r="B260" s="30" t="s">
        <v>862</v>
      </c>
      <c r="C260" s="30" t="s">
        <v>863</v>
      </c>
      <c r="D260" s="33">
        <v>461850431684.95001</v>
      </c>
      <c r="E260" s="33">
        <v>44052672761.089996</v>
      </c>
      <c r="F260" s="33">
        <v>505903104446.03998</v>
      </c>
    </row>
    <row r="261" spans="1:6" ht="13.5" hidden="1" thickBot="1">
      <c r="A261" s="27">
        <f t="shared" si="4"/>
        <v>9</v>
      </c>
      <c r="B261" s="30" t="s">
        <v>864</v>
      </c>
      <c r="C261" s="30" t="s">
        <v>865</v>
      </c>
      <c r="D261" s="33">
        <v>2980496086165.0098</v>
      </c>
      <c r="E261" s="33">
        <v>27836818924099.301</v>
      </c>
      <c r="F261" s="33">
        <v>30817315010264.301</v>
      </c>
    </row>
    <row r="262" spans="1:6" ht="13.5" hidden="1" thickBot="1">
      <c r="A262" s="27">
        <f t="shared" si="4"/>
        <v>9</v>
      </c>
      <c r="B262" s="30" t="s">
        <v>866</v>
      </c>
      <c r="C262" s="30" t="s">
        <v>867</v>
      </c>
      <c r="D262" s="33">
        <v>5128235585869.7197</v>
      </c>
      <c r="E262" s="33">
        <v>15947331249395.4</v>
      </c>
      <c r="F262" s="33">
        <v>21075566835265.102</v>
      </c>
    </row>
    <row r="263" spans="1:6" ht="13.5" hidden="1" thickBot="1">
      <c r="A263" s="27">
        <f t="shared" si="4"/>
        <v>9</v>
      </c>
      <c r="B263" s="30" t="s">
        <v>868</v>
      </c>
      <c r="C263" s="30" t="s">
        <v>869</v>
      </c>
      <c r="D263" s="33">
        <v>9774739417623.4902</v>
      </c>
      <c r="E263" s="33">
        <v>268315166715.95001</v>
      </c>
      <c r="F263" s="33">
        <v>10043054584339.4</v>
      </c>
    </row>
    <row r="264" spans="1:6" ht="13.5" hidden="1" thickBot="1">
      <c r="A264" s="27">
        <f t="shared" si="4"/>
        <v>9</v>
      </c>
      <c r="B264" s="30" t="s">
        <v>870</v>
      </c>
      <c r="C264" s="30" t="s">
        <v>871</v>
      </c>
      <c r="D264" s="34">
        <v>784942384</v>
      </c>
      <c r="E264" s="34">
        <v>17844305904</v>
      </c>
      <c r="F264" s="34">
        <v>18629248288</v>
      </c>
    </row>
    <row r="265" spans="1:6" ht="13.5" hidden="1" thickBot="1">
      <c r="A265" s="27">
        <f t="shared" si="4"/>
        <v>9</v>
      </c>
      <c r="B265" s="30" t="s">
        <v>872</v>
      </c>
      <c r="C265" s="30" t="s">
        <v>873</v>
      </c>
      <c r="D265" s="33">
        <v>6657697490.7799997</v>
      </c>
      <c r="E265" s="34">
        <v>0</v>
      </c>
      <c r="F265" s="33">
        <v>6657697490.7799997</v>
      </c>
    </row>
    <row r="266" spans="1:6" ht="13.5" hidden="1" thickBot="1">
      <c r="A266" s="27">
        <f t="shared" si="4"/>
        <v>9</v>
      </c>
      <c r="B266" s="30" t="s">
        <v>874</v>
      </c>
      <c r="C266" s="30" t="s">
        <v>875</v>
      </c>
      <c r="D266" s="34">
        <v>184717247</v>
      </c>
      <c r="E266" s="34">
        <v>0</v>
      </c>
      <c r="F266" s="34">
        <v>184717247</v>
      </c>
    </row>
    <row r="267" spans="1:6" ht="13.5" hidden="1" thickBot="1">
      <c r="A267" s="27">
        <f t="shared" si="4"/>
        <v>9</v>
      </c>
      <c r="B267" s="30" t="s">
        <v>876</v>
      </c>
      <c r="C267" s="30" t="s">
        <v>877</v>
      </c>
      <c r="D267" s="33">
        <v>76053924944.449997</v>
      </c>
      <c r="E267" s="34">
        <v>338528250</v>
      </c>
      <c r="F267" s="33">
        <v>76392453194.449997</v>
      </c>
    </row>
    <row r="268" spans="1:6" ht="13.5" hidden="1" thickBot="1">
      <c r="A268" s="27">
        <f t="shared" si="4"/>
        <v>9</v>
      </c>
      <c r="B268" s="30" t="s">
        <v>878</v>
      </c>
      <c r="C268" s="30" t="s">
        <v>879</v>
      </c>
      <c r="D268" s="34">
        <v>20051179</v>
      </c>
      <c r="E268" s="34">
        <v>487775015</v>
      </c>
      <c r="F268" s="34">
        <v>507826194</v>
      </c>
    </row>
    <row r="269" spans="1:6" ht="13.5" hidden="1" thickBot="1">
      <c r="A269" s="27">
        <f t="shared" si="4"/>
        <v>9</v>
      </c>
      <c r="B269" s="30" t="s">
        <v>880</v>
      </c>
      <c r="C269" s="30" t="s">
        <v>881</v>
      </c>
      <c r="D269" s="34">
        <v>0</v>
      </c>
      <c r="E269" s="34">
        <v>12411700</v>
      </c>
      <c r="F269" s="34">
        <v>12411700</v>
      </c>
    </row>
    <row r="270" spans="1:6" ht="13.5" hidden="1" thickBot="1">
      <c r="A270" s="27">
        <f t="shared" si="4"/>
        <v>9</v>
      </c>
      <c r="B270" s="30" t="s">
        <v>882</v>
      </c>
      <c r="C270" s="30" t="s">
        <v>883</v>
      </c>
      <c r="D270" s="34">
        <v>522905002</v>
      </c>
      <c r="E270" s="34">
        <v>48632590</v>
      </c>
      <c r="F270" s="34">
        <v>571537592</v>
      </c>
    </row>
    <row r="271" spans="1:6" ht="13.5" hidden="1" thickBot="1">
      <c r="A271" s="27">
        <f t="shared" si="4"/>
        <v>9</v>
      </c>
      <c r="B271" s="30" t="s">
        <v>884</v>
      </c>
      <c r="C271" s="30" t="s">
        <v>885</v>
      </c>
      <c r="D271" s="34">
        <v>512047289</v>
      </c>
      <c r="E271" s="33">
        <v>17942563573.040001</v>
      </c>
      <c r="F271" s="33">
        <v>18454610862.040001</v>
      </c>
    </row>
    <row r="272" spans="1:6" ht="13.5" hidden="1" thickBot="1">
      <c r="A272" s="27">
        <f t="shared" si="4"/>
        <v>9</v>
      </c>
      <c r="B272" s="30" t="s">
        <v>886</v>
      </c>
      <c r="C272" s="30" t="s">
        <v>887</v>
      </c>
      <c r="D272" s="33">
        <v>155321079767.03</v>
      </c>
      <c r="E272" s="33">
        <v>21730382017.43</v>
      </c>
      <c r="F272" s="33">
        <v>177051461784.45999</v>
      </c>
    </row>
    <row r="273" spans="1:6" ht="13.5" hidden="1" thickBot="1">
      <c r="A273" s="27">
        <f t="shared" si="4"/>
        <v>9</v>
      </c>
      <c r="B273" s="30" t="s">
        <v>888</v>
      </c>
      <c r="C273" s="30" t="s">
        <v>889</v>
      </c>
      <c r="D273" s="34">
        <v>33031000</v>
      </c>
      <c r="E273" s="33">
        <v>242069094.43000001</v>
      </c>
      <c r="F273" s="33">
        <v>275100094.43000001</v>
      </c>
    </row>
    <row r="274" spans="1:6" ht="13.5" hidden="1" thickBot="1">
      <c r="A274" s="27">
        <f t="shared" ref="A274:A337" si="5">LEN(B274)</f>
        <v>9</v>
      </c>
      <c r="B274" s="30" t="s">
        <v>890</v>
      </c>
      <c r="C274" s="30" t="s">
        <v>891</v>
      </c>
      <c r="D274" s="33">
        <v>1349012898.97</v>
      </c>
      <c r="E274" s="34">
        <v>18017217</v>
      </c>
      <c r="F274" s="33">
        <v>1367030115.97</v>
      </c>
    </row>
    <row r="275" spans="1:6" ht="13.5" hidden="1" thickBot="1">
      <c r="A275" s="27">
        <f t="shared" si="5"/>
        <v>9</v>
      </c>
      <c r="B275" s="30" t="s">
        <v>892</v>
      </c>
      <c r="C275" s="30" t="s">
        <v>893</v>
      </c>
      <c r="D275" s="33">
        <v>353875258063.46997</v>
      </c>
      <c r="E275" s="33">
        <v>2787912804.8899999</v>
      </c>
      <c r="F275" s="33">
        <v>356663170868.35999</v>
      </c>
    </row>
    <row r="276" spans="1:6" ht="13.5" hidden="1" thickBot="1">
      <c r="A276" s="27">
        <f t="shared" si="5"/>
        <v>9</v>
      </c>
      <c r="B276" s="30" t="s">
        <v>894</v>
      </c>
      <c r="C276" s="30" t="s">
        <v>895</v>
      </c>
      <c r="D276" s="33">
        <v>7229892801.8800001</v>
      </c>
      <c r="E276" s="34">
        <v>207101130</v>
      </c>
      <c r="F276" s="33">
        <v>7436993931.8800001</v>
      </c>
    </row>
    <row r="277" spans="1:6" ht="13.5" hidden="1" thickBot="1">
      <c r="A277" s="27">
        <f t="shared" si="5"/>
        <v>9</v>
      </c>
      <c r="B277" s="30" t="s">
        <v>896</v>
      </c>
      <c r="C277" s="30" t="s">
        <v>897</v>
      </c>
      <c r="D277" s="33">
        <v>37869767820.07</v>
      </c>
      <c r="E277" s="33">
        <v>3571403246.5999999</v>
      </c>
      <c r="F277" s="33">
        <v>41441171066.669998</v>
      </c>
    </row>
    <row r="278" spans="1:6" ht="13.5" hidden="1" thickBot="1">
      <c r="A278" s="27">
        <f t="shared" si="5"/>
        <v>9</v>
      </c>
      <c r="B278" s="30" t="s">
        <v>898</v>
      </c>
      <c r="C278" s="30" t="s">
        <v>899</v>
      </c>
      <c r="D278" s="34">
        <v>3238498</v>
      </c>
      <c r="E278" s="33">
        <v>268082248.47</v>
      </c>
      <c r="F278" s="33">
        <v>271320746.47000003</v>
      </c>
    </row>
    <row r="279" spans="1:6" ht="13.5" hidden="1" thickBot="1">
      <c r="A279" s="27">
        <f t="shared" si="5"/>
        <v>9</v>
      </c>
      <c r="B279" s="30" t="s">
        <v>900</v>
      </c>
      <c r="C279" s="30" t="s">
        <v>901</v>
      </c>
      <c r="D279" s="34">
        <v>4808990</v>
      </c>
      <c r="E279" s="34">
        <v>13823016</v>
      </c>
      <c r="F279" s="34">
        <v>18632006</v>
      </c>
    </row>
    <row r="280" spans="1:6" ht="13.5" hidden="1" thickBot="1">
      <c r="A280" s="27">
        <f t="shared" si="5"/>
        <v>9</v>
      </c>
      <c r="B280" s="30" t="s">
        <v>902</v>
      </c>
      <c r="C280" s="30" t="s">
        <v>903</v>
      </c>
      <c r="D280" s="34">
        <v>86550</v>
      </c>
      <c r="E280" s="34">
        <v>6267300</v>
      </c>
      <c r="F280" s="34">
        <v>6353850</v>
      </c>
    </row>
    <row r="281" spans="1:6" ht="13.5" hidden="1" thickBot="1">
      <c r="A281" s="27">
        <f t="shared" si="5"/>
        <v>9</v>
      </c>
      <c r="B281" s="30" t="s">
        <v>904</v>
      </c>
      <c r="C281" s="30" t="s">
        <v>905</v>
      </c>
      <c r="D281" s="34">
        <v>9694910477</v>
      </c>
      <c r="E281" s="33">
        <v>8866587.5</v>
      </c>
      <c r="F281" s="33">
        <v>9703777064.5</v>
      </c>
    </row>
    <row r="282" spans="1:6" ht="13.5" hidden="1" thickBot="1">
      <c r="A282" s="27">
        <f t="shared" si="5"/>
        <v>9</v>
      </c>
      <c r="B282" s="30" t="s">
        <v>906</v>
      </c>
      <c r="C282" s="30" t="s">
        <v>907</v>
      </c>
      <c r="D282" s="34">
        <v>125737857</v>
      </c>
      <c r="E282" s="34">
        <v>0</v>
      </c>
      <c r="F282" s="34">
        <v>125737857</v>
      </c>
    </row>
    <row r="283" spans="1:6" ht="13.5" hidden="1" thickBot="1">
      <c r="A283" s="27">
        <f t="shared" si="5"/>
        <v>9</v>
      </c>
      <c r="B283" s="30" t="s">
        <v>908</v>
      </c>
      <c r="C283" s="30" t="s">
        <v>909</v>
      </c>
      <c r="D283" s="33">
        <v>198968388951.84</v>
      </c>
      <c r="E283" s="33">
        <v>75559012754.029999</v>
      </c>
      <c r="F283" s="33">
        <v>274527401705.87</v>
      </c>
    </row>
    <row r="284" spans="1:6" ht="13.5" hidden="1" thickBot="1">
      <c r="A284" s="27">
        <f t="shared" si="5"/>
        <v>9</v>
      </c>
      <c r="B284" s="30" t="s">
        <v>910</v>
      </c>
      <c r="C284" s="30" t="s">
        <v>911</v>
      </c>
      <c r="D284" s="33">
        <v>658871416842.75</v>
      </c>
      <c r="E284" s="34">
        <v>273327789206</v>
      </c>
      <c r="F284" s="33">
        <v>932199206048.75</v>
      </c>
    </row>
    <row r="285" spans="1:6" ht="13.5" hidden="1" thickBot="1">
      <c r="A285" s="27">
        <f t="shared" si="5"/>
        <v>9</v>
      </c>
      <c r="B285" s="30" t="s">
        <v>912</v>
      </c>
      <c r="C285" s="30" t="s">
        <v>913</v>
      </c>
      <c r="D285" s="33">
        <v>5593470061.9399996</v>
      </c>
      <c r="E285" s="34">
        <v>73397320</v>
      </c>
      <c r="F285" s="33">
        <v>5666867381.9399996</v>
      </c>
    </row>
    <row r="286" spans="1:6" ht="13.5" hidden="1" thickBot="1">
      <c r="A286" s="27">
        <f t="shared" si="5"/>
        <v>9</v>
      </c>
      <c r="B286" s="30" t="s">
        <v>914</v>
      </c>
      <c r="C286" s="30" t="s">
        <v>915</v>
      </c>
      <c r="D286" s="34">
        <v>16220785</v>
      </c>
      <c r="E286" s="34">
        <v>145922096</v>
      </c>
      <c r="F286" s="34">
        <v>162142881</v>
      </c>
    </row>
    <row r="287" spans="1:6" ht="13.5" hidden="1" thickBot="1">
      <c r="A287" s="27">
        <f t="shared" si="5"/>
        <v>9</v>
      </c>
      <c r="B287" s="30" t="s">
        <v>916</v>
      </c>
      <c r="C287" s="30" t="s">
        <v>917</v>
      </c>
      <c r="D287" s="34">
        <v>2613634661</v>
      </c>
      <c r="E287" s="34">
        <v>0</v>
      </c>
      <c r="F287" s="34">
        <v>2613634661</v>
      </c>
    </row>
    <row r="288" spans="1:6" ht="13.5" hidden="1" thickBot="1">
      <c r="A288" s="27">
        <f t="shared" si="5"/>
        <v>9</v>
      </c>
      <c r="B288" s="30" t="s">
        <v>918</v>
      </c>
      <c r="C288" s="30" t="s">
        <v>919</v>
      </c>
      <c r="D288" s="34">
        <v>18004540</v>
      </c>
      <c r="E288" s="34">
        <v>0</v>
      </c>
      <c r="F288" s="34">
        <v>18004540</v>
      </c>
    </row>
    <row r="289" spans="1:6" ht="13.5" hidden="1" thickBot="1">
      <c r="A289" s="27">
        <f t="shared" si="5"/>
        <v>9</v>
      </c>
      <c r="B289" s="30" t="s">
        <v>920</v>
      </c>
      <c r="C289" s="30" t="s">
        <v>921</v>
      </c>
      <c r="D289" s="34">
        <v>5532227132</v>
      </c>
      <c r="E289" s="34">
        <v>122037929</v>
      </c>
      <c r="F289" s="34">
        <v>5654265061</v>
      </c>
    </row>
    <row r="290" spans="1:6" ht="13.5" hidden="1" thickBot="1">
      <c r="A290" s="27">
        <f t="shared" si="5"/>
        <v>9</v>
      </c>
      <c r="B290" s="30" t="s">
        <v>922</v>
      </c>
      <c r="C290" s="30" t="s">
        <v>923</v>
      </c>
      <c r="D290" s="33">
        <v>11024869290.59</v>
      </c>
      <c r="E290" s="33">
        <v>263137800.71000001</v>
      </c>
      <c r="F290" s="33">
        <v>11288007091.299999</v>
      </c>
    </row>
    <row r="291" spans="1:6" ht="13.5" hidden="1" thickBot="1">
      <c r="A291" s="27">
        <f t="shared" si="5"/>
        <v>9</v>
      </c>
      <c r="B291" s="30" t="s">
        <v>924</v>
      </c>
      <c r="C291" s="30" t="s">
        <v>925</v>
      </c>
      <c r="D291" s="34">
        <v>128728422500</v>
      </c>
      <c r="E291" s="34">
        <v>0</v>
      </c>
      <c r="F291" s="34">
        <v>128728422500</v>
      </c>
    </row>
    <row r="292" spans="1:6" ht="13.5" hidden="1" thickBot="1">
      <c r="A292" s="27">
        <f t="shared" si="5"/>
        <v>9</v>
      </c>
      <c r="B292" s="30" t="s">
        <v>926</v>
      </c>
      <c r="C292" s="30" t="s">
        <v>927</v>
      </c>
      <c r="D292" s="34">
        <v>743309032</v>
      </c>
      <c r="E292" s="33">
        <v>761262542.02999997</v>
      </c>
      <c r="F292" s="33">
        <v>1504571574.03</v>
      </c>
    </row>
    <row r="293" spans="1:6" ht="13.5" hidden="1" thickBot="1">
      <c r="A293" s="27">
        <f t="shared" si="5"/>
        <v>9</v>
      </c>
      <c r="B293" s="30" t="s">
        <v>928</v>
      </c>
      <c r="C293" s="30" t="s">
        <v>929</v>
      </c>
      <c r="D293" s="34">
        <v>101186125956</v>
      </c>
      <c r="E293" s="34">
        <v>0</v>
      </c>
      <c r="F293" s="34">
        <v>101186125956</v>
      </c>
    </row>
    <row r="294" spans="1:6" ht="13.5" hidden="1" thickBot="1">
      <c r="A294" s="27">
        <f t="shared" si="5"/>
        <v>9</v>
      </c>
      <c r="B294" s="30" t="s">
        <v>930</v>
      </c>
      <c r="C294" s="30" t="s">
        <v>931</v>
      </c>
      <c r="D294" s="33">
        <v>127972424623.46001</v>
      </c>
      <c r="E294" s="34">
        <v>0</v>
      </c>
      <c r="F294" s="33">
        <v>127972424623.46001</v>
      </c>
    </row>
    <row r="295" spans="1:6" ht="13.5" hidden="1" thickBot="1">
      <c r="A295" s="27">
        <f t="shared" si="5"/>
        <v>9</v>
      </c>
      <c r="B295" s="30" t="s">
        <v>932</v>
      </c>
      <c r="C295" s="30" t="s">
        <v>933</v>
      </c>
      <c r="D295" s="33">
        <v>818300433101.25</v>
      </c>
      <c r="E295" s="33">
        <v>862083111419.80005</v>
      </c>
      <c r="F295" s="33">
        <v>1680383544521.05</v>
      </c>
    </row>
    <row r="296" spans="1:6" ht="13.5" thickBot="1">
      <c r="A296" s="27">
        <f t="shared" si="5"/>
        <v>6</v>
      </c>
      <c r="B296" s="27" t="s">
        <v>934</v>
      </c>
      <c r="C296" s="30" t="s">
        <v>133</v>
      </c>
      <c r="D296" s="33">
        <v>144366019753.54001</v>
      </c>
      <c r="E296" s="33">
        <v>489374921.75999999</v>
      </c>
      <c r="F296" s="33">
        <v>144855394675.29999</v>
      </c>
    </row>
    <row r="297" spans="1:6" ht="13.5" hidden="1" thickBot="1">
      <c r="A297" s="27">
        <f t="shared" si="5"/>
        <v>9</v>
      </c>
      <c r="B297" s="30" t="s">
        <v>935</v>
      </c>
      <c r="C297" s="30" t="s">
        <v>936</v>
      </c>
      <c r="D297" s="34">
        <v>90</v>
      </c>
      <c r="E297" s="34">
        <v>0</v>
      </c>
      <c r="F297" s="34">
        <v>90</v>
      </c>
    </row>
    <row r="298" spans="1:6" ht="13.5" hidden="1" thickBot="1">
      <c r="A298" s="27">
        <f t="shared" si="5"/>
        <v>9</v>
      </c>
      <c r="B298" s="30" t="s">
        <v>937</v>
      </c>
      <c r="C298" s="30" t="s">
        <v>938</v>
      </c>
      <c r="D298" s="33">
        <v>144347565647.54001</v>
      </c>
      <c r="E298" s="34">
        <v>0</v>
      </c>
      <c r="F298" s="33">
        <v>144347565647.54001</v>
      </c>
    </row>
    <row r="299" spans="1:6" ht="13.5" hidden="1" thickBot="1">
      <c r="A299" s="27">
        <f t="shared" si="5"/>
        <v>9</v>
      </c>
      <c r="B299" s="30" t="s">
        <v>939</v>
      </c>
      <c r="C299" s="30" t="s">
        <v>940</v>
      </c>
      <c r="D299" s="34">
        <v>0</v>
      </c>
      <c r="E299" s="34">
        <v>95242763</v>
      </c>
      <c r="F299" s="34">
        <v>95242763</v>
      </c>
    </row>
    <row r="300" spans="1:6" ht="13.5" hidden="1" thickBot="1">
      <c r="A300" s="27">
        <f t="shared" si="5"/>
        <v>9</v>
      </c>
      <c r="B300" s="30" t="s">
        <v>941</v>
      </c>
      <c r="C300" s="30" t="s">
        <v>942</v>
      </c>
      <c r="D300" s="34">
        <v>18454016</v>
      </c>
      <c r="E300" s="33">
        <v>394132158.75999999</v>
      </c>
      <c r="F300" s="33">
        <v>412586174.75999999</v>
      </c>
    </row>
    <row r="301" spans="1:6" ht="13.5" thickBot="1">
      <c r="A301" s="27">
        <f t="shared" si="5"/>
        <v>6</v>
      </c>
      <c r="B301" s="27" t="s">
        <v>943</v>
      </c>
      <c r="C301" s="30" t="s">
        <v>166</v>
      </c>
      <c r="D301" s="34">
        <v>257267712</v>
      </c>
      <c r="E301" s="34">
        <v>187600</v>
      </c>
      <c r="F301" s="34">
        <v>257455312</v>
      </c>
    </row>
    <row r="302" spans="1:6" ht="13.5" hidden="1" thickBot="1">
      <c r="A302" s="27">
        <f t="shared" si="5"/>
        <v>9</v>
      </c>
      <c r="B302" s="30" t="s">
        <v>944</v>
      </c>
      <c r="C302" s="30" t="s">
        <v>945</v>
      </c>
      <c r="D302" s="34">
        <v>257267712</v>
      </c>
      <c r="E302" s="34">
        <v>187600</v>
      </c>
      <c r="F302" s="34">
        <v>257455312</v>
      </c>
    </row>
    <row r="303" spans="1:6" ht="13.5" thickBot="1">
      <c r="A303" s="27">
        <f t="shared" si="5"/>
        <v>6</v>
      </c>
      <c r="B303" s="27" t="s">
        <v>946</v>
      </c>
      <c r="C303" s="30" t="s">
        <v>154</v>
      </c>
      <c r="D303" s="33">
        <v>1372618875.9100001</v>
      </c>
      <c r="E303" s="34">
        <v>0</v>
      </c>
      <c r="F303" s="33">
        <v>1372618875.9100001</v>
      </c>
    </row>
    <row r="304" spans="1:6" ht="13.5" hidden="1" thickBot="1">
      <c r="A304" s="27">
        <f t="shared" si="5"/>
        <v>9</v>
      </c>
      <c r="B304" s="30" t="s">
        <v>947</v>
      </c>
      <c r="C304" s="30" t="s">
        <v>948</v>
      </c>
      <c r="D304" s="33">
        <v>1372618875.9100001</v>
      </c>
      <c r="E304" s="34">
        <v>0</v>
      </c>
      <c r="F304" s="33">
        <v>1372618875.9100001</v>
      </c>
    </row>
    <row r="305" spans="1:6" ht="13.5" thickBot="1">
      <c r="A305" s="27">
        <f t="shared" si="5"/>
        <v>6</v>
      </c>
      <c r="B305" s="27" t="s">
        <v>949</v>
      </c>
      <c r="C305" s="30" t="s">
        <v>132</v>
      </c>
      <c r="D305" s="33">
        <v>3956182200258.7598</v>
      </c>
      <c r="E305" s="33">
        <v>67094960987.440002</v>
      </c>
      <c r="F305" s="33">
        <v>4023277161246.2002</v>
      </c>
    </row>
    <row r="306" spans="1:6" ht="13.5" hidden="1" thickBot="1">
      <c r="A306" s="27">
        <f t="shared" si="5"/>
        <v>9</v>
      </c>
      <c r="B306" s="30" t="s">
        <v>950</v>
      </c>
      <c r="C306" s="30" t="s">
        <v>951</v>
      </c>
      <c r="D306" s="33">
        <v>7390051576.1899996</v>
      </c>
      <c r="E306" s="34">
        <v>0</v>
      </c>
      <c r="F306" s="33">
        <v>7390051576.1899996</v>
      </c>
    </row>
    <row r="307" spans="1:6" ht="13.5" hidden="1" thickBot="1">
      <c r="A307" s="27">
        <f t="shared" si="5"/>
        <v>9</v>
      </c>
      <c r="B307" s="30" t="s">
        <v>952</v>
      </c>
      <c r="C307" s="30" t="s">
        <v>953</v>
      </c>
      <c r="D307" s="34">
        <v>1759108025155</v>
      </c>
      <c r="E307" s="34">
        <v>0</v>
      </c>
      <c r="F307" s="34">
        <v>1759108025155</v>
      </c>
    </row>
    <row r="308" spans="1:6" ht="13.5" hidden="1" thickBot="1">
      <c r="A308" s="27">
        <f t="shared" si="5"/>
        <v>9</v>
      </c>
      <c r="B308" s="30" t="s">
        <v>954</v>
      </c>
      <c r="C308" s="30" t="s">
        <v>955</v>
      </c>
      <c r="D308" s="33">
        <v>123695715309.78</v>
      </c>
      <c r="E308" s="34">
        <v>456174862</v>
      </c>
      <c r="F308" s="33">
        <v>124151890171.78</v>
      </c>
    </row>
    <row r="309" spans="1:6" ht="13.5" hidden="1" thickBot="1">
      <c r="A309" s="27">
        <f t="shared" si="5"/>
        <v>9</v>
      </c>
      <c r="B309" s="30" t="s">
        <v>956</v>
      </c>
      <c r="C309" s="30" t="s">
        <v>957</v>
      </c>
      <c r="D309" s="33">
        <v>1778008450348.8899</v>
      </c>
      <c r="E309" s="34">
        <v>0</v>
      </c>
      <c r="F309" s="33">
        <v>1778008450348.8899</v>
      </c>
    </row>
    <row r="310" spans="1:6" ht="13.5" hidden="1" thickBot="1">
      <c r="A310" s="27">
        <f t="shared" si="5"/>
        <v>9</v>
      </c>
      <c r="B310" s="30" t="s">
        <v>958</v>
      </c>
      <c r="C310" s="30" t="s">
        <v>959</v>
      </c>
      <c r="D310" s="33">
        <v>41952755049.690002</v>
      </c>
      <c r="E310" s="34">
        <v>22506337442</v>
      </c>
      <c r="F310" s="33">
        <v>64459092491.690002</v>
      </c>
    </row>
    <row r="311" spans="1:6" ht="13.5" hidden="1" thickBot="1">
      <c r="A311" s="27">
        <f t="shared" si="5"/>
        <v>9</v>
      </c>
      <c r="B311" s="30" t="s">
        <v>960</v>
      </c>
      <c r="C311" s="30" t="s">
        <v>961</v>
      </c>
      <c r="D311" s="33">
        <v>246027202819.20999</v>
      </c>
      <c r="E311" s="33">
        <v>44132448683.440002</v>
      </c>
      <c r="F311" s="33">
        <v>290159651502.65002</v>
      </c>
    </row>
    <row r="312" spans="1:6" ht="13.5" thickBot="1">
      <c r="A312" s="27">
        <f t="shared" si="5"/>
        <v>6</v>
      </c>
      <c r="B312" s="27" t="s">
        <v>962</v>
      </c>
      <c r="C312" s="30" t="s">
        <v>131</v>
      </c>
      <c r="D312" s="33">
        <v>2614041110894.02</v>
      </c>
      <c r="E312" s="33">
        <v>90213862561.910004</v>
      </c>
      <c r="F312" s="33">
        <v>2704254973455.9302</v>
      </c>
    </row>
    <row r="313" spans="1:6" ht="13.5" hidden="1" thickBot="1">
      <c r="A313" s="27">
        <f t="shared" si="5"/>
        <v>9</v>
      </c>
      <c r="B313" s="30" t="s">
        <v>963</v>
      </c>
      <c r="C313" s="30" t="s">
        <v>964</v>
      </c>
      <c r="D313" s="33">
        <v>165416970445.75</v>
      </c>
      <c r="E313" s="33">
        <v>3975177447.4499998</v>
      </c>
      <c r="F313" s="33">
        <v>169392147893.20001</v>
      </c>
    </row>
    <row r="314" spans="1:6" ht="13.5" hidden="1" thickBot="1">
      <c r="A314" s="27">
        <f t="shared" si="5"/>
        <v>9</v>
      </c>
      <c r="B314" s="30" t="s">
        <v>965</v>
      </c>
      <c r="C314" s="30" t="s">
        <v>966</v>
      </c>
      <c r="D314" s="33">
        <v>509934790912.82001</v>
      </c>
      <c r="E314" s="34">
        <v>19569912</v>
      </c>
      <c r="F314" s="33">
        <v>509954360824.82001</v>
      </c>
    </row>
    <row r="315" spans="1:6" ht="13.5" hidden="1" thickBot="1">
      <c r="A315" s="27">
        <f t="shared" si="5"/>
        <v>9</v>
      </c>
      <c r="B315" s="30" t="s">
        <v>967</v>
      </c>
      <c r="C315" s="30" t="s">
        <v>968</v>
      </c>
      <c r="D315" s="33">
        <v>25910918629.5</v>
      </c>
      <c r="E315" s="34">
        <v>1595404575</v>
      </c>
      <c r="F315" s="33">
        <v>27506323204.5</v>
      </c>
    </row>
    <row r="316" spans="1:6" ht="13.5" hidden="1" thickBot="1">
      <c r="A316" s="27">
        <f t="shared" si="5"/>
        <v>9</v>
      </c>
      <c r="B316" s="30" t="s">
        <v>969</v>
      </c>
      <c r="C316" s="30" t="s">
        <v>970</v>
      </c>
      <c r="D316" s="33">
        <v>12436564586.66</v>
      </c>
      <c r="E316" s="34">
        <v>0</v>
      </c>
      <c r="F316" s="33">
        <v>12436564586.66</v>
      </c>
    </row>
    <row r="317" spans="1:6" ht="13.5" hidden="1" thickBot="1">
      <c r="A317" s="27">
        <f t="shared" si="5"/>
        <v>9</v>
      </c>
      <c r="B317" s="30" t="s">
        <v>971</v>
      </c>
      <c r="C317" s="30" t="s">
        <v>972</v>
      </c>
      <c r="D317" s="33">
        <v>16655585980.469999</v>
      </c>
      <c r="E317" s="34">
        <v>0</v>
      </c>
      <c r="F317" s="33">
        <v>16655585980.469999</v>
      </c>
    </row>
    <row r="318" spans="1:6" ht="13.5" hidden="1" thickBot="1">
      <c r="A318" s="27">
        <f t="shared" si="5"/>
        <v>9</v>
      </c>
      <c r="B318" s="30" t="s">
        <v>973</v>
      </c>
      <c r="C318" s="30" t="s">
        <v>974</v>
      </c>
      <c r="D318" s="33">
        <v>914337141684.78003</v>
      </c>
      <c r="E318" s="34">
        <v>0</v>
      </c>
      <c r="F318" s="33">
        <v>914337141684.78003</v>
      </c>
    </row>
    <row r="319" spans="1:6" ht="13.5" hidden="1" thickBot="1">
      <c r="A319" s="27">
        <f t="shared" si="5"/>
        <v>9</v>
      </c>
      <c r="B319" s="30" t="s">
        <v>975</v>
      </c>
      <c r="C319" s="30" t="s">
        <v>976</v>
      </c>
      <c r="D319" s="33">
        <v>2309618964.8899999</v>
      </c>
      <c r="E319" s="34">
        <v>7582640</v>
      </c>
      <c r="F319" s="33">
        <v>2317201604.8899999</v>
      </c>
    </row>
    <row r="320" spans="1:6" ht="13.5" hidden="1" thickBot="1">
      <c r="A320" s="27">
        <f t="shared" si="5"/>
        <v>9</v>
      </c>
      <c r="B320" s="30" t="s">
        <v>977</v>
      </c>
      <c r="C320" s="30" t="s">
        <v>978</v>
      </c>
      <c r="D320" s="33">
        <v>11903370351.780001</v>
      </c>
      <c r="E320" s="34">
        <v>0</v>
      </c>
      <c r="F320" s="33">
        <v>11903370351.780001</v>
      </c>
    </row>
    <row r="321" spans="1:6" ht="13.5" hidden="1" thickBot="1">
      <c r="A321" s="27">
        <f t="shared" si="5"/>
        <v>9</v>
      </c>
      <c r="B321" s="30" t="s">
        <v>979</v>
      </c>
      <c r="C321" s="30" t="s">
        <v>980</v>
      </c>
      <c r="D321" s="33">
        <v>261410804456.92001</v>
      </c>
      <c r="E321" s="34">
        <v>0</v>
      </c>
      <c r="F321" s="33">
        <v>261410804456.92001</v>
      </c>
    </row>
    <row r="322" spans="1:6" ht="13.5" hidden="1" thickBot="1">
      <c r="A322" s="27">
        <f t="shared" si="5"/>
        <v>9</v>
      </c>
      <c r="B322" s="30" t="s">
        <v>981</v>
      </c>
      <c r="C322" s="30" t="s">
        <v>982</v>
      </c>
      <c r="D322" s="34">
        <v>1061519727</v>
      </c>
      <c r="E322" s="34">
        <v>26052100</v>
      </c>
      <c r="F322" s="34">
        <v>1087571827</v>
      </c>
    </row>
    <row r="323" spans="1:6" ht="13.5" hidden="1" thickBot="1">
      <c r="A323" s="27">
        <f t="shared" si="5"/>
        <v>9</v>
      </c>
      <c r="B323" s="30" t="s">
        <v>983</v>
      </c>
      <c r="C323" s="30" t="s">
        <v>984</v>
      </c>
      <c r="D323" s="33">
        <v>3526740068.7800002</v>
      </c>
      <c r="E323" s="34">
        <v>0</v>
      </c>
      <c r="F323" s="33">
        <v>3526740068.7800002</v>
      </c>
    </row>
    <row r="324" spans="1:6" ht="13.5" hidden="1" thickBot="1">
      <c r="A324" s="27">
        <f t="shared" si="5"/>
        <v>9</v>
      </c>
      <c r="B324" s="30" t="s">
        <v>985</v>
      </c>
      <c r="C324" s="30" t="s">
        <v>986</v>
      </c>
      <c r="D324" s="33">
        <v>24773075448.799999</v>
      </c>
      <c r="E324" s="34">
        <v>0</v>
      </c>
      <c r="F324" s="33">
        <v>24773075448.799999</v>
      </c>
    </row>
    <row r="325" spans="1:6" ht="13.5" hidden="1" thickBot="1">
      <c r="A325" s="27">
        <f t="shared" si="5"/>
        <v>9</v>
      </c>
      <c r="B325" s="30" t="s">
        <v>987</v>
      </c>
      <c r="C325" s="30" t="s">
        <v>988</v>
      </c>
      <c r="D325" s="34">
        <v>6329800</v>
      </c>
      <c r="E325" s="34">
        <v>0</v>
      </c>
      <c r="F325" s="34">
        <v>6329800</v>
      </c>
    </row>
    <row r="326" spans="1:6" ht="13.5" hidden="1" thickBot="1">
      <c r="A326" s="27">
        <f t="shared" si="5"/>
        <v>9</v>
      </c>
      <c r="B326" s="30" t="s">
        <v>989</v>
      </c>
      <c r="C326" s="30" t="s">
        <v>990</v>
      </c>
      <c r="D326" s="33">
        <v>33954955353.43</v>
      </c>
      <c r="E326" s="34">
        <v>647310714</v>
      </c>
      <c r="F326" s="33">
        <v>34602266067.43</v>
      </c>
    </row>
    <row r="327" spans="1:6" ht="13.5" hidden="1" thickBot="1">
      <c r="A327" s="27">
        <f t="shared" si="5"/>
        <v>9</v>
      </c>
      <c r="B327" s="30" t="s">
        <v>991</v>
      </c>
      <c r="C327" s="30" t="s">
        <v>992</v>
      </c>
      <c r="D327" s="34">
        <v>3183278202</v>
      </c>
      <c r="E327" s="34">
        <v>3355000</v>
      </c>
      <c r="F327" s="34">
        <v>3186633202</v>
      </c>
    </row>
    <row r="328" spans="1:6" ht="13.5" hidden="1" thickBot="1">
      <c r="A328" s="27">
        <f t="shared" si="5"/>
        <v>9</v>
      </c>
      <c r="B328" s="30" t="s">
        <v>993</v>
      </c>
      <c r="C328" s="30" t="s">
        <v>994</v>
      </c>
      <c r="D328" s="34">
        <v>15382919</v>
      </c>
      <c r="E328" s="34">
        <v>0</v>
      </c>
      <c r="F328" s="34">
        <v>15382919</v>
      </c>
    </row>
    <row r="329" spans="1:6" ht="13.5" hidden="1" thickBot="1">
      <c r="A329" s="27">
        <f t="shared" si="5"/>
        <v>9</v>
      </c>
      <c r="B329" s="30" t="s">
        <v>995</v>
      </c>
      <c r="C329" s="30" t="s">
        <v>996</v>
      </c>
      <c r="D329" s="34">
        <v>458443081</v>
      </c>
      <c r="E329" s="34">
        <v>100176806</v>
      </c>
      <c r="F329" s="34">
        <v>558619887</v>
      </c>
    </row>
    <row r="330" spans="1:6" ht="13.5" hidden="1" thickBot="1">
      <c r="A330" s="27">
        <f t="shared" si="5"/>
        <v>9</v>
      </c>
      <c r="B330" s="30" t="s">
        <v>997</v>
      </c>
      <c r="C330" s="30" t="s">
        <v>998</v>
      </c>
      <c r="D330" s="33">
        <v>92385475683.429993</v>
      </c>
      <c r="E330" s="33">
        <v>56607075229.199997</v>
      </c>
      <c r="F330" s="33">
        <v>148992550912.63</v>
      </c>
    </row>
    <row r="331" spans="1:6" ht="13.5" hidden="1" thickBot="1">
      <c r="A331" s="27">
        <f t="shared" si="5"/>
        <v>9</v>
      </c>
      <c r="B331" s="30" t="s">
        <v>999</v>
      </c>
      <c r="C331" s="30" t="s">
        <v>1000</v>
      </c>
      <c r="D331" s="33">
        <v>9155352678.7700005</v>
      </c>
      <c r="E331" s="34">
        <v>580000</v>
      </c>
      <c r="F331" s="33">
        <v>9155932678.7700005</v>
      </c>
    </row>
    <row r="332" spans="1:6" ht="13.5" hidden="1" thickBot="1">
      <c r="A332" s="27">
        <f t="shared" si="5"/>
        <v>9</v>
      </c>
      <c r="B332" s="30" t="s">
        <v>1001</v>
      </c>
      <c r="C332" s="30" t="s">
        <v>1002</v>
      </c>
      <c r="D332" s="33">
        <v>15686722426.34</v>
      </c>
      <c r="E332" s="34">
        <v>0</v>
      </c>
      <c r="F332" s="33">
        <v>15686722426.34</v>
      </c>
    </row>
    <row r="333" spans="1:6" ht="13.5" hidden="1" thickBot="1">
      <c r="A333" s="27">
        <f t="shared" si="5"/>
        <v>9</v>
      </c>
      <c r="B333" s="30" t="s">
        <v>1003</v>
      </c>
      <c r="C333" s="30" t="s">
        <v>1004</v>
      </c>
      <c r="D333" s="34">
        <v>27176048</v>
      </c>
      <c r="E333" s="34">
        <v>0</v>
      </c>
      <c r="F333" s="34">
        <v>27176048</v>
      </c>
    </row>
    <row r="334" spans="1:6" ht="13.5" hidden="1" thickBot="1">
      <c r="A334" s="27">
        <f t="shared" si="5"/>
        <v>9</v>
      </c>
      <c r="B334" s="30" t="s">
        <v>1005</v>
      </c>
      <c r="C334" s="30" t="s">
        <v>1006</v>
      </c>
      <c r="D334" s="34">
        <v>18026847</v>
      </c>
      <c r="E334" s="34">
        <v>0</v>
      </c>
      <c r="F334" s="34">
        <v>18026847</v>
      </c>
    </row>
    <row r="335" spans="1:6" ht="13.5" hidden="1" thickBot="1">
      <c r="A335" s="27">
        <f t="shared" si="5"/>
        <v>9</v>
      </c>
      <c r="B335" s="30" t="s">
        <v>1007</v>
      </c>
      <c r="C335" s="30" t="s">
        <v>1008</v>
      </c>
      <c r="D335" s="34">
        <v>32158396</v>
      </c>
      <c r="E335" s="33">
        <v>0.13</v>
      </c>
      <c r="F335" s="33">
        <v>32158396.129999999</v>
      </c>
    </row>
    <row r="336" spans="1:6" ht="13.5" hidden="1" thickBot="1">
      <c r="A336" s="27">
        <f t="shared" si="5"/>
        <v>9</v>
      </c>
      <c r="B336" s="30" t="s">
        <v>1009</v>
      </c>
      <c r="C336" s="30" t="s">
        <v>1010</v>
      </c>
      <c r="D336" s="34">
        <v>1948400010</v>
      </c>
      <c r="E336" s="34">
        <v>0</v>
      </c>
      <c r="F336" s="34">
        <v>1948400010</v>
      </c>
    </row>
    <row r="337" spans="1:6" ht="13.5" hidden="1" thickBot="1">
      <c r="A337" s="27">
        <f t="shared" si="5"/>
        <v>9</v>
      </c>
      <c r="B337" s="30" t="s">
        <v>1011</v>
      </c>
      <c r="C337" s="30" t="s">
        <v>1012</v>
      </c>
      <c r="D337" s="33">
        <v>7510256310.9700003</v>
      </c>
      <c r="E337" s="34">
        <v>50200000</v>
      </c>
      <c r="F337" s="33">
        <v>7560456310.9700003</v>
      </c>
    </row>
    <row r="338" spans="1:6" ht="13.5" hidden="1" thickBot="1">
      <c r="A338" s="27">
        <f t="shared" ref="A338:A401" si="6">LEN(B338)</f>
        <v>9</v>
      </c>
      <c r="B338" s="30" t="s">
        <v>1013</v>
      </c>
      <c r="C338" s="30" t="s">
        <v>1014</v>
      </c>
      <c r="D338" s="34">
        <v>56059736203</v>
      </c>
      <c r="E338" s="34">
        <v>0</v>
      </c>
      <c r="F338" s="34">
        <v>56059736203</v>
      </c>
    </row>
    <row r="339" spans="1:6" ht="13.5" hidden="1" thickBot="1">
      <c r="A339" s="27">
        <f t="shared" si="6"/>
        <v>9</v>
      </c>
      <c r="B339" s="30" t="s">
        <v>1015</v>
      </c>
      <c r="C339" s="30" t="s">
        <v>1016</v>
      </c>
      <c r="D339" s="34">
        <v>51947378</v>
      </c>
      <c r="E339" s="34">
        <v>153895701</v>
      </c>
      <c r="F339" s="34">
        <v>205843079</v>
      </c>
    </row>
    <row r="340" spans="1:6" ht="13.5" hidden="1" thickBot="1">
      <c r="A340" s="27">
        <f t="shared" si="6"/>
        <v>9</v>
      </c>
      <c r="B340" s="30" t="s">
        <v>1017</v>
      </c>
      <c r="C340" s="30" t="s">
        <v>1018</v>
      </c>
      <c r="D340" s="34">
        <v>8723668391</v>
      </c>
      <c r="E340" s="34">
        <v>1147614376</v>
      </c>
      <c r="F340" s="34">
        <v>9871282767</v>
      </c>
    </row>
    <row r="341" spans="1:6" ht="13.5" hidden="1" thickBot="1">
      <c r="A341" s="27">
        <f t="shared" si="6"/>
        <v>9</v>
      </c>
      <c r="B341" s="30" t="s">
        <v>1019</v>
      </c>
      <c r="C341" s="30" t="s">
        <v>1020</v>
      </c>
      <c r="D341" s="33">
        <v>435146699907.92999</v>
      </c>
      <c r="E341" s="33">
        <v>25879868061.130001</v>
      </c>
      <c r="F341" s="33">
        <v>461026567969.06</v>
      </c>
    </row>
    <row r="342" spans="1:6" ht="13.5" thickBot="1">
      <c r="A342" s="27">
        <f t="shared" si="6"/>
        <v>6</v>
      </c>
      <c r="B342" s="27" t="s">
        <v>1021</v>
      </c>
      <c r="C342" s="30" t="s">
        <v>1022</v>
      </c>
      <c r="D342" s="33">
        <v>2697485955573.3999</v>
      </c>
      <c r="E342" s="33">
        <v>200500228413.95999</v>
      </c>
      <c r="F342" s="33">
        <v>2897986183987.3599</v>
      </c>
    </row>
    <row r="343" spans="1:6" ht="13.5" hidden="1" thickBot="1">
      <c r="A343" s="27">
        <f t="shared" si="6"/>
        <v>9</v>
      </c>
      <c r="B343" s="30" t="s">
        <v>1023</v>
      </c>
      <c r="C343" s="30" t="s">
        <v>1024</v>
      </c>
      <c r="D343" s="33">
        <v>943770241068.91003</v>
      </c>
      <c r="E343" s="34">
        <v>55880973781</v>
      </c>
      <c r="F343" s="33">
        <v>999651214849.91003</v>
      </c>
    </row>
    <row r="344" spans="1:6" ht="13.5" hidden="1" thickBot="1">
      <c r="A344" s="27">
        <f t="shared" si="6"/>
        <v>9</v>
      </c>
      <c r="B344" s="30" t="s">
        <v>1025</v>
      </c>
      <c r="C344" s="30" t="s">
        <v>1026</v>
      </c>
      <c r="D344" s="33">
        <v>440215918299.75</v>
      </c>
      <c r="E344" s="33">
        <v>73565577317.899994</v>
      </c>
      <c r="F344" s="33">
        <v>513781495617.65002</v>
      </c>
    </row>
    <row r="345" spans="1:6" ht="13.5" hidden="1" thickBot="1">
      <c r="A345" s="27">
        <f t="shared" si="6"/>
        <v>9</v>
      </c>
      <c r="B345" s="30" t="s">
        <v>1027</v>
      </c>
      <c r="C345" s="30" t="s">
        <v>1028</v>
      </c>
      <c r="D345" s="33">
        <v>320097949181.71997</v>
      </c>
      <c r="E345" s="33">
        <v>59017166248.550003</v>
      </c>
      <c r="F345" s="33">
        <v>379115115430.27002</v>
      </c>
    </row>
    <row r="346" spans="1:6" ht="13.5" hidden="1" thickBot="1">
      <c r="A346" s="27">
        <f t="shared" si="6"/>
        <v>9</v>
      </c>
      <c r="B346" s="30" t="s">
        <v>1029</v>
      </c>
      <c r="C346" s="30" t="s">
        <v>1030</v>
      </c>
      <c r="D346" s="33">
        <v>71370364066.350006</v>
      </c>
      <c r="E346" s="33">
        <v>8502608891.8699999</v>
      </c>
      <c r="F346" s="33">
        <v>79872972958.220001</v>
      </c>
    </row>
    <row r="347" spans="1:6" ht="13.5" hidden="1" thickBot="1">
      <c r="A347" s="27">
        <f t="shared" si="6"/>
        <v>9</v>
      </c>
      <c r="B347" s="30" t="s">
        <v>1031</v>
      </c>
      <c r="C347" s="30" t="s">
        <v>1032</v>
      </c>
      <c r="D347" s="34">
        <v>107858080459</v>
      </c>
      <c r="E347" s="34">
        <v>125974364</v>
      </c>
      <c r="F347" s="34">
        <v>107984054823</v>
      </c>
    </row>
    <row r="348" spans="1:6" ht="13.5" hidden="1" thickBot="1">
      <c r="A348" s="27">
        <f t="shared" si="6"/>
        <v>9</v>
      </c>
      <c r="B348" s="30" t="s">
        <v>1033</v>
      </c>
      <c r="C348" s="30" t="s">
        <v>1034</v>
      </c>
      <c r="D348" s="33">
        <v>559568376138.53003</v>
      </c>
      <c r="E348" s="34">
        <v>0</v>
      </c>
      <c r="F348" s="33">
        <v>559568376138.53003</v>
      </c>
    </row>
    <row r="349" spans="1:6" ht="13.5" hidden="1" thickBot="1">
      <c r="A349" s="27">
        <f t="shared" si="6"/>
        <v>9</v>
      </c>
      <c r="B349" s="30" t="s">
        <v>1035</v>
      </c>
      <c r="C349" s="30" t="s">
        <v>1036</v>
      </c>
      <c r="D349" s="33">
        <v>209899487429.04999</v>
      </c>
      <c r="E349" s="34">
        <v>0</v>
      </c>
      <c r="F349" s="33">
        <v>209899487429.04999</v>
      </c>
    </row>
    <row r="350" spans="1:6" ht="13.5" hidden="1" thickBot="1">
      <c r="A350" s="27">
        <f t="shared" si="6"/>
        <v>9</v>
      </c>
      <c r="B350" s="30" t="s">
        <v>1037</v>
      </c>
      <c r="C350" s="30" t="s">
        <v>1038</v>
      </c>
      <c r="D350" s="33">
        <v>18563329015.939999</v>
      </c>
      <c r="E350" s="33">
        <v>1400294601.28</v>
      </c>
      <c r="F350" s="33">
        <v>19963623617.220001</v>
      </c>
    </row>
    <row r="351" spans="1:6" ht="13.5" hidden="1" thickBot="1">
      <c r="A351" s="27">
        <f t="shared" si="6"/>
        <v>9</v>
      </c>
      <c r="B351" s="30" t="s">
        <v>1039</v>
      </c>
      <c r="C351" s="30" t="s">
        <v>1040</v>
      </c>
      <c r="D351" s="33">
        <v>10762850584.82</v>
      </c>
      <c r="E351" s="33">
        <v>794249832.07000005</v>
      </c>
      <c r="F351" s="33">
        <v>11557100416.889999</v>
      </c>
    </row>
    <row r="352" spans="1:6" ht="13.5" hidden="1" thickBot="1">
      <c r="A352" s="27">
        <f t="shared" si="6"/>
        <v>9</v>
      </c>
      <c r="B352" s="30" t="s">
        <v>1041</v>
      </c>
      <c r="C352" s="30" t="s">
        <v>1042</v>
      </c>
      <c r="D352" s="33">
        <v>8803070817.3299999</v>
      </c>
      <c r="E352" s="33">
        <v>1213383377.29</v>
      </c>
      <c r="F352" s="33">
        <v>10016454194.620001</v>
      </c>
    </row>
    <row r="353" spans="1:6" ht="13.5" hidden="1" thickBot="1">
      <c r="A353" s="27">
        <f t="shared" si="6"/>
        <v>9</v>
      </c>
      <c r="B353" s="30" t="s">
        <v>1043</v>
      </c>
      <c r="C353" s="30" t="s">
        <v>1044</v>
      </c>
      <c r="D353" s="34">
        <v>1550064535</v>
      </c>
      <c r="E353" s="34">
        <v>0</v>
      </c>
      <c r="F353" s="34">
        <v>1550064535</v>
      </c>
    </row>
    <row r="354" spans="1:6" ht="13.5" hidden="1" thickBot="1">
      <c r="A354" s="27">
        <f t="shared" si="6"/>
        <v>9</v>
      </c>
      <c r="B354" s="30" t="s">
        <v>1045</v>
      </c>
      <c r="C354" s="30" t="s">
        <v>1046</v>
      </c>
      <c r="D354" s="34">
        <v>5026223977</v>
      </c>
      <c r="E354" s="34">
        <v>0</v>
      </c>
      <c r="F354" s="34">
        <v>5026223977</v>
      </c>
    </row>
    <row r="355" spans="1:6" ht="13.5" thickBot="1">
      <c r="A355" s="27">
        <f t="shared" si="6"/>
        <v>6</v>
      </c>
      <c r="B355" s="27" t="s">
        <v>1047</v>
      </c>
      <c r="C355" s="30" t="s">
        <v>1048</v>
      </c>
      <c r="D355" s="33">
        <v>6287320731964.9199</v>
      </c>
      <c r="E355" s="33">
        <v>1330697419239.54</v>
      </c>
      <c r="F355" s="33">
        <v>7618018151204.46</v>
      </c>
    </row>
    <row r="356" spans="1:6" ht="13.5" hidden="1" thickBot="1">
      <c r="A356" s="27">
        <f t="shared" si="6"/>
        <v>9</v>
      </c>
      <c r="B356" s="30" t="s">
        <v>1049</v>
      </c>
      <c r="C356" s="30" t="s">
        <v>1050</v>
      </c>
      <c r="D356" s="33">
        <v>178831094695.20999</v>
      </c>
      <c r="E356" s="33">
        <v>5365705114.0200005</v>
      </c>
      <c r="F356" s="33">
        <v>184196799809.23001</v>
      </c>
    </row>
    <row r="357" spans="1:6" ht="13.5" hidden="1" thickBot="1">
      <c r="A357" s="27">
        <f t="shared" si="6"/>
        <v>9</v>
      </c>
      <c r="B357" s="30" t="s">
        <v>1051</v>
      </c>
      <c r="C357" s="30" t="s">
        <v>1052</v>
      </c>
      <c r="D357" s="33">
        <v>1023776325545.23</v>
      </c>
      <c r="E357" s="33">
        <v>230525478586.26001</v>
      </c>
      <c r="F357" s="33">
        <v>1254301804131.49</v>
      </c>
    </row>
    <row r="358" spans="1:6" ht="13.5" hidden="1" thickBot="1">
      <c r="A358" s="27">
        <f t="shared" si="6"/>
        <v>9</v>
      </c>
      <c r="B358" s="30" t="s">
        <v>1053</v>
      </c>
      <c r="C358" s="30" t="s">
        <v>1054</v>
      </c>
      <c r="D358" s="33">
        <v>567344914800.57996</v>
      </c>
      <c r="E358" s="33">
        <v>31363738961.580002</v>
      </c>
      <c r="F358" s="33">
        <v>598708653762.16003</v>
      </c>
    </row>
    <row r="359" spans="1:6" ht="13.5" hidden="1" thickBot="1">
      <c r="A359" s="27">
        <f t="shared" si="6"/>
        <v>9</v>
      </c>
      <c r="B359" s="30" t="s">
        <v>1055</v>
      </c>
      <c r="C359" s="30" t="s">
        <v>1056</v>
      </c>
      <c r="D359" s="33">
        <v>2946034163642.1899</v>
      </c>
      <c r="E359" s="33">
        <v>757488492982.22998</v>
      </c>
      <c r="F359" s="33">
        <v>3703522656624.4199</v>
      </c>
    </row>
    <row r="360" spans="1:6" ht="13.5" hidden="1" thickBot="1">
      <c r="A360" s="27">
        <f t="shared" si="6"/>
        <v>9</v>
      </c>
      <c r="B360" s="30" t="s">
        <v>1057</v>
      </c>
      <c r="C360" s="30" t="s">
        <v>1058</v>
      </c>
      <c r="D360" s="33">
        <v>1005673081.25</v>
      </c>
      <c r="E360" s="33">
        <v>120995045.59999999</v>
      </c>
      <c r="F360" s="33">
        <v>1126668126.8499999</v>
      </c>
    </row>
    <row r="361" spans="1:6" ht="13.5" hidden="1" thickBot="1">
      <c r="A361" s="27">
        <f t="shared" si="6"/>
        <v>9</v>
      </c>
      <c r="B361" s="30" t="s">
        <v>1059</v>
      </c>
      <c r="C361" s="30" t="s">
        <v>1060</v>
      </c>
      <c r="D361" s="33">
        <v>3271171398.8000002</v>
      </c>
      <c r="E361" s="34">
        <v>799589788</v>
      </c>
      <c r="F361" s="33">
        <v>4070761186.8000002</v>
      </c>
    </row>
    <row r="362" spans="1:6" ht="13.5" hidden="1" thickBot="1">
      <c r="A362" s="27">
        <f t="shared" si="6"/>
        <v>9</v>
      </c>
      <c r="B362" s="30" t="s">
        <v>1061</v>
      </c>
      <c r="C362" s="30" t="s">
        <v>1062</v>
      </c>
      <c r="D362" s="33">
        <v>381437521.70999998</v>
      </c>
      <c r="E362" s="34">
        <v>17840</v>
      </c>
      <c r="F362" s="33">
        <v>381455361.70999998</v>
      </c>
    </row>
    <row r="363" spans="1:6" ht="13.5" hidden="1" thickBot="1">
      <c r="A363" s="27">
        <f t="shared" si="6"/>
        <v>9</v>
      </c>
      <c r="B363" s="30" t="s">
        <v>1063</v>
      </c>
      <c r="C363" s="30" t="s">
        <v>1064</v>
      </c>
      <c r="D363" s="33">
        <v>20926796446.209999</v>
      </c>
      <c r="E363" s="33">
        <v>521146128.56</v>
      </c>
      <c r="F363" s="33">
        <v>21447942574.77</v>
      </c>
    </row>
    <row r="364" spans="1:6" ht="13.5" hidden="1" thickBot="1">
      <c r="A364" s="27">
        <f t="shared" si="6"/>
        <v>9</v>
      </c>
      <c r="B364" s="30" t="s">
        <v>1065</v>
      </c>
      <c r="C364" s="30" t="s">
        <v>1066</v>
      </c>
      <c r="D364" s="33">
        <v>100608461992.02</v>
      </c>
      <c r="E364" s="33">
        <v>28899028169.540001</v>
      </c>
      <c r="F364" s="33">
        <v>129507490161.56</v>
      </c>
    </row>
    <row r="365" spans="1:6" ht="13.5" hidden="1" thickBot="1">
      <c r="A365" s="27">
        <f t="shared" si="6"/>
        <v>9</v>
      </c>
      <c r="B365" s="30" t="s">
        <v>1067</v>
      </c>
      <c r="C365" s="30" t="s">
        <v>1068</v>
      </c>
      <c r="D365" s="34">
        <v>3335088797</v>
      </c>
      <c r="E365" s="34">
        <v>50455758</v>
      </c>
      <c r="F365" s="34">
        <v>3385544555</v>
      </c>
    </row>
    <row r="366" spans="1:6" ht="13.5" hidden="1" thickBot="1">
      <c r="A366" s="27">
        <f t="shared" si="6"/>
        <v>9</v>
      </c>
      <c r="B366" s="30" t="s">
        <v>1069</v>
      </c>
      <c r="C366" s="30" t="s">
        <v>1070</v>
      </c>
      <c r="D366" s="33">
        <v>12028762647.040001</v>
      </c>
      <c r="E366" s="33">
        <v>2678551459.54</v>
      </c>
      <c r="F366" s="33">
        <v>14707314106.58</v>
      </c>
    </row>
    <row r="367" spans="1:6" ht="13.5" hidden="1" thickBot="1">
      <c r="A367" s="27">
        <f t="shared" si="6"/>
        <v>9</v>
      </c>
      <c r="B367" s="30" t="s">
        <v>1071</v>
      </c>
      <c r="C367" s="30" t="s">
        <v>1072</v>
      </c>
      <c r="D367" s="33">
        <v>2021700314.5599999</v>
      </c>
      <c r="E367" s="34">
        <v>57284150</v>
      </c>
      <c r="F367" s="33">
        <v>2078984464.5599999</v>
      </c>
    </row>
    <row r="368" spans="1:6" ht="13.5" hidden="1" thickBot="1">
      <c r="A368" s="27">
        <f t="shared" si="6"/>
        <v>9</v>
      </c>
      <c r="B368" s="30" t="s">
        <v>1073</v>
      </c>
      <c r="C368" s="30" t="s">
        <v>1074</v>
      </c>
      <c r="D368" s="33">
        <v>7361500546.6300001</v>
      </c>
      <c r="E368" s="33">
        <v>1451121781.2</v>
      </c>
      <c r="F368" s="33">
        <v>8812622327.8299999</v>
      </c>
    </row>
    <row r="369" spans="1:6" ht="51.75" hidden="1" thickBot="1">
      <c r="A369" s="27">
        <f t="shared" si="6"/>
        <v>9</v>
      </c>
      <c r="B369" s="30" t="s">
        <v>1075</v>
      </c>
      <c r="C369" s="38" t="s">
        <v>1076</v>
      </c>
      <c r="D369" s="39">
        <v>61780336863.239998</v>
      </c>
      <c r="E369" s="40">
        <v>422738906</v>
      </c>
      <c r="F369" s="39">
        <v>62203075769.239998</v>
      </c>
    </row>
    <row r="370" spans="1:6" ht="13.5" hidden="1" thickBot="1">
      <c r="A370" s="27">
        <f t="shared" si="6"/>
        <v>9</v>
      </c>
      <c r="B370" s="30" t="s">
        <v>1077</v>
      </c>
      <c r="C370" s="30" t="s">
        <v>1078</v>
      </c>
      <c r="D370" s="33">
        <v>249572655947.97</v>
      </c>
      <c r="E370" s="33">
        <v>28464836977.799999</v>
      </c>
      <c r="F370" s="33">
        <v>278037492925.77002</v>
      </c>
    </row>
    <row r="371" spans="1:6" ht="13.5" hidden="1" thickBot="1">
      <c r="A371" s="27">
        <f t="shared" si="6"/>
        <v>9</v>
      </c>
      <c r="B371" s="30" t="s">
        <v>1079</v>
      </c>
      <c r="C371" s="30" t="s">
        <v>1080</v>
      </c>
      <c r="D371" s="33">
        <v>74834591456.380005</v>
      </c>
      <c r="E371" s="33">
        <v>6651082584.1499996</v>
      </c>
      <c r="F371" s="33">
        <v>81485674040.529999</v>
      </c>
    </row>
    <row r="372" spans="1:6" ht="13.5" hidden="1" customHeight="1" thickBot="1">
      <c r="A372" s="27">
        <f t="shared" si="6"/>
        <v>9</v>
      </c>
      <c r="B372" s="30" t="s">
        <v>1081</v>
      </c>
      <c r="C372" s="38" t="s">
        <v>1082</v>
      </c>
      <c r="D372" s="39">
        <v>51178169578.769997</v>
      </c>
      <c r="E372" s="39">
        <v>2855013796.0500002</v>
      </c>
      <c r="F372" s="39">
        <v>54033183374.82</v>
      </c>
    </row>
    <row r="373" spans="1:6" ht="13.5" hidden="1" thickBot="1">
      <c r="A373" s="27">
        <f t="shared" si="6"/>
        <v>9</v>
      </c>
      <c r="B373" s="30" t="s">
        <v>1083</v>
      </c>
      <c r="C373" s="30" t="s">
        <v>1084</v>
      </c>
      <c r="D373" s="33">
        <v>203631998737.85001</v>
      </c>
      <c r="E373" s="33">
        <v>80022480089.050003</v>
      </c>
      <c r="F373" s="33">
        <v>283654478826.90002</v>
      </c>
    </row>
    <row r="374" spans="1:6" ht="51.75" hidden="1" thickBot="1">
      <c r="A374" s="27">
        <f t="shared" si="6"/>
        <v>9</v>
      </c>
      <c r="B374" s="30" t="s">
        <v>1085</v>
      </c>
      <c r="C374" s="38" t="s">
        <v>1086</v>
      </c>
      <c r="D374" s="39">
        <v>18037095186.599998</v>
      </c>
      <c r="E374" s="40">
        <v>45855775</v>
      </c>
      <c r="F374" s="39">
        <v>18082950961.599998</v>
      </c>
    </row>
    <row r="375" spans="1:6" ht="13.5" hidden="1" thickBot="1">
      <c r="A375" s="27">
        <f t="shared" si="6"/>
        <v>9</v>
      </c>
      <c r="B375" s="30" t="s">
        <v>1087</v>
      </c>
      <c r="C375" s="30" t="s">
        <v>1088</v>
      </c>
      <c r="D375" s="33">
        <v>60401995385.050003</v>
      </c>
      <c r="E375" s="33">
        <v>5574876849.4300003</v>
      </c>
      <c r="F375" s="33">
        <v>65976872234.480003</v>
      </c>
    </row>
    <row r="376" spans="1:6" ht="13.5" hidden="1" thickBot="1">
      <c r="A376" s="27">
        <f t="shared" si="6"/>
        <v>9</v>
      </c>
      <c r="B376" s="30" t="s">
        <v>1089</v>
      </c>
      <c r="C376" s="30" t="s">
        <v>1090</v>
      </c>
      <c r="D376" s="33">
        <v>101547730409.98</v>
      </c>
      <c r="E376" s="33">
        <v>9121122704.75</v>
      </c>
      <c r="F376" s="33">
        <v>110668853114.73</v>
      </c>
    </row>
    <row r="377" spans="1:6" ht="13.5" hidden="1" thickBot="1">
      <c r="A377" s="27">
        <f t="shared" si="6"/>
        <v>9</v>
      </c>
      <c r="B377" s="30" t="s">
        <v>1091</v>
      </c>
      <c r="C377" s="30" t="s">
        <v>1092</v>
      </c>
      <c r="D377" s="33">
        <v>505496802397.13</v>
      </c>
      <c r="E377" s="33">
        <v>75579634097.25</v>
      </c>
      <c r="F377" s="33">
        <v>581076436494.38</v>
      </c>
    </row>
    <row r="378" spans="1:6" ht="13.5" hidden="1" thickBot="1">
      <c r="A378" s="27">
        <f t="shared" si="6"/>
        <v>9</v>
      </c>
      <c r="B378" s="30" t="s">
        <v>1093</v>
      </c>
      <c r="C378" s="30" t="s">
        <v>1094</v>
      </c>
      <c r="D378" s="33">
        <v>3984026855.9299998</v>
      </c>
      <c r="E378" s="33">
        <v>82294136.980000004</v>
      </c>
      <c r="F378" s="33">
        <v>4066320992.9099998</v>
      </c>
    </row>
    <row r="379" spans="1:6" ht="13.5" hidden="1" thickBot="1">
      <c r="A379" s="27">
        <f t="shared" si="6"/>
        <v>9</v>
      </c>
      <c r="B379" s="30" t="s">
        <v>1095</v>
      </c>
      <c r="C379" s="30" t="s">
        <v>1096</v>
      </c>
      <c r="D379" s="33">
        <v>15700747754.940001</v>
      </c>
      <c r="E379" s="33">
        <v>4021819471.6799998</v>
      </c>
      <c r="F379" s="33">
        <v>19722567226.619999</v>
      </c>
    </row>
    <row r="380" spans="1:6" ht="13.5" hidden="1" customHeight="1" thickBot="1">
      <c r="A380" s="27">
        <f t="shared" si="6"/>
        <v>9</v>
      </c>
      <c r="B380" s="30" t="s">
        <v>1097</v>
      </c>
      <c r="C380" s="38" t="s">
        <v>1098</v>
      </c>
      <c r="D380" s="40">
        <v>417774631</v>
      </c>
      <c r="E380" s="40">
        <v>609219331</v>
      </c>
      <c r="F380" s="40">
        <v>1026993962</v>
      </c>
    </row>
    <row r="381" spans="1:6" ht="13.5" hidden="1" customHeight="1" thickBot="1">
      <c r="A381" s="27">
        <f t="shared" si="6"/>
        <v>9</v>
      </c>
      <c r="B381" s="30" t="s">
        <v>1099</v>
      </c>
      <c r="C381" s="38" t="s">
        <v>1100</v>
      </c>
      <c r="D381" s="39">
        <v>653057291.40999997</v>
      </c>
      <c r="E381" s="40">
        <v>867203888</v>
      </c>
      <c r="F381" s="39">
        <v>1520261179.4100001</v>
      </c>
    </row>
    <row r="382" spans="1:6" ht="13.5" hidden="1" customHeight="1" thickBot="1">
      <c r="A382" s="27">
        <f t="shared" si="6"/>
        <v>9</v>
      </c>
      <c r="B382" s="30" t="s">
        <v>1101</v>
      </c>
      <c r="C382" s="38" t="s">
        <v>1102</v>
      </c>
      <c r="D382" s="39">
        <v>11810994301.83</v>
      </c>
      <c r="E382" s="40">
        <v>726005726</v>
      </c>
      <c r="F382" s="39">
        <v>12537000027.83</v>
      </c>
    </row>
    <row r="383" spans="1:6" ht="13.5" hidden="1" customHeight="1" thickBot="1">
      <c r="A383" s="27">
        <f t="shared" si="6"/>
        <v>9</v>
      </c>
      <c r="B383" s="30" t="s">
        <v>1103</v>
      </c>
      <c r="C383" s="38" t="s">
        <v>1104</v>
      </c>
      <c r="D383" s="39">
        <v>46939436961.209999</v>
      </c>
      <c r="E383" s="39">
        <v>46002868304.529999</v>
      </c>
      <c r="F383" s="39">
        <v>92942305265.740005</v>
      </c>
    </row>
    <row r="384" spans="1:6" ht="13.5" hidden="1" thickBot="1">
      <c r="A384" s="27">
        <f t="shared" si="6"/>
        <v>9</v>
      </c>
      <c r="B384" s="30" t="s">
        <v>1105</v>
      </c>
      <c r="C384" s="30" t="s">
        <v>1106</v>
      </c>
      <c r="D384" s="33">
        <v>9243517026.3099995</v>
      </c>
      <c r="E384" s="33">
        <v>3799575453.7800002</v>
      </c>
      <c r="F384" s="33">
        <v>13043092480.09</v>
      </c>
    </row>
    <row r="385" spans="1:6" ht="13.5" hidden="1" thickBot="1">
      <c r="A385" s="27">
        <f t="shared" si="6"/>
        <v>9</v>
      </c>
      <c r="B385" s="30" t="s">
        <v>1107</v>
      </c>
      <c r="C385" s="30" t="s">
        <v>1108</v>
      </c>
      <c r="D385" s="34">
        <v>118484861</v>
      </c>
      <c r="E385" s="34">
        <v>0</v>
      </c>
      <c r="F385" s="34">
        <v>118484861</v>
      </c>
    </row>
    <row r="386" spans="1:6" ht="13.5" hidden="1" thickBot="1">
      <c r="A386" s="27">
        <f t="shared" si="6"/>
        <v>9</v>
      </c>
      <c r="B386" s="30" t="s">
        <v>1109</v>
      </c>
      <c r="C386" s="30" t="s">
        <v>1110</v>
      </c>
      <c r="D386" s="33">
        <v>249629194199.81</v>
      </c>
      <c r="E386" s="33">
        <v>10669267655.4</v>
      </c>
      <c r="F386" s="33">
        <v>260298461855.20999</v>
      </c>
    </row>
    <row r="387" spans="1:6" ht="13.5" hidden="1" thickBot="1">
      <c r="A387" s="27">
        <f t="shared" si="6"/>
        <v>9</v>
      </c>
      <c r="B387" s="30" t="s">
        <v>1111</v>
      </c>
      <c r="C387" s="30" t="s">
        <v>1112</v>
      </c>
      <c r="D387" s="33">
        <v>254673419089.70001</v>
      </c>
      <c r="E387" s="33">
        <v>17198453038.959999</v>
      </c>
      <c r="F387" s="33">
        <v>271871872128.66</v>
      </c>
    </row>
    <row r="388" spans="1:6" ht="13.5" thickBot="1">
      <c r="A388" s="27">
        <f t="shared" si="6"/>
        <v>6</v>
      </c>
      <c r="B388" s="27" t="s">
        <v>1113</v>
      </c>
      <c r="C388" s="30" t="s">
        <v>1114</v>
      </c>
      <c r="D388" s="34">
        <v>454737808246</v>
      </c>
      <c r="E388" s="34">
        <v>54028</v>
      </c>
      <c r="F388" s="34">
        <v>454737862274</v>
      </c>
    </row>
    <row r="389" spans="1:6" ht="13.5" hidden="1" thickBot="1">
      <c r="A389" s="27">
        <f t="shared" si="6"/>
        <v>9</v>
      </c>
      <c r="B389" s="30" t="s">
        <v>1115</v>
      </c>
      <c r="C389" s="30" t="s">
        <v>1116</v>
      </c>
      <c r="D389" s="34">
        <v>1125564135</v>
      </c>
      <c r="E389" s="34">
        <v>0</v>
      </c>
      <c r="F389" s="34">
        <v>1125564135</v>
      </c>
    </row>
    <row r="390" spans="1:6" ht="13.5" hidden="1" thickBot="1">
      <c r="A390" s="27">
        <f t="shared" si="6"/>
        <v>9</v>
      </c>
      <c r="B390" s="30" t="s">
        <v>1117</v>
      </c>
      <c r="C390" s="30" t="s">
        <v>1118</v>
      </c>
      <c r="D390" s="34">
        <v>452928502363</v>
      </c>
      <c r="E390" s="34">
        <v>54028</v>
      </c>
      <c r="F390" s="34">
        <v>452928556391</v>
      </c>
    </row>
    <row r="391" spans="1:6" ht="13.5" hidden="1" thickBot="1">
      <c r="A391" s="27">
        <f t="shared" si="6"/>
        <v>9</v>
      </c>
      <c r="B391" s="30" t="s">
        <v>1119</v>
      </c>
      <c r="C391" s="30" t="s">
        <v>1120</v>
      </c>
      <c r="D391" s="34">
        <v>186498100</v>
      </c>
      <c r="E391" s="34">
        <v>0</v>
      </c>
      <c r="F391" s="34">
        <v>186498100</v>
      </c>
    </row>
    <row r="392" spans="1:6" ht="13.5" hidden="1" thickBot="1">
      <c r="A392" s="27">
        <f t="shared" si="6"/>
        <v>9</v>
      </c>
      <c r="B392" s="30" t="s">
        <v>1121</v>
      </c>
      <c r="C392" s="30" t="s">
        <v>1122</v>
      </c>
      <c r="D392" s="34">
        <v>5596648</v>
      </c>
      <c r="E392" s="34">
        <v>0</v>
      </c>
      <c r="F392" s="34">
        <v>5596648</v>
      </c>
    </row>
    <row r="393" spans="1:6" ht="13.5" hidden="1" thickBot="1">
      <c r="A393" s="27">
        <f t="shared" si="6"/>
        <v>9</v>
      </c>
      <c r="B393" s="30" t="s">
        <v>1123</v>
      </c>
      <c r="C393" s="30" t="s">
        <v>1124</v>
      </c>
      <c r="D393" s="34">
        <v>491647000</v>
      </c>
      <c r="E393" s="34">
        <v>0</v>
      </c>
      <c r="F393" s="34">
        <v>491647000</v>
      </c>
    </row>
    <row r="394" spans="1:6" ht="13.5" thickBot="1">
      <c r="A394" s="27">
        <f t="shared" si="6"/>
        <v>6</v>
      </c>
      <c r="B394" s="27" t="s">
        <v>1125</v>
      </c>
      <c r="C394" s="30" t="s">
        <v>127</v>
      </c>
      <c r="D394" s="33">
        <v>488798882480.53003</v>
      </c>
      <c r="E394" s="33">
        <v>4976724188.1000004</v>
      </c>
      <c r="F394" s="33">
        <v>493775606668.63</v>
      </c>
    </row>
    <row r="395" spans="1:6" ht="13.5" hidden="1" thickBot="1">
      <c r="A395" s="27">
        <f t="shared" si="6"/>
        <v>9</v>
      </c>
      <c r="B395" s="30" t="s">
        <v>1126</v>
      </c>
      <c r="C395" s="30" t="s">
        <v>1127</v>
      </c>
      <c r="D395" s="34">
        <v>24932188032</v>
      </c>
      <c r="E395" s="34">
        <v>0</v>
      </c>
      <c r="F395" s="34">
        <v>24932188032</v>
      </c>
    </row>
    <row r="396" spans="1:6" ht="13.5" hidden="1" thickBot="1">
      <c r="A396" s="27">
        <f t="shared" si="6"/>
        <v>9</v>
      </c>
      <c r="B396" s="30" t="s">
        <v>1128</v>
      </c>
      <c r="C396" s="30" t="s">
        <v>1129</v>
      </c>
      <c r="D396" s="34">
        <v>4928642</v>
      </c>
      <c r="E396" s="34">
        <v>2473281</v>
      </c>
      <c r="F396" s="34">
        <v>7401923</v>
      </c>
    </row>
    <row r="397" spans="1:6" ht="13.5" hidden="1" thickBot="1">
      <c r="A397" s="27">
        <f t="shared" si="6"/>
        <v>9</v>
      </c>
      <c r="B397" s="30" t="s">
        <v>1130</v>
      </c>
      <c r="C397" s="30" t="s">
        <v>1131</v>
      </c>
      <c r="D397" s="34">
        <v>108524</v>
      </c>
      <c r="E397" s="34">
        <v>176303119</v>
      </c>
      <c r="F397" s="34">
        <v>176411643</v>
      </c>
    </row>
    <row r="398" spans="1:6" ht="13.5" hidden="1" thickBot="1">
      <c r="A398" s="27">
        <f t="shared" si="6"/>
        <v>9</v>
      </c>
      <c r="B398" s="30" t="s">
        <v>1132</v>
      </c>
      <c r="C398" s="30" t="s">
        <v>1133</v>
      </c>
      <c r="D398" s="33">
        <v>41234593777.610001</v>
      </c>
      <c r="E398" s="34">
        <v>0</v>
      </c>
      <c r="F398" s="33">
        <v>41234593777.610001</v>
      </c>
    </row>
    <row r="399" spans="1:6" ht="13.5" hidden="1" thickBot="1">
      <c r="A399" s="27">
        <f t="shared" si="6"/>
        <v>9</v>
      </c>
      <c r="B399" s="30" t="s">
        <v>1134</v>
      </c>
      <c r="C399" s="30" t="s">
        <v>1135</v>
      </c>
      <c r="D399" s="34">
        <v>12686217217</v>
      </c>
      <c r="E399" s="34">
        <v>782285305</v>
      </c>
      <c r="F399" s="34">
        <v>13468502522</v>
      </c>
    </row>
    <row r="400" spans="1:6" ht="13.5" hidden="1" thickBot="1">
      <c r="A400" s="27">
        <f t="shared" si="6"/>
        <v>9</v>
      </c>
      <c r="B400" s="30" t="s">
        <v>1136</v>
      </c>
      <c r="C400" s="30" t="s">
        <v>1137</v>
      </c>
      <c r="D400" s="33">
        <v>2102494664.76</v>
      </c>
      <c r="E400" s="34">
        <v>3195864</v>
      </c>
      <c r="F400" s="33">
        <v>2105690528.76</v>
      </c>
    </row>
    <row r="401" spans="1:6" ht="13.5" hidden="1" thickBot="1">
      <c r="A401" s="27">
        <f t="shared" si="6"/>
        <v>9</v>
      </c>
      <c r="B401" s="30" t="s">
        <v>1138</v>
      </c>
      <c r="C401" s="30" t="s">
        <v>1139</v>
      </c>
      <c r="D401" s="33">
        <v>776051065.28999996</v>
      </c>
      <c r="E401" s="34">
        <v>0</v>
      </c>
      <c r="F401" s="33">
        <v>776051065.28999996</v>
      </c>
    </row>
    <row r="402" spans="1:6" ht="13.5" hidden="1" thickBot="1">
      <c r="A402" s="27">
        <f t="shared" ref="A402:A465" si="7">LEN(B402)</f>
        <v>9</v>
      </c>
      <c r="B402" s="30" t="s">
        <v>1140</v>
      </c>
      <c r="C402" s="30" t="s">
        <v>1141</v>
      </c>
      <c r="D402" s="34">
        <v>295674</v>
      </c>
      <c r="E402" s="34">
        <v>0</v>
      </c>
      <c r="F402" s="34">
        <v>295674</v>
      </c>
    </row>
    <row r="403" spans="1:6" ht="13.5" hidden="1" thickBot="1">
      <c r="A403" s="27">
        <f t="shared" si="7"/>
        <v>9</v>
      </c>
      <c r="B403" s="30" t="s">
        <v>1142</v>
      </c>
      <c r="C403" s="30" t="s">
        <v>1143</v>
      </c>
      <c r="D403" s="33">
        <v>7511716138.1000004</v>
      </c>
      <c r="E403" s="34">
        <v>0</v>
      </c>
      <c r="F403" s="33">
        <v>7511716138.1000004</v>
      </c>
    </row>
    <row r="404" spans="1:6" ht="13.5" hidden="1" thickBot="1">
      <c r="A404" s="27">
        <f t="shared" si="7"/>
        <v>9</v>
      </c>
      <c r="B404" s="30" t="s">
        <v>1144</v>
      </c>
      <c r="C404" s="30" t="s">
        <v>1145</v>
      </c>
      <c r="D404" s="34">
        <v>1892863445</v>
      </c>
      <c r="E404" s="34">
        <v>0</v>
      </c>
      <c r="F404" s="34">
        <v>1892863445</v>
      </c>
    </row>
    <row r="405" spans="1:6" ht="13.5" hidden="1" thickBot="1">
      <c r="A405" s="27">
        <f t="shared" si="7"/>
        <v>9</v>
      </c>
      <c r="B405" s="30" t="s">
        <v>1146</v>
      </c>
      <c r="C405" s="30" t="s">
        <v>1147</v>
      </c>
      <c r="D405" s="34">
        <v>7564661756</v>
      </c>
      <c r="E405" s="34">
        <v>0</v>
      </c>
      <c r="F405" s="34">
        <v>7564661756</v>
      </c>
    </row>
    <row r="406" spans="1:6" ht="13.5" hidden="1" thickBot="1">
      <c r="A406" s="27">
        <f t="shared" si="7"/>
        <v>9</v>
      </c>
      <c r="B406" s="30" t="s">
        <v>1148</v>
      </c>
      <c r="C406" s="30" t="s">
        <v>1149</v>
      </c>
      <c r="D406" s="34">
        <v>3711580585</v>
      </c>
      <c r="E406" s="34">
        <v>3792688645</v>
      </c>
      <c r="F406" s="34">
        <v>7504269230</v>
      </c>
    </row>
    <row r="407" spans="1:6" ht="13.5" hidden="1" thickBot="1">
      <c r="A407" s="27">
        <f t="shared" si="7"/>
        <v>9</v>
      </c>
      <c r="B407" s="30" t="s">
        <v>1150</v>
      </c>
      <c r="C407" s="30" t="s">
        <v>1151</v>
      </c>
      <c r="D407" s="34">
        <v>72376111153</v>
      </c>
      <c r="E407" s="34">
        <v>0</v>
      </c>
      <c r="F407" s="34">
        <v>72376111153</v>
      </c>
    </row>
    <row r="408" spans="1:6" ht="13.5" hidden="1" thickBot="1">
      <c r="A408" s="27">
        <f t="shared" si="7"/>
        <v>9</v>
      </c>
      <c r="B408" s="30" t="s">
        <v>1152</v>
      </c>
      <c r="C408" s="30" t="s">
        <v>1153</v>
      </c>
      <c r="D408" s="33">
        <v>271359789942.5</v>
      </c>
      <c r="E408" s="34">
        <v>0</v>
      </c>
      <c r="F408" s="33">
        <v>271359789942.5</v>
      </c>
    </row>
    <row r="409" spans="1:6" ht="13.5" hidden="1" thickBot="1">
      <c r="A409" s="27">
        <f t="shared" si="7"/>
        <v>9</v>
      </c>
      <c r="B409" s="30" t="s">
        <v>1154</v>
      </c>
      <c r="C409" s="30" t="s">
        <v>1155</v>
      </c>
      <c r="D409" s="34">
        <v>1059713863</v>
      </c>
      <c r="E409" s="34">
        <v>127812319</v>
      </c>
      <c r="F409" s="34">
        <v>1187526182</v>
      </c>
    </row>
    <row r="410" spans="1:6" ht="13.5" hidden="1" thickBot="1">
      <c r="A410" s="27">
        <f t="shared" si="7"/>
        <v>9</v>
      </c>
      <c r="B410" s="30" t="s">
        <v>1156</v>
      </c>
      <c r="C410" s="30" t="s">
        <v>1157</v>
      </c>
      <c r="D410" s="34">
        <v>648219520</v>
      </c>
      <c r="E410" s="33">
        <v>91965655.099999994</v>
      </c>
      <c r="F410" s="33">
        <v>740185175.10000002</v>
      </c>
    </row>
    <row r="411" spans="1:6" ht="13.5" hidden="1" thickBot="1">
      <c r="A411" s="27">
        <f t="shared" si="7"/>
        <v>9</v>
      </c>
      <c r="B411" s="30" t="s">
        <v>1158</v>
      </c>
      <c r="C411" s="30" t="s">
        <v>1159</v>
      </c>
      <c r="D411" s="34">
        <v>1653599821</v>
      </c>
      <c r="E411" s="34">
        <v>0</v>
      </c>
      <c r="F411" s="34">
        <v>1653599821</v>
      </c>
    </row>
    <row r="412" spans="1:6" ht="13.5" hidden="1" thickBot="1">
      <c r="A412" s="27">
        <f t="shared" si="7"/>
        <v>9</v>
      </c>
      <c r="B412" s="30" t="s">
        <v>1160</v>
      </c>
      <c r="C412" s="30" t="s">
        <v>1161</v>
      </c>
      <c r="D412" s="33">
        <v>42590948302.269997</v>
      </c>
      <c r="E412" s="34">
        <v>0</v>
      </c>
      <c r="F412" s="33">
        <v>42590948302.269997</v>
      </c>
    </row>
    <row r="413" spans="1:6" ht="13.5" thickBot="1">
      <c r="A413" s="27">
        <f t="shared" si="7"/>
        <v>6</v>
      </c>
      <c r="B413" s="27" t="s">
        <v>1162</v>
      </c>
      <c r="C413" s="30" t="s">
        <v>1163</v>
      </c>
      <c r="D413" s="34">
        <v>4040753882</v>
      </c>
      <c r="E413" s="34">
        <v>0</v>
      </c>
      <c r="F413" s="34">
        <v>4040753882</v>
      </c>
    </row>
    <row r="414" spans="1:6" ht="13.5" hidden="1" thickBot="1">
      <c r="A414" s="27">
        <f t="shared" si="7"/>
        <v>9</v>
      </c>
      <c r="B414" s="30" t="s">
        <v>1164</v>
      </c>
      <c r="C414" s="30" t="s">
        <v>1165</v>
      </c>
      <c r="D414" s="34">
        <v>534099658</v>
      </c>
      <c r="E414" s="34">
        <v>0</v>
      </c>
      <c r="F414" s="34">
        <v>534099658</v>
      </c>
    </row>
    <row r="415" spans="1:6" ht="13.5" hidden="1" thickBot="1">
      <c r="A415" s="27">
        <f t="shared" si="7"/>
        <v>9</v>
      </c>
      <c r="B415" s="30" t="s">
        <v>1166</v>
      </c>
      <c r="C415" s="30" t="s">
        <v>1167</v>
      </c>
      <c r="D415" s="34">
        <v>3506654224</v>
      </c>
      <c r="E415" s="34">
        <v>0</v>
      </c>
      <c r="F415" s="34">
        <v>3506654224</v>
      </c>
    </row>
    <row r="416" spans="1:6" ht="13.5" thickBot="1">
      <c r="A416" s="27">
        <f t="shared" si="7"/>
        <v>6</v>
      </c>
      <c r="B416" s="27" t="s">
        <v>1168</v>
      </c>
      <c r="C416" s="30" t="s">
        <v>1169</v>
      </c>
      <c r="D416" s="33">
        <v>69038921630.460007</v>
      </c>
      <c r="E416" s="33">
        <v>12799239402.4</v>
      </c>
      <c r="F416" s="33">
        <v>81838161032.860001</v>
      </c>
    </row>
    <row r="417" spans="1:6" ht="13.5" hidden="1" thickBot="1">
      <c r="A417" s="27">
        <f t="shared" si="7"/>
        <v>9</v>
      </c>
      <c r="B417" s="30" t="s">
        <v>1170</v>
      </c>
      <c r="C417" s="30" t="s">
        <v>1171</v>
      </c>
      <c r="D417" s="34">
        <v>15000000000</v>
      </c>
      <c r="E417" s="34">
        <v>0</v>
      </c>
      <c r="F417" s="34">
        <v>15000000000</v>
      </c>
    </row>
    <row r="418" spans="1:6" ht="13.5" hidden="1" thickBot="1">
      <c r="A418" s="27">
        <f t="shared" si="7"/>
        <v>9</v>
      </c>
      <c r="B418" s="30" t="s">
        <v>1172</v>
      </c>
      <c r="C418" s="30" t="s">
        <v>1173</v>
      </c>
      <c r="D418" s="33">
        <v>24655377228.52</v>
      </c>
      <c r="E418" s="33">
        <v>4252246327.4000001</v>
      </c>
      <c r="F418" s="33">
        <v>28907623555.919998</v>
      </c>
    </row>
    <row r="419" spans="1:6" ht="13.5" hidden="1" thickBot="1">
      <c r="A419" s="27">
        <f t="shared" si="7"/>
        <v>9</v>
      </c>
      <c r="B419" s="30" t="s">
        <v>1174</v>
      </c>
      <c r="C419" s="30" t="s">
        <v>1175</v>
      </c>
      <c r="D419" s="33">
        <v>29383544401.939999</v>
      </c>
      <c r="E419" s="34">
        <v>8546993075</v>
      </c>
      <c r="F419" s="33">
        <v>37930537476.940002</v>
      </c>
    </row>
    <row r="420" spans="1:6" ht="13.5" thickBot="1">
      <c r="A420" s="27">
        <f t="shared" si="7"/>
        <v>6</v>
      </c>
      <c r="B420" s="27" t="s">
        <v>1176</v>
      </c>
      <c r="C420" s="30" t="s">
        <v>184</v>
      </c>
      <c r="D420" s="33">
        <v>145782064977.87</v>
      </c>
      <c r="E420" s="33">
        <v>3489287079799.73</v>
      </c>
      <c r="F420" s="33">
        <v>3635069144777.6001</v>
      </c>
    </row>
    <row r="421" spans="1:6" ht="13.5" hidden="1" thickBot="1">
      <c r="A421" s="27">
        <f t="shared" si="7"/>
        <v>9</v>
      </c>
      <c r="B421" s="30" t="s">
        <v>1177</v>
      </c>
      <c r="C421" s="30" t="s">
        <v>1178</v>
      </c>
      <c r="D421" s="34">
        <v>59323254644</v>
      </c>
      <c r="E421" s="33">
        <v>1224464508397.25</v>
      </c>
      <c r="F421" s="33">
        <v>1283787763041.25</v>
      </c>
    </row>
    <row r="422" spans="1:6" ht="13.5" hidden="1" thickBot="1">
      <c r="A422" s="27">
        <f t="shared" si="7"/>
        <v>9</v>
      </c>
      <c r="B422" s="30" t="s">
        <v>1179</v>
      </c>
      <c r="C422" s="30" t="s">
        <v>1180</v>
      </c>
      <c r="D422" s="33">
        <v>86458810333.869995</v>
      </c>
      <c r="E422" s="34">
        <v>2159064831242</v>
      </c>
      <c r="F422" s="33">
        <v>2245523641575.8701</v>
      </c>
    </row>
    <row r="423" spans="1:6" ht="13.5" hidden="1" thickBot="1">
      <c r="A423" s="27">
        <f t="shared" si="7"/>
        <v>9</v>
      </c>
      <c r="B423" s="30" t="s">
        <v>1181</v>
      </c>
      <c r="C423" s="30" t="s">
        <v>1182</v>
      </c>
      <c r="D423" s="34">
        <v>0</v>
      </c>
      <c r="E423" s="34">
        <v>92424700963</v>
      </c>
      <c r="F423" s="34">
        <v>92424700963</v>
      </c>
    </row>
    <row r="424" spans="1:6" ht="13.5" hidden="1" thickBot="1">
      <c r="A424" s="27">
        <f t="shared" si="7"/>
        <v>9</v>
      </c>
      <c r="B424" s="30" t="s">
        <v>1183</v>
      </c>
      <c r="C424" s="30" t="s">
        <v>1184</v>
      </c>
      <c r="D424" s="34">
        <v>0</v>
      </c>
      <c r="E424" s="33">
        <v>13333039197.48</v>
      </c>
      <c r="F424" s="33">
        <v>13333039197.48</v>
      </c>
    </row>
    <row r="425" spans="1:6" ht="13.5" thickBot="1">
      <c r="A425" s="27">
        <f t="shared" si="7"/>
        <v>6</v>
      </c>
      <c r="B425" s="27" t="s">
        <v>1185</v>
      </c>
      <c r="C425" s="30" t="s">
        <v>1186</v>
      </c>
      <c r="D425" s="34">
        <v>78872135966</v>
      </c>
      <c r="E425" s="34">
        <v>0</v>
      </c>
      <c r="F425" s="34">
        <v>78872135966</v>
      </c>
    </row>
    <row r="426" spans="1:6" ht="13.5" hidden="1" thickBot="1">
      <c r="A426" s="27">
        <f t="shared" si="7"/>
        <v>9</v>
      </c>
      <c r="B426" s="30" t="s">
        <v>1187</v>
      </c>
      <c r="C426" s="30" t="s">
        <v>1188</v>
      </c>
      <c r="D426" s="34">
        <v>78872135966</v>
      </c>
      <c r="E426" s="34">
        <v>0</v>
      </c>
      <c r="F426" s="34">
        <v>78872135966</v>
      </c>
    </row>
    <row r="427" spans="1:6" ht="13.5" thickBot="1">
      <c r="A427" s="27">
        <f t="shared" si="7"/>
        <v>6</v>
      </c>
      <c r="B427" s="27" t="s">
        <v>1189</v>
      </c>
      <c r="C427" s="30" t="s">
        <v>191</v>
      </c>
      <c r="D427" s="33">
        <v>155249431845.47</v>
      </c>
      <c r="E427" s="33">
        <v>67954780173.470001</v>
      </c>
      <c r="F427" s="33">
        <v>223204212018.94</v>
      </c>
    </row>
    <row r="428" spans="1:6" ht="13.5" hidden="1" thickBot="1">
      <c r="A428" s="27">
        <f t="shared" si="7"/>
        <v>9</v>
      </c>
      <c r="B428" s="30" t="s">
        <v>1190</v>
      </c>
      <c r="C428" s="30" t="s">
        <v>1191</v>
      </c>
      <c r="D428" s="33">
        <v>155060431845.47</v>
      </c>
      <c r="E428" s="34">
        <v>0</v>
      </c>
      <c r="F428" s="33">
        <v>155060431845.47</v>
      </c>
    </row>
    <row r="429" spans="1:6" ht="13.5" hidden="1" thickBot="1">
      <c r="A429" s="27">
        <f t="shared" si="7"/>
        <v>9</v>
      </c>
      <c r="B429" s="30" t="s">
        <v>1192</v>
      </c>
      <c r="C429" s="30" t="s">
        <v>1193</v>
      </c>
      <c r="D429" s="34">
        <v>189000000</v>
      </c>
      <c r="E429" s="33">
        <v>67954780173.470001</v>
      </c>
      <c r="F429" s="33">
        <v>68143780173.470001</v>
      </c>
    </row>
    <row r="430" spans="1:6" ht="13.5" thickBot="1">
      <c r="A430" s="27">
        <f t="shared" si="7"/>
        <v>6</v>
      </c>
      <c r="B430" s="27" t="s">
        <v>1194</v>
      </c>
      <c r="C430" s="30" t="s">
        <v>1195</v>
      </c>
      <c r="D430" s="34">
        <v>1242500</v>
      </c>
      <c r="E430" s="34">
        <v>0</v>
      </c>
      <c r="F430" s="34">
        <v>1242500</v>
      </c>
    </row>
    <row r="431" spans="1:6" ht="13.5" hidden="1" thickBot="1">
      <c r="A431" s="27">
        <f t="shared" si="7"/>
        <v>9</v>
      </c>
      <c r="B431" s="30" t="s">
        <v>1196</v>
      </c>
      <c r="C431" s="30" t="s">
        <v>760</v>
      </c>
      <c r="D431" s="34">
        <v>1242500</v>
      </c>
      <c r="E431" s="34">
        <v>0</v>
      </c>
      <c r="F431" s="34">
        <v>1242500</v>
      </c>
    </row>
    <row r="432" spans="1:6" ht="13.5" thickBot="1">
      <c r="A432" s="27">
        <f t="shared" si="7"/>
        <v>6</v>
      </c>
      <c r="B432" s="27" t="s">
        <v>1197</v>
      </c>
      <c r="C432" s="30" t="s">
        <v>210</v>
      </c>
      <c r="D432" s="33">
        <v>562234255381.51001</v>
      </c>
      <c r="E432" s="34">
        <v>0</v>
      </c>
      <c r="F432" s="33">
        <v>562234255381.51001</v>
      </c>
    </row>
    <row r="433" spans="1:6" ht="13.5" hidden="1" thickBot="1">
      <c r="A433" s="27">
        <f t="shared" si="7"/>
        <v>9</v>
      </c>
      <c r="B433" s="30" t="s">
        <v>1198</v>
      </c>
      <c r="C433" s="30" t="s">
        <v>1199</v>
      </c>
      <c r="D433" s="34">
        <v>1</v>
      </c>
      <c r="E433" s="34">
        <v>0</v>
      </c>
      <c r="F433" s="34">
        <v>1</v>
      </c>
    </row>
    <row r="434" spans="1:6" ht="13.5" hidden="1" thickBot="1">
      <c r="A434" s="27">
        <f t="shared" si="7"/>
        <v>9</v>
      </c>
      <c r="B434" s="30" t="s">
        <v>1200</v>
      </c>
      <c r="C434" s="30" t="s">
        <v>1201</v>
      </c>
      <c r="D434" s="33">
        <v>562234255380.51001</v>
      </c>
      <c r="E434" s="34">
        <v>0</v>
      </c>
      <c r="F434" s="33">
        <v>562234255380.51001</v>
      </c>
    </row>
    <row r="435" spans="1:6" ht="13.5" thickBot="1">
      <c r="A435" s="27">
        <f t="shared" si="7"/>
        <v>6</v>
      </c>
      <c r="B435" s="27" t="s">
        <v>1202</v>
      </c>
      <c r="C435" s="30" t="s">
        <v>185</v>
      </c>
      <c r="D435" s="33">
        <v>84862778493.029999</v>
      </c>
      <c r="E435" s="34">
        <v>0</v>
      </c>
      <c r="F435" s="33">
        <v>84862778493.029999</v>
      </c>
    </row>
    <row r="436" spans="1:6" ht="13.5" hidden="1" thickBot="1">
      <c r="A436" s="27">
        <f t="shared" si="7"/>
        <v>9</v>
      </c>
      <c r="B436" s="30" t="s">
        <v>1203</v>
      </c>
      <c r="C436" s="30" t="s">
        <v>1204</v>
      </c>
      <c r="D436" s="34">
        <v>11560084</v>
      </c>
      <c r="E436" s="34">
        <v>0</v>
      </c>
      <c r="F436" s="34">
        <v>11560084</v>
      </c>
    </row>
    <row r="437" spans="1:6" ht="13.5" hidden="1" thickBot="1">
      <c r="A437" s="27">
        <f t="shared" si="7"/>
        <v>9</v>
      </c>
      <c r="B437" s="30" t="s">
        <v>1205</v>
      </c>
      <c r="C437" s="30" t="s">
        <v>1206</v>
      </c>
      <c r="D437" s="33">
        <v>84851218409.029999</v>
      </c>
      <c r="E437" s="34">
        <v>0</v>
      </c>
      <c r="F437" s="33">
        <v>84851218409.029999</v>
      </c>
    </row>
    <row r="438" spans="1:6" ht="13.5" thickBot="1">
      <c r="A438" s="27">
        <f t="shared" si="7"/>
        <v>6</v>
      </c>
      <c r="B438" s="27" t="s">
        <v>1207</v>
      </c>
      <c r="C438" s="30" t="s">
        <v>126</v>
      </c>
      <c r="D438" s="33">
        <v>823962867410.93005</v>
      </c>
      <c r="E438" s="33">
        <v>166802507058.79999</v>
      </c>
      <c r="F438" s="33">
        <v>990765374469.72998</v>
      </c>
    </row>
    <row r="439" spans="1:6" ht="13.5" hidden="1" thickBot="1">
      <c r="A439" s="27">
        <f t="shared" si="7"/>
        <v>9</v>
      </c>
      <c r="B439" s="30" t="s">
        <v>1208</v>
      </c>
      <c r="C439" s="30" t="s">
        <v>1209</v>
      </c>
      <c r="D439" s="34">
        <v>0</v>
      </c>
      <c r="E439" s="34">
        <v>0</v>
      </c>
      <c r="F439" s="34">
        <v>0</v>
      </c>
    </row>
    <row r="440" spans="1:6" ht="13.5" hidden="1" thickBot="1">
      <c r="A440" s="27">
        <f t="shared" si="7"/>
        <v>9</v>
      </c>
      <c r="B440" s="30" t="s">
        <v>1210</v>
      </c>
      <c r="C440" s="30" t="s">
        <v>550</v>
      </c>
      <c r="D440" s="34">
        <v>0</v>
      </c>
      <c r="E440" s="34">
        <v>0</v>
      </c>
      <c r="F440" s="34">
        <v>0</v>
      </c>
    </row>
    <row r="441" spans="1:6" ht="13.5" hidden="1" thickBot="1">
      <c r="A441" s="27">
        <f t="shared" si="7"/>
        <v>9</v>
      </c>
      <c r="B441" s="30" t="s">
        <v>1211</v>
      </c>
      <c r="C441" s="30" t="s">
        <v>1212</v>
      </c>
      <c r="D441" s="34">
        <v>0</v>
      </c>
      <c r="E441" s="34">
        <v>0</v>
      </c>
      <c r="F441" s="34">
        <v>0</v>
      </c>
    </row>
    <row r="442" spans="1:6" ht="13.5" hidden="1" thickBot="1">
      <c r="A442" s="27">
        <f t="shared" si="7"/>
        <v>9</v>
      </c>
      <c r="B442" s="30" t="s">
        <v>1213</v>
      </c>
      <c r="C442" s="30" t="s">
        <v>1214</v>
      </c>
      <c r="D442" s="34">
        <v>0</v>
      </c>
      <c r="E442" s="34">
        <v>0</v>
      </c>
      <c r="F442" s="34">
        <v>0</v>
      </c>
    </row>
    <row r="443" spans="1:6" ht="13.5" hidden="1" thickBot="1">
      <c r="A443" s="27">
        <f t="shared" si="7"/>
        <v>9</v>
      </c>
      <c r="B443" s="30" t="s">
        <v>1215</v>
      </c>
      <c r="C443" s="30" t="s">
        <v>1216</v>
      </c>
      <c r="D443" s="34">
        <v>0</v>
      </c>
      <c r="E443" s="34">
        <v>0</v>
      </c>
      <c r="F443" s="34">
        <v>0</v>
      </c>
    </row>
    <row r="444" spans="1:6" ht="13.5" hidden="1" customHeight="1" thickBot="1">
      <c r="A444" s="27">
        <f t="shared" si="7"/>
        <v>9</v>
      </c>
      <c r="B444" s="30" t="s">
        <v>1217</v>
      </c>
      <c r="C444" s="38" t="s">
        <v>1218</v>
      </c>
      <c r="D444" s="40">
        <v>0</v>
      </c>
      <c r="E444" s="40">
        <v>0</v>
      </c>
      <c r="F444" s="40">
        <v>0</v>
      </c>
    </row>
    <row r="445" spans="1:6" ht="13.5" hidden="1" thickBot="1">
      <c r="A445" s="27">
        <f t="shared" si="7"/>
        <v>9</v>
      </c>
      <c r="B445" s="30" t="s">
        <v>1219</v>
      </c>
      <c r="C445" s="30" t="s">
        <v>1220</v>
      </c>
      <c r="D445" s="34">
        <v>1523380</v>
      </c>
      <c r="E445" s="34">
        <v>0</v>
      </c>
      <c r="F445" s="34">
        <v>1523380</v>
      </c>
    </row>
    <row r="446" spans="1:6" ht="13.5" hidden="1" thickBot="1">
      <c r="A446" s="27">
        <f t="shared" si="7"/>
        <v>9</v>
      </c>
      <c r="B446" s="30" t="s">
        <v>1221</v>
      </c>
      <c r="C446" s="30" t="s">
        <v>1222</v>
      </c>
      <c r="D446" s="34">
        <v>0</v>
      </c>
      <c r="E446" s="34">
        <v>0</v>
      </c>
      <c r="F446" s="34">
        <v>0</v>
      </c>
    </row>
    <row r="447" spans="1:6" ht="13.5" hidden="1" thickBot="1">
      <c r="A447" s="27">
        <f t="shared" si="7"/>
        <v>9</v>
      </c>
      <c r="B447" s="30" t="s">
        <v>1223</v>
      </c>
      <c r="C447" s="30" t="s">
        <v>1224</v>
      </c>
      <c r="D447" s="33">
        <v>7181070631.0200005</v>
      </c>
      <c r="E447" s="34">
        <v>228721766</v>
      </c>
      <c r="F447" s="33">
        <v>7409792397.0200005</v>
      </c>
    </row>
    <row r="448" spans="1:6" ht="13.5" hidden="1" thickBot="1">
      <c r="A448" s="27">
        <f t="shared" si="7"/>
        <v>9</v>
      </c>
      <c r="B448" s="30" t="s">
        <v>1225</v>
      </c>
      <c r="C448" s="30" t="s">
        <v>1226</v>
      </c>
      <c r="D448" s="34">
        <v>0</v>
      </c>
      <c r="E448" s="34">
        <v>0</v>
      </c>
      <c r="F448" s="34">
        <v>0</v>
      </c>
    </row>
    <row r="449" spans="1:6" ht="13.5" hidden="1" thickBot="1">
      <c r="A449" s="27">
        <f t="shared" si="7"/>
        <v>9</v>
      </c>
      <c r="B449" s="30" t="s">
        <v>1227</v>
      </c>
      <c r="C449" s="30" t="s">
        <v>1228</v>
      </c>
      <c r="D449" s="34">
        <v>0</v>
      </c>
      <c r="E449" s="34">
        <v>0</v>
      </c>
      <c r="F449" s="34">
        <v>0</v>
      </c>
    </row>
    <row r="450" spans="1:6" ht="13.5" hidden="1" thickBot="1">
      <c r="A450" s="27">
        <f t="shared" si="7"/>
        <v>9</v>
      </c>
      <c r="B450" s="30" t="s">
        <v>1229</v>
      </c>
      <c r="C450" s="30" t="s">
        <v>1230</v>
      </c>
      <c r="D450" s="33">
        <v>816780273399.91003</v>
      </c>
      <c r="E450" s="33">
        <v>166573785292.79999</v>
      </c>
      <c r="F450" s="33">
        <v>983354058692.70996</v>
      </c>
    </row>
    <row r="451" spans="1:6" ht="13.5" thickBot="1">
      <c r="A451" s="27">
        <f t="shared" si="7"/>
        <v>6</v>
      </c>
      <c r="B451" s="27" t="s">
        <v>1231</v>
      </c>
      <c r="C451" s="30" t="s">
        <v>1232</v>
      </c>
      <c r="D451" s="33">
        <v>17402651806413.9</v>
      </c>
      <c r="E451" s="34">
        <v>4915592869489</v>
      </c>
      <c r="F451" s="33">
        <v>22318244675902.898</v>
      </c>
    </row>
    <row r="452" spans="1:6" ht="13.5" hidden="1" thickBot="1">
      <c r="A452" s="27">
        <f t="shared" si="7"/>
        <v>9</v>
      </c>
      <c r="B452" s="30" t="s">
        <v>1233</v>
      </c>
      <c r="C452" s="30" t="s">
        <v>1234</v>
      </c>
      <c r="D452" s="33">
        <v>33034431712.98</v>
      </c>
      <c r="E452" s="34">
        <v>51879205433</v>
      </c>
      <c r="F452" s="33">
        <v>84913637145.979996</v>
      </c>
    </row>
    <row r="453" spans="1:6" ht="13.5" hidden="1" thickBot="1">
      <c r="A453" s="27">
        <f t="shared" si="7"/>
        <v>9</v>
      </c>
      <c r="B453" s="30" t="s">
        <v>1235</v>
      </c>
      <c r="C453" s="30" t="s">
        <v>1236</v>
      </c>
      <c r="D453" s="33">
        <v>61029527995.519997</v>
      </c>
      <c r="E453" s="33">
        <v>19531417.73</v>
      </c>
      <c r="F453" s="33">
        <v>61049059413.25</v>
      </c>
    </row>
    <row r="454" spans="1:6" ht="13.5" hidden="1" thickBot="1">
      <c r="A454" s="27">
        <f t="shared" si="7"/>
        <v>9</v>
      </c>
      <c r="B454" s="30" t="s">
        <v>1237</v>
      </c>
      <c r="C454" s="30" t="s">
        <v>1238</v>
      </c>
      <c r="D454" s="34">
        <v>1552639611</v>
      </c>
      <c r="E454" s="34">
        <v>760562185</v>
      </c>
      <c r="F454" s="34">
        <v>2313201796</v>
      </c>
    </row>
    <row r="455" spans="1:6" ht="13.5" hidden="1" thickBot="1">
      <c r="A455" s="27">
        <f t="shared" si="7"/>
        <v>9</v>
      </c>
      <c r="B455" s="30" t="s">
        <v>1239</v>
      </c>
      <c r="C455" s="30" t="s">
        <v>1240</v>
      </c>
      <c r="D455" s="33">
        <v>151800492309.07999</v>
      </c>
      <c r="E455" s="34">
        <v>11023577</v>
      </c>
      <c r="F455" s="33">
        <v>151811515886.07999</v>
      </c>
    </row>
    <row r="456" spans="1:6" ht="13.5" hidden="1" thickBot="1">
      <c r="A456" s="27">
        <f t="shared" si="7"/>
        <v>9</v>
      </c>
      <c r="B456" s="30" t="s">
        <v>1241</v>
      </c>
      <c r="C456" s="30" t="s">
        <v>1242</v>
      </c>
      <c r="D456" s="33">
        <v>79146943086.570007</v>
      </c>
      <c r="E456" s="33">
        <v>69068286.890000001</v>
      </c>
      <c r="F456" s="33">
        <v>79216011373.460007</v>
      </c>
    </row>
    <row r="457" spans="1:6" ht="13.5" hidden="1" thickBot="1">
      <c r="A457" s="27">
        <f t="shared" si="7"/>
        <v>9</v>
      </c>
      <c r="B457" s="30" t="s">
        <v>1243</v>
      </c>
      <c r="C457" s="30" t="s">
        <v>1244</v>
      </c>
      <c r="D457" s="33">
        <v>20450467967.27</v>
      </c>
      <c r="E457" s="34">
        <v>982664023</v>
      </c>
      <c r="F457" s="33">
        <v>21433131990.27</v>
      </c>
    </row>
    <row r="458" spans="1:6" ht="13.5" hidden="1" thickBot="1">
      <c r="A458" s="27">
        <f t="shared" si="7"/>
        <v>9</v>
      </c>
      <c r="B458" s="30" t="s">
        <v>1245</v>
      </c>
      <c r="C458" s="30" t="s">
        <v>1246</v>
      </c>
      <c r="D458" s="33">
        <v>18575418102.189999</v>
      </c>
      <c r="E458" s="34">
        <v>37623649719</v>
      </c>
      <c r="F458" s="33">
        <v>56199067821.190002</v>
      </c>
    </row>
    <row r="459" spans="1:6" ht="13.5" hidden="1" thickBot="1">
      <c r="A459" s="27">
        <f t="shared" si="7"/>
        <v>9</v>
      </c>
      <c r="B459" s="30" t="s">
        <v>1247</v>
      </c>
      <c r="C459" s="30" t="s">
        <v>1178</v>
      </c>
      <c r="D459" s="33">
        <v>5189091949060.5498</v>
      </c>
      <c r="E459" s="33">
        <v>519521252483.79999</v>
      </c>
      <c r="F459" s="33">
        <v>5708613201544.3496</v>
      </c>
    </row>
    <row r="460" spans="1:6" ht="13.5" hidden="1" thickBot="1">
      <c r="A460" s="27">
        <f t="shared" si="7"/>
        <v>9</v>
      </c>
      <c r="B460" s="30" t="s">
        <v>1248</v>
      </c>
      <c r="C460" s="30" t="s">
        <v>1249</v>
      </c>
      <c r="D460" s="33">
        <v>5772724175.0299997</v>
      </c>
      <c r="E460" s="34">
        <v>1763907</v>
      </c>
      <c r="F460" s="33">
        <v>5774488082.0299997</v>
      </c>
    </row>
    <row r="461" spans="1:6" ht="13.5" hidden="1" thickBot="1">
      <c r="A461" s="27">
        <f t="shared" si="7"/>
        <v>9</v>
      </c>
      <c r="B461" s="30" t="s">
        <v>1250</v>
      </c>
      <c r="C461" s="30" t="s">
        <v>1251</v>
      </c>
      <c r="D461" s="33">
        <v>61576248872.540001</v>
      </c>
      <c r="E461" s="33">
        <v>123235422960.42999</v>
      </c>
      <c r="F461" s="33">
        <v>184811671832.97</v>
      </c>
    </row>
    <row r="462" spans="1:6" ht="13.5" hidden="1" thickBot="1">
      <c r="A462" s="27">
        <f t="shared" si="7"/>
        <v>9</v>
      </c>
      <c r="B462" s="30" t="s">
        <v>1252</v>
      </c>
      <c r="C462" s="30" t="s">
        <v>1253</v>
      </c>
      <c r="D462" s="34">
        <v>787248303</v>
      </c>
      <c r="E462" s="34">
        <v>5300000</v>
      </c>
      <c r="F462" s="34">
        <v>792548303</v>
      </c>
    </row>
    <row r="463" spans="1:6" ht="13.5" hidden="1" thickBot="1">
      <c r="A463" s="27">
        <f t="shared" si="7"/>
        <v>9</v>
      </c>
      <c r="B463" s="30" t="s">
        <v>1254</v>
      </c>
      <c r="C463" s="30" t="s">
        <v>1255</v>
      </c>
      <c r="D463" s="33">
        <v>8532758055.3199997</v>
      </c>
      <c r="E463" s="33">
        <v>7964262893.3299999</v>
      </c>
      <c r="F463" s="33">
        <v>16497020948.65</v>
      </c>
    </row>
    <row r="464" spans="1:6" ht="13.5" hidden="1" thickBot="1">
      <c r="A464" s="27">
        <f t="shared" si="7"/>
        <v>9</v>
      </c>
      <c r="B464" s="30" t="s">
        <v>1256</v>
      </c>
      <c r="C464" s="30" t="s">
        <v>1257</v>
      </c>
      <c r="D464" s="33">
        <v>109625825299.64</v>
      </c>
      <c r="E464" s="34">
        <v>1419079069</v>
      </c>
      <c r="F464" s="33">
        <v>111044904368.64</v>
      </c>
    </row>
    <row r="465" spans="1:6" ht="13.5" hidden="1" thickBot="1">
      <c r="A465" s="27">
        <f t="shared" si="7"/>
        <v>9</v>
      </c>
      <c r="B465" s="30" t="s">
        <v>1258</v>
      </c>
      <c r="C465" s="30" t="s">
        <v>1259</v>
      </c>
      <c r="D465" s="33">
        <v>304449075975.40002</v>
      </c>
      <c r="E465" s="33">
        <v>6156080041.1000004</v>
      </c>
      <c r="F465" s="33">
        <v>310605156016.5</v>
      </c>
    </row>
    <row r="466" spans="1:6" ht="13.5" hidden="1" thickBot="1">
      <c r="A466" s="27">
        <f t="shared" ref="A466:A529" si="8">LEN(B466)</f>
        <v>9</v>
      </c>
      <c r="B466" s="30" t="s">
        <v>1260</v>
      </c>
      <c r="C466" s="30" t="s">
        <v>1261</v>
      </c>
      <c r="D466" s="33">
        <v>202077263830.09</v>
      </c>
      <c r="E466" s="33">
        <v>61452245965.900002</v>
      </c>
      <c r="F466" s="33">
        <v>263529509795.98999</v>
      </c>
    </row>
    <row r="467" spans="1:6" ht="13.5" hidden="1" thickBot="1">
      <c r="A467" s="27">
        <f t="shared" si="8"/>
        <v>9</v>
      </c>
      <c r="B467" s="30" t="s">
        <v>1262</v>
      </c>
      <c r="C467" s="30" t="s">
        <v>1263</v>
      </c>
      <c r="D467" s="33">
        <v>39479745952.739998</v>
      </c>
      <c r="E467" s="33">
        <v>43517620639.089996</v>
      </c>
      <c r="F467" s="33">
        <v>82997366591.830002</v>
      </c>
    </row>
    <row r="468" spans="1:6" ht="13.5" hidden="1" thickBot="1">
      <c r="A468" s="27">
        <f t="shared" si="8"/>
        <v>9</v>
      </c>
      <c r="B468" s="30" t="s">
        <v>1264</v>
      </c>
      <c r="C468" s="30" t="s">
        <v>1265</v>
      </c>
      <c r="D468" s="33">
        <v>133267402757.14</v>
      </c>
      <c r="E468" s="33">
        <v>670736770.89999998</v>
      </c>
      <c r="F468" s="33">
        <v>133938139528.03999</v>
      </c>
    </row>
    <row r="469" spans="1:6" ht="13.5" hidden="1" thickBot="1">
      <c r="A469" s="27">
        <f t="shared" si="8"/>
        <v>9</v>
      </c>
      <c r="B469" s="30" t="s">
        <v>1266</v>
      </c>
      <c r="C469" s="30" t="s">
        <v>1267</v>
      </c>
      <c r="D469" s="33">
        <v>1157004305.28</v>
      </c>
      <c r="E469" s="34">
        <v>882900</v>
      </c>
      <c r="F469" s="33">
        <v>1157887205.28</v>
      </c>
    </row>
    <row r="470" spans="1:6" ht="13.5" hidden="1" thickBot="1">
      <c r="A470" s="27">
        <f t="shared" si="8"/>
        <v>9</v>
      </c>
      <c r="B470" s="30" t="s">
        <v>1268</v>
      </c>
      <c r="C470" s="30" t="s">
        <v>1269</v>
      </c>
      <c r="D470" s="33">
        <v>39308885549.169998</v>
      </c>
      <c r="E470" s="34">
        <v>1759432376</v>
      </c>
      <c r="F470" s="33">
        <v>41068317925.169998</v>
      </c>
    </row>
    <row r="471" spans="1:6" ht="13.5" hidden="1" thickBot="1">
      <c r="A471" s="27">
        <f t="shared" si="8"/>
        <v>9</v>
      </c>
      <c r="B471" s="30" t="s">
        <v>1270</v>
      </c>
      <c r="C471" s="30" t="s">
        <v>1271</v>
      </c>
      <c r="D471" s="33">
        <v>477439774450.48999</v>
      </c>
      <c r="E471" s="33">
        <v>98556709392.600006</v>
      </c>
      <c r="F471" s="33">
        <v>575996483843.08997</v>
      </c>
    </row>
    <row r="472" spans="1:6" ht="13.5" hidden="1" thickBot="1">
      <c r="A472" s="27">
        <f t="shared" si="8"/>
        <v>9</v>
      </c>
      <c r="B472" s="30" t="s">
        <v>1272</v>
      </c>
      <c r="C472" s="30" t="s">
        <v>1273</v>
      </c>
      <c r="D472" s="34">
        <v>4170285354</v>
      </c>
      <c r="E472" s="34">
        <v>0</v>
      </c>
      <c r="F472" s="34">
        <v>4170285354</v>
      </c>
    </row>
    <row r="473" spans="1:6" ht="13.5" hidden="1" thickBot="1">
      <c r="A473" s="27">
        <f t="shared" si="8"/>
        <v>9</v>
      </c>
      <c r="B473" s="30" t="s">
        <v>1274</v>
      </c>
      <c r="C473" s="30" t="s">
        <v>1275</v>
      </c>
      <c r="D473" s="34">
        <v>63781674</v>
      </c>
      <c r="E473" s="34">
        <v>0</v>
      </c>
      <c r="F473" s="34">
        <v>63781674</v>
      </c>
    </row>
    <row r="474" spans="1:6" ht="13.5" hidden="1" thickBot="1">
      <c r="A474" s="27">
        <f t="shared" si="8"/>
        <v>9</v>
      </c>
      <c r="B474" s="30" t="s">
        <v>1276</v>
      </c>
      <c r="C474" s="30" t="s">
        <v>1277</v>
      </c>
      <c r="D474" s="33">
        <v>1753087105.8599999</v>
      </c>
      <c r="E474" s="34">
        <v>0</v>
      </c>
      <c r="F474" s="33">
        <v>1753087105.8599999</v>
      </c>
    </row>
    <row r="475" spans="1:6" ht="13.5" hidden="1" thickBot="1">
      <c r="A475" s="27">
        <f t="shared" si="8"/>
        <v>9</v>
      </c>
      <c r="B475" s="30" t="s">
        <v>1278</v>
      </c>
      <c r="C475" s="30" t="s">
        <v>1279</v>
      </c>
      <c r="D475" s="33">
        <v>8885254809.4200001</v>
      </c>
      <c r="E475" s="33">
        <v>2710480482.6999998</v>
      </c>
      <c r="F475" s="33">
        <v>11595735292.120001</v>
      </c>
    </row>
    <row r="476" spans="1:6" ht="13.5" hidden="1" thickBot="1">
      <c r="A476" s="27">
        <f t="shared" si="8"/>
        <v>9</v>
      </c>
      <c r="B476" s="30" t="s">
        <v>1280</v>
      </c>
      <c r="C476" s="30" t="s">
        <v>1281</v>
      </c>
      <c r="D476" s="33">
        <v>1773723526127.1101</v>
      </c>
      <c r="E476" s="33">
        <v>331673237276.28998</v>
      </c>
      <c r="F476" s="33">
        <v>2105396763403.3999</v>
      </c>
    </row>
    <row r="477" spans="1:6" ht="13.5" hidden="1" thickBot="1">
      <c r="A477" s="27">
        <f t="shared" si="8"/>
        <v>9</v>
      </c>
      <c r="B477" s="30" t="s">
        <v>1282</v>
      </c>
      <c r="C477" s="30" t="s">
        <v>1283</v>
      </c>
      <c r="D477" s="33">
        <v>30035751797.290001</v>
      </c>
      <c r="E477" s="33">
        <v>46888163640.209999</v>
      </c>
      <c r="F477" s="33">
        <v>76923915437.5</v>
      </c>
    </row>
    <row r="478" spans="1:6" ht="13.5" hidden="1" thickBot="1">
      <c r="A478" s="27">
        <f t="shared" si="8"/>
        <v>9</v>
      </c>
      <c r="B478" s="30" t="s">
        <v>1284</v>
      </c>
      <c r="C478" s="30" t="s">
        <v>1</v>
      </c>
      <c r="D478" s="33">
        <v>60300580250.419998</v>
      </c>
      <c r="E478" s="33">
        <v>15935955987.65</v>
      </c>
      <c r="F478" s="33">
        <v>76236536238.070007</v>
      </c>
    </row>
    <row r="479" spans="1:6" ht="13.5" hidden="1" thickBot="1">
      <c r="A479" s="27">
        <f t="shared" si="8"/>
        <v>9</v>
      </c>
      <c r="B479" s="30" t="s">
        <v>1285</v>
      </c>
      <c r="C479" s="30" t="s">
        <v>1286</v>
      </c>
      <c r="D479" s="34">
        <v>8743408731</v>
      </c>
      <c r="E479" s="34">
        <v>0</v>
      </c>
      <c r="F479" s="34">
        <v>8743408731</v>
      </c>
    </row>
    <row r="480" spans="1:6" ht="51.75" hidden="1" thickBot="1">
      <c r="A480" s="27">
        <f t="shared" si="8"/>
        <v>9</v>
      </c>
      <c r="B480" s="30" t="s">
        <v>1287</v>
      </c>
      <c r="C480" s="38" t="s">
        <v>1288</v>
      </c>
      <c r="D480" s="40">
        <v>216618000</v>
      </c>
      <c r="E480" s="40">
        <v>58615644</v>
      </c>
      <c r="F480" s="40">
        <v>275233644</v>
      </c>
    </row>
    <row r="481" spans="1:6" ht="13.5" hidden="1" thickBot="1">
      <c r="A481" s="27">
        <f t="shared" si="8"/>
        <v>9</v>
      </c>
      <c r="B481" s="30" t="s">
        <v>1289</v>
      </c>
      <c r="C481" s="30" t="s">
        <v>1290</v>
      </c>
      <c r="D481" s="33">
        <v>386011524.54000002</v>
      </c>
      <c r="E481" s="34">
        <v>7311599</v>
      </c>
      <c r="F481" s="33">
        <v>393323123.54000002</v>
      </c>
    </row>
    <row r="482" spans="1:6" ht="13.5" hidden="1" thickBot="1">
      <c r="A482" s="27">
        <f t="shared" si="8"/>
        <v>9</v>
      </c>
      <c r="B482" s="30" t="s">
        <v>1291</v>
      </c>
      <c r="C482" s="30" t="s">
        <v>1292</v>
      </c>
      <c r="D482" s="33">
        <v>140756708592.5</v>
      </c>
      <c r="E482" s="33">
        <v>21035961783.98</v>
      </c>
      <c r="F482" s="33">
        <v>161792670376.48001</v>
      </c>
    </row>
    <row r="483" spans="1:6" ht="13.5" hidden="1" thickBot="1">
      <c r="A483" s="27">
        <f t="shared" si="8"/>
        <v>9</v>
      </c>
      <c r="B483" s="30" t="s">
        <v>1293</v>
      </c>
      <c r="C483" s="30" t="s">
        <v>1294</v>
      </c>
      <c r="D483" s="34">
        <v>3828691356522</v>
      </c>
      <c r="E483" s="34">
        <v>0</v>
      </c>
      <c r="F483" s="34">
        <v>3828691356522</v>
      </c>
    </row>
    <row r="484" spans="1:6" ht="13.5" hidden="1" thickBot="1">
      <c r="A484" s="27">
        <f t="shared" si="8"/>
        <v>9</v>
      </c>
      <c r="B484" s="30" t="s">
        <v>1295</v>
      </c>
      <c r="C484" s="30" t="s">
        <v>1120</v>
      </c>
      <c r="D484" s="33">
        <v>482894110451.53998</v>
      </c>
      <c r="E484" s="33">
        <v>5073614180.6899996</v>
      </c>
      <c r="F484" s="33">
        <v>487967724632.22998</v>
      </c>
    </row>
    <row r="485" spans="1:6" ht="13.5" hidden="1" thickBot="1">
      <c r="A485" s="27">
        <f t="shared" si="8"/>
        <v>9</v>
      </c>
      <c r="B485" s="30" t="s">
        <v>1296</v>
      </c>
      <c r="C485" s="30" t="s">
        <v>1297</v>
      </c>
      <c r="D485" s="33">
        <v>535383563420.90002</v>
      </c>
      <c r="E485" s="33">
        <v>21402101820.040001</v>
      </c>
      <c r="F485" s="33">
        <v>556785665240.93994</v>
      </c>
    </row>
    <row r="486" spans="1:6" ht="13.5" hidden="1" thickBot="1">
      <c r="A486" s="27">
        <f t="shared" si="8"/>
        <v>9</v>
      </c>
      <c r="B486" s="30" t="s">
        <v>1298</v>
      </c>
      <c r="C486" s="30" t="s">
        <v>1299</v>
      </c>
      <c r="D486" s="33">
        <v>97014904162.259995</v>
      </c>
      <c r="E486" s="33">
        <v>2679557930.9899998</v>
      </c>
      <c r="F486" s="33">
        <v>99694462093.25</v>
      </c>
    </row>
    <row r="487" spans="1:6" ht="13.5" hidden="1" thickBot="1">
      <c r="A487" s="27">
        <f t="shared" si="8"/>
        <v>9</v>
      </c>
      <c r="B487" s="30" t="s">
        <v>1300</v>
      </c>
      <c r="C487" s="30" t="s">
        <v>1301</v>
      </c>
      <c r="D487" s="34">
        <v>4525988</v>
      </c>
      <c r="E487" s="34">
        <v>913045604</v>
      </c>
      <c r="F487" s="34">
        <v>917571592</v>
      </c>
    </row>
    <row r="488" spans="1:6" ht="13.5" hidden="1" thickBot="1">
      <c r="A488" s="27">
        <f t="shared" si="8"/>
        <v>9</v>
      </c>
      <c r="B488" s="30" t="s">
        <v>1302</v>
      </c>
      <c r="C488" s="30" t="s">
        <v>1303</v>
      </c>
      <c r="D488" s="33">
        <v>144006813159.51001</v>
      </c>
      <c r="E488" s="33">
        <v>34068168244.52</v>
      </c>
      <c r="F488" s="33">
        <v>178074981404.03</v>
      </c>
    </row>
    <row r="489" spans="1:6" ht="13.5" hidden="1" thickBot="1">
      <c r="A489" s="27">
        <f t="shared" si="8"/>
        <v>9</v>
      </c>
      <c r="B489" s="30" t="s">
        <v>1304</v>
      </c>
      <c r="C489" s="30" t="s">
        <v>1305</v>
      </c>
      <c r="D489" s="34">
        <v>3890365514</v>
      </c>
      <c r="E489" s="34">
        <v>0</v>
      </c>
      <c r="F489" s="34">
        <v>3890365514</v>
      </c>
    </row>
    <row r="490" spans="1:6" ht="13.5" hidden="1" thickBot="1">
      <c r="A490" s="27">
        <f t="shared" si="8"/>
        <v>9</v>
      </c>
      <c r="B490" s="30" t="s">
        <v>1306</v>
      </c>
      <c r="C490" s="30" t="s">
        <v>1307</v>
      </c>
      <c r="D490" s="34">
        <v>203325204</v>
      </c>
      <c r="E490" s="34">
        <v>0</v>
      </c>
      <c r="F490" s="34">
        <v>203325204</v>
      </c>
    </row>
    <row r="491" spans="1:6" ht="13.5" hidden="1" thickBot="1">
      <c r="A491" s="27">
        <f t="shared" si="8"/>
        <v>9</v>
      </c>
      <c r="B491" s="30" t="s">
        <v>1308</v>
      </c>
      <c r="C491" s="30" t="s">
        <v>1309</v>
      </c>
      <c r="D491" s="34">
        <v>115836198</v>
      </c>
      <c r="E491" s="34">
        <v>0</v>
      </c>
      <c r="F491" s="34">
        <v>115836198</v>
      </c>
    </row>
    <row r="492" spans="1:6" ht="13.5" hidden="1" thickBot="1">
      <c r="A492" s="27">
        <f t="shared" si="8"/>
        <v>9</v>
      </c>
      <c r="B492" s="30" t="s">
        <v>1310</v>
      </c>
      <c r="C492" s="30" t="s">
        <v>1311</v>
      </c>
      <c r="D492" s="33">
        <v>569045391.27999997</v>
      </c>
      <c r="E492" s="33">
        <v>516571522.69999999</v>
      </c>
      <c r="F492" s="33">
        <v>1085616913.98</v>
      </c>
    </row>
    <row r="493" spans="1:6" ht="13.5" hidden="1" thickBot="1">
      <c r="A493" s="27">
        <f t="shared" si="8"/>
        <v>9</v>
      </c>
      <c r="B493" s="30" t="s">
        <v>1312</v>
      </c>
      <c r="C493" s="30" t="s">
        <v>1313</v>
      </c>
      <c r="D493" s="34">
        <v>129020285</v>
      </c>
      <c r="E493" s="34">
        <v>550000</v>
      </c>
      <c r="F493" s="34">
        <v>129570285</v>
      </c>
    </row>
    <row r="494" spans="1:6" ht="13.5" hidden="1" thickBot="1">
      <c r="A494" s="27">
        <f t="shared" si="8"/>
        <v>9</v>
      </c>
      <c r="B494" s="30" t="s">
        <v>1314</v>
      </c>
      <c r="C494" s="30" t="s">
        <v>1004</v>
      </c>
      <c r="D494" s="33">
        <v>36529450468.360001</v>
      </c>
      <c r="E494" s="34">
        <v>0</v>
      </c>
      <c r="F494" s="33">
        <v>36529450468.360001</v>
      </c>
    </row>
    <row r="495" spans="1:6" ht="51.75" hidden="1" thickBot="1">
      <c r="A495" s="27">
        <f t="shared" si="8"/>
        <v>9</v>
      </c>
      <c r="B495" s="30" t="s">
        <v>1315</v>
      </c>
      <c r="C495" s="38" t="s">
        <v>1316</v>
      </c>
      <c r="D495" s="40">
        <v>0</v>
      </c>
      <c r="E495" s="40">
        <v>0</v>
      </c>
      <c r="F495" s="40">
        <v>0</v>
      </c>
    </row>
    <row r="496" spans="1:6" ht="13.5" hidden="1" thickBot="1">
      <c r="A496" s="27">
        <f t="shared" si="8"/>
        <v>9</v>
      </c>
      <c r="B496" s="30" t="s">
        <v>1317</v>
      </c>
      <c r="C496" s="30" t="s">
        <v>1318</v>
      </c>
      <c r="D496" s="34">
        <v>2641188450</v>
      </c>
      <c r="E496" s="34">
        <v>0</v>
      </c>
      <c r="F496" s="34">
        <v>2641188450</v>
      </c>
    </row>
    <row r="497" spans="1:6" ht="13.5" hidden="1" thickBot="1">
      <c r="A497" s="27">
        <f t="shared" si="8"/>
        <v>9</v>
      </c>
      <c r="B497" s="30" t="s">
        <v>1319</v>
      </c>
      <c r="C497" s="30" t="s">
        <v>1232</v>
      </c>
      <c r="D497" s="33">
        <v>3303387459861.96</v>
      </c>
      <c r="E497" s="33">
        <v>3477023039731.46</v>
      </c>
      <c r="F497" s="33">
        <v>6780410499593.4199</v>
      </c>
    </row>
    <row r="498" spans="1:6" ht="13.5" thickBot="1">
      <c r="A498" s="27">
        <f t="shared" si="8"/>
        <v>6</v>
      </c>
      <c r="B498" s="27" t="s">
        <v>1320</v>
      </c>
      <c r="C498" s="30" t="s">
        <v>1321</v>
      </c>
      <c r="D498" s="33">
        <v>3528608634992.4902</v>
      </c>
      <c r="E498" s="33">
        <v>6782873236716.7305</v>
      </c>
      <c r="F498" s="33">
        <v>10311481871709.199</v>
      </c>
    </row>
    <row r="499" spans="1:6" ht="13.5" hidden="1" thickBot="1">
      <c r="A499" s="27">
        <f t="shared" si="8"/>
        <v>9</v>
      </c>
      <c r="B499" s="30" t="s">
        <v>1322</v>
      </c>
      <c r="C499" s="30" t="s">
        <v>132</v>
      </c>
      <c r="D499" s="33">
        <v>10940961868.639999</v>
      </c>
      <c r="E499" s="33">
        <v>24085089423.669998</v>
      </c>
      <c r="F499" s="33">
        <v>35026051292.309998</v>
      </c>
    </row>
    <row r="500" spans="1:6" ht="13.5" hidden="1" thickBot="1">
      <c r="A500" s="27">
        <f t="shared" si="8"/>
        <v>9</v>
      </c>
      <c r="B500" s="30" t="s">
        <v>1323</v>
      </c>
      <c r="C500" s="30" t="s">
        <v>131</v>
      </c>
      <c r="D500" s="33">
        <v>109009426666.28999</v>
      </c>
      <c r="E500" s="33">
        <v>58830945598.370003</v>
      </c>
      <c r="F500" s="33">
        <v>167840372264.66</v>
      </c>
    </row>
    <row r="501" spans="1:6" ht="13.5" hidden="1" thickBot="1">
      <c r="A501" s="27">
        <f t="shared" si="8"/>
        <v>9</v>
      </c>
      <c r="B501" s="30" t="s">
        <v>1324</v>
      </c>
      <c r="C501" s="30" t="s">
        <v>1024</v>
      </c>
      <c r="D501" s="33">
        <v>79806391231.570007</v>
      </c>
      <c r="E501" s="33">
        <v>144461582315.06</v>
      </c>
      <c r="F501" s="33">
        <v>224267973546.63</v>
      </c>
    </row>
    <row r="502" spans="1:6" ht="13.5" hidden="1" thickBot="1">
      <c r="A502" s="27">
        <f t="shared" si="8"/>
        <v>9</v>
      </c>
      <c r="B502" s="30" t="s">
        <v>1325</v>
      </c>
      <c r="C502" s="30" t="s">
        <v>1026</v>
      </c>
      <c r="D502" s="33">
        <v>43280922738.650002</v>
      </c>
      <c r="E502" s="33">
        <v>58844036054.809998</v>
      </c>
      <c r="F502" s="33">
        <v>102124958793.46001</v>
      </c>
    </row>
    <row r="503" spans="1:6" ht="13.5" hidden="1" thickBot="1">
      <c r="A503" s="27">
        <f t="shared" si="8"/>
        <v>9</v>
      </c>
      <c r="B503" s="30" t="s">
        <v>1326</v>
      </c>
      <c r="C503" s="30" t="s">
        <v>1028</v>
      </c>
      <c r="D503" s="34">
        <v>21946824575</v>
      </c>
      <c r="E503" s="33">
        <v>47721405615.610001</v>
      </c>
      <c r="F503" s="33">
        <v>69668230190.610001</v>
      </c>
    </row>
    <row r="504" spans="1:6" ht="13.5" hidden="1" thickBot="1">
      <c r="A504" s="27">
        <f t="shared" si="8"/>
        <v>9</v>
      </c>
      <c r="B504" s="30" t="s">
        <v>1327</v>
      </c>
      <c r="C504" s="30" t="s">
        <v>1030</v>
      </c>
      <c r="D504" s="33">
        <v>9491347075.3099995</v>
      </c>
      <c r="E504" s="33">
        <v>11381287800.1</v>
      </c>
      <c r="F504" s="33">
        <v>20872634875.41</v>
      </c>
    </row>
    <row r="505" spans="1:6" ht="13.5" hidden="1" thickBot="1">
      <c r="A505" s="27">
        <f t="shared" si="8"/>
        <v>9</v>
      </c>
      <c r="B505" s="30" t="s">
        <v>1328</v>
      </c>
      <c r="C505" s="30" t="s">
        <v>1032</v>
      </c>
      <c r="D505" s="33">
        <v>25203527948.369999</v>
      </c>
      <c r="E505" s="33">
        <v>660046578.07000005</v>
      </c>
      <c r="F505" s="33">
        <v>25863574526.439999</v>
      </c>
    </row>
    <row r="506" spans="1:6" ht="13.5" hidden="1" thickBot="1">
      <c r="A506" s="27">
        <f t="shared" si="8"/>
        <v>9</v>
      </c>
      <c r="B506" s="30" t="s">
        <v>1329</v>
      </c>
      <c r="C506" s="30" t="s">
        <v>1034</v>
      </c>
      <c r="D506" s="33">
        <v>337357413273.65002</v>
      </c>
      <c r="E506" s="33">
        <v>27654450624.290001</v>
      </c>
      <c r="F506" s="33">
        <v>365011863897.94</v>
      </c>
    </row>
    <row r="507" spans="1:6" ht="13.5" hidden="1" thickBot="1">
      <c r="A507" s="27">
        <f t="shared" si="8"/>
        <v>9</v>
      </c>
      <c r="B507" s="30" t="s">
        <v>1330</v>
      </c>
      <c r="C507" s="30" t="s">
        <v>1048</v>
      </c>
      <c r="D507" s="33">
        <v>523588720263.90002</v>
      </c>
      <c r="E507" s="33">
        <v>1503210612450.3701</v>
      </c>
      <c r="F507" s="33">
        <v>2026799332714.27</v>
      </c>
    </row>
    <row r="508" spans="1:6" ht="13.5" hidden="1" thickBot="1">
      <c r="A508" s="27">
        <f t="shared" si="8"/>
        <v>9</v>
      </c>
      <c r="B508" s="30" t="s">
        <v>1331</v>
      </c>
      <c r="C508" s="30" t="s">
        <v>127</v>
      </c>
      <c r="D508" s="33">
        <v>37052950840.57</v>
      </c>
      <c r="E508" s="34">
        <v>13715610676</v>
      </c>
      <c r="F508" s="33">
        <v>50768561516.57</v>
      </c>
    </row>
    <row r="509" spans="1:6" ht="13.5" hidden="1" thickBot="1">
      <c r="A509" s="27">
        <f t="shared" si="8"/>
        <v>9</v>
      </c>
      <c r="B509" s="30" t="s">
        <v>1332</v>
      </c>
      <c r="C509" s="30" t="s">
        <v>1186</v>
      </c>
      <c r="D509" s="34">
        <v>35788256535</v>
      </c>
      <c r="E509" s="34">
        <v>0</v>
      </c>
      <c r="F509" s="34">
        <v>35788256535</v>
      </c>
    </row>
    <row r="510" spans="1:6" ht="13.5" hidden="1" thickBot="1">
      <c r="A510" s="27">
        <f t="shared" si="8"/>
        <v>9</v>
      </c>
      <c r="B510" s="30" t="s">
        <v>1333</v>
      </c>
      <c r="C510" s="30" t="s">
        <v>1334</v>
      </c>
      <c r="D510" s="34">
        <v>1288174798950</v>
      </c>
      <c r="E510" s="33">
        <v>1031483574147.09</v>
      </c>
      <c r="F510" s="33">
        <v>2319658373097.0898</v>
      </c>
    </row>
    <row r="511" spans="1:6" ht="13.5" hidden="1" thickBot="1">
      <c r="A511" s="27">
        <f t="shared" si="8"/>
        <v>9</v>
      </c>
      <c r="B511" s="30" t="s">
        <v>1335</v>
      </c>
      <c r="C511" s="30" t="s">
        <v>861</v>
      </c>
      <c r="D511" s="33">
        <v>756716843708.34998</v>
      </c>
      <c r="E511" s="33">
        <v>2148397175497.9299</v>
      </c>
      <c r="F511" s="33">
        <v>2905114019206.2798</v>
      </c>
    </row>
    <row r="512" spans="1:6" ht="13.5" hidden="1" thickBot="1">
      <c r="A512" s="27">
        <f t="shared" si="8"/>
        <v>9</v>
      </c>
      <c r="B512" s="30" t="s">
        <v>1336</v>
      </c>
      <c r="C512" s="30" t="s">
        <v>133</v>
      </c>
      <c r="D512" s="33">
        <v>370546784.43000001</v>
      </c>
      <c r="E512" s="33">
        <v>65459566125.239998</v>
      </c>
      <c r="F512" s="33">
        <v>65830112909.669998</v>
      </c>
    </row>
    <row r="513" spans="1:6" ht="13.5" hidden="1" thickBot="1">
      <c r="A513" s="27">
        <f t="shared" si="8"/>
        <v>9</v>
      </c>
      <c r="B513" s="30" t="s">
        <v>1337</v>
      </c>
      <c r="C513" s="30" t="s">
        <v>1114</v>
      </c>
      <c r="D513" s="33">
        <v>1575258580.4300001</v>
      </c>
      <c r="E513" s="34">
        <v>0</v>
      </c>
      <c r="F513" s="33">
        <v>1575258580.4300001</v>
      </c>
    </row>
    <row r="514" spans="1:6" ht="13.5" hidden="1" thickBot="1">
      <c r="A514" s="27">
        <f t="shared" si="8"/>
        <v>9</v>
      </c>
      <c r="B514" s="30" t="s">
        <v>1338</v>
      </c>
      <c r="C514" s="30" t="s">
        <v>1339</v>
      </c>
      <c r="D514" s="33">
        <v>248304443952.32999</v>
      </c>
      <c r="E514" s="33">
        <v>1646967853810.1201</v>
      </c>
      <c r="F514" s="33">
        <v>1895272297762.45</v>
      </c>
    </row>
    <row r="515" spans="1:6" ht="13.5" thickBot="1">
      <c r="A515" s="27">
        <f t="shared" si="8"/>
        <v>6</v>
      </c>
      <c r="B515" s="27" t="s">
        <v>1340</v>
      </c>
      <c r="C515" s="30" t="s">
        <v>1341</v>
      </c>
      <c r="D515" s="33">
        <v>12164152751519.199</v>
      </c>
      <c r="E515" s="33">
        <v>48614784116928</v>
      </c>
      <c r="F515" s="33">
        <v>60778936868447.203</v>
      </c>
    </row>
    <row r="516" spans="1:6" ht="13.5" hidden="1" thickBot="1">
      <c r="A516" s="27">
        <f t="shared" si="8"/>
        <v>9</v>
      </c>
      <c r="B516" s="30" t="s">
        <v>1342</v>
      </c>
      <c r="C516" s="30" t="s">
        <v>132</v>
      </c>
      <c r="D516" s="33">
        <v>135939847172.69</v>
      </c>
      <c r="E516" s="33">
        <v>59674569046.959999</v>
      </c>
      <c r="F516" s="33">
        <v>195614416219.64999</v>
      </c>
    </row>
    <row r="517" spans="1:6" ht="13.5" hidden="1" thickBot="1">
      <c r="A517" s="27">
        <f t="shared" si="8"/>
        <v>9</v>
      </c>
      <c r="B517" s="30" t="s">
        <v>1343</v>
      </c>
      <c r="C517" s="30" t="s">
        <v>131</v>
      </c>
      <c r="D517" s="33">
        <v>168177524798.29001</v>
      </c>
      <c r="E517" s="33">
        <v>93534463335.380005</v>
      </c>
      <c r="F517" s="33">
        <v>261711988133.67001</v>
      </c>
    </row>
    <row r="518" spans="1:6" ht="13.5" hidden="1" thickBot="1">
      <c r="A518" s="27">
        <f t="shared" si="8"/>
        <v>9</v>
      </c>
      <c r="B518" s="30" t="s">
        <v>1344</v>
      </c>
      <c r="C518" s="30" t="s">
        <v>1024</v>
      </c>
      <c r="D518" s="33">
        <v>362610817678.90997</v>
      </c>
      <c r="E518" s="33">
        <v>165451714342.20001</v>
      </c>
      <c r="F518" s="33">
        <v>528062532021.10999</v>
      </c>
    </row>
    <row r="519" spans="1:6" ht="13.5" hidden="1" thickBot="1">
      <c r="A519" s="27">
        <f t="shared" si="8"/>
        <v>9</v>
      </c>
      <c r="B519" s="30" t="s">
        <v>1345</v>
      </c>
      <c r="C519" s="30" t="s">
        <v>1026</v>
      </c>
      <c r="D519" s="33">
        <v>113604738521.22</v>
      </c>
      <c r="E519" s="33">
        <v>97762801984.300003</v>
      </c>
      <c r="F519" s="33">
        <v>211367540505.51999</v>
      </c>
    </row>
    <row r="520" spans="1:6" ht="13.5" hidden="1" thickBot="1">
      <c r="A520" s="27">
        <f t="shared" si="8"/>
        <v>9</v>
      </c>
      <c r="B520" s="30" t="s">
        <v>1346</v>
      </c>
      <c r="C520" s="30" t="s">
        <v>1028</v>
      </c>
      <c r="D520" s="33">
        <v>48802702193.220001</v>
      </c>
      <c r="E520" s="33">
        <v>65791279015.059998</v>
      </c>
      <c r="F520" s="33">
        <v>114593981208.28</v>
      </c>
    </row>
    <row r="521" spans="1:6" ht="13.5" hidden="1" thickBot="1">
      <c r="A521" s="27">
        <f t="shared" si="8"/>
        <v>9</v>
      </c>
      <c r="B521" s="30" t="s">
        <v>1347</v>
      </c>
      <c r="C521" s="30" t="s">
        <v>1030</v>
      </c>
      <c r="D521" s="33">
        <v>61152046266.279999</v>
      </c>
      <c r="E521" s="33">
        <v>7798296230.1999998</v>
      </c>
      <c r="F521" s="33">
        <v>68950342496.479996</v>
      </c>
    </row>
    <row r="522" spans="1:6" ht="13.5" hidden="1" thickBot="1">
      <c r="A522" s="27">
        <f t="shared" si="8"/>
        <v>9</v>
      </c>
      <c r="B522" s="30" t="s">
        <v>1348</v>
      </c>
      <c r="C522" s="30" t="s">
        <v>1032</v>
      </c>
      <c r="D522" s="33">
        <v>34600974988.019997</v>
      </c>
      <c r="E522" s="33">
        <v>2075472761.51</v>
      </c>
      <c r="F522" s="33">
        <v>36676447749.529999</v>
      </c>
    </row>
    <row r="523" spans="1:6" ht="13.5" hidden="1" thickBot="1">
      <c r="A523" s="27">
        <f t="shared" si="8"/>
        <v>9</v>
      </c>
      <c r="B523" s="30" t="s">
        <v>1349</v>
      </c>
      <c r="C523" s="30" t="s">
        <v>1034</v>
      </c>
      <c r="D523" s="34">
        <v>679510089320</v>
      </c>
      <c r="E523" s="34">
        <v>25445574004</v>
      </c>
      <c r="F523" s="34">
        <v>704955663324</v>
      </c>
    </row>
    <row r="524" spans="1:6" ht="13.5" hidden="1" thickBot="1">
      <c r="A524" s="27">
        <f t="shared" si="8"/>
        <v>9</v>
      </c>
      <c r="B524" s="30" t="s">
        <v>1350</v>
      </c>
      <c r="C524" s="30" t="s">
        <v>1048</v>
      </c>
      <c r="D524" s="33">
        <v>942237394292.59998</v>
      </c>
      <c r="E524" s="33">
        <v>1287144829089.8999</v>
      </c>
      <c r="F524" s="33">
        <v>2229382223382.5</v>
      </c>
    </row>
    <row r="525" spans="1:6" ht="13.5" hidden="1" thickBot="1">
      <c r="A525" s="27">
        <f t="shared" si="8"/>
        <v>9</v>
      </c>
      <c r="B525" s="30" t="s">
        <v>1351</v>
      </c>
      <c r="C525" s="30" t="s">
        <v>127</v>
      </c>
      <c r="D525" s="33">
        <v>27960227570.34</v>
      </c>
      <c r="E525" s="34">
        <v>16852349646</v>
      </c>
      <c r="F525" s="33">
        <v>44812577216.339996</v>
      </c>
    </row>
    <row r="526" spans="1:6" ht="13.5" hidden="1" thickBot="1">
      <c r="A526" s="27">
        <f t="shared" si="8"/>
        <v>9</v>
      </c>
      <c r="B526" s="30" t="s">
        <v>1352</v>
      </c>
      <c r="C526" s="30" t="s">
        <v>184</v>
      </c>
      <c r="D526" s="34">
        <v>0</v>
      </c>
      <c r="E526" s="33">
        <v>430717142673.27002</v>
      </c>
      <c r="F526" s="33">
        <v>430717142673.27002</v>
      </c>
    </row>
    <row r="527" spans="1:6" ht="13.5" hidden="1" thickBot="1">
      <c r="A527" s="27">
        <f t="shared" si="8"/>
        <v>9</v>
      </c>
      <c r="B527" s="30" t="s">
        <v>1353</v>
      </c>
      <c r="C527" s="30" t="s">
        <v>1186</v>
      </c>
      <c r="D527" s="34">
        <v>35788256535</v>
      </c>
      <c r="E527" s="34">
        <v>0</v>
      </c>
      <c r="F527" s="34">
        <v>35788256535</v>
      </c>
    </row>
    <row r="528" spans="1:6" ht="13.5" hidden="1" thickBot="1">
      <c r="A528" s="27">
        <f t="shared" si="8"/>
        <v>9</v>
      </c>
      <c r="B528" s="30" t="s">
        <v>1354</v>
      </c>
      <c r="C528" s="30" t="s">
        <v>1334</v>
      </c>
      <c r="D528" s="33">
        <v>2439970715849.4102</v>
      </c>
      <c r="E528" s="33">
        <v>1275305033408.9199</v>
      </c>
      <c r="F528" s="33">
        <v>3715275749258.3301</v>
      </c>
    </row>
    <row r="529" spans="1:6" ht="13.5" hidden="1" thickBot="1">
      <c r="A529" s="27">
        <f t="shared" si="8"/>
        <v>9</v>
      </c>
      <c r="B529" s="30" t="s">
        <v>1355</v>
      </c>
      <c r="C529" s="30" t="s">
        <v>861</v>
      </c>
      <c r="D529" s="33">
        <v>3483869213912.6602</v>
      </c>
      <c r="E529" s="33">
        <v>43374074404221.898</v>
      </c>
      <c r="F529" s="33">
        <v>46857943618134.5</v>
      </c>
    </row>
    <row r="530" spans="1:6" ht="13.5" hidden="1" thickBot="1">
      <c r="A530" s="27">
        <f t="shared" ref="A530:A593" si="9">LEN(B530)</f>
        <v>9</v>
      </c>
      <c r="B530" s="30" t="s">
        <v>1356</v>
      </c>
      <c r="C530" s="30" t="s">
        <v>133</v>
      </c>
      <c r="D530" s="33">
        <v>1359868.07</v>
      </c>
      <c r="E530" s="33">
        <v>62887063201.050003</v>
      </c>
      <c r="F530" s="33">
        <v>62888423069.120003</v>
      </c>
    </row>
    <row r="531" spans="1:6" ht="13.5" hidden="1" thickBot="1">
      <c r="A531" s="27">
        <f t="shared" si="9"/>
        <v>9</v>
      </c>
      <c r="B531" s="30" t="s">
        <v>1357</v>
      </c>
      <c r="C531" s="30" t="s">
        <v>1114</v>
      </c>
      <c r="D531" s="34">
        <v>9229439154</v>
      </c>
      <c r="E531" s="34">
        <v>0</v>
      </c>
      <c r="F531" s="34">
        <v>9229439154</v>
      </c>
    </row>
    <row r="532" spans="1:6" ht="13.5" hidden="1" thickBot="1">
      <c r="A532" s="27">
        <f t="shared" si="9"/>
        <v>9</v>
      </c>
      <c r="B532" s="30" t="s">
        <v>1358</v>
      </c>
      <c r="C532" s="30" t="s">
        <v>1232</v>
      </c>
      <c r="D532" s="33">
        <v>3620697403398.46</v>
      </c>
      <c r="E532" s="33">
        <v>1650269123967.3999</v>
      </c>
      <c r="F532" s="33">
        <v>5270966527365.8604</v>
      </c>
    </row>
    <row r="533" spans="1:6" ht="13.5" thickBot="1">
      <c r="A533" s="27">
        <f t="shared" si="9"/>
        <v>6</v>
      </c>
      <c r="B533" s="27" t="s">
        <v>1359</v>
      </c>
      <c r="C533" s="30" t="s">
        <v>1360</v>
      </c>
      <c r="D533" s="33">
        <v>1497801167269.49</v>
      </c>
      <c r="E533" s="33">
        <v>331573479205.82001</v>
      </c>
      <c r="F533" s="33">
        <v>1829374646475.3101</v>
      </c>
    </row>
    <row r="534" spans="1:6" ht="13.5" hidden="1" thickBot="1">
      <c r="A534" s="27">
        <f t="shared" si="9"/>
        <v>9</v>
      </c>
      <c r="B534" s="30" t="s">
        <v>1361</v>
      </c>
      <c r="C534" s="30" t="s">
        <v>132</v>
      </c>
      <c r="D534" s="34">
        <v>408002605</v>
      </c>
      <c r="E534" s="34">
        <v>5457379210</v>
      </c>
      <c r="F534" s="34">
        <v>5865381815</v>
      </c>
    </row>
    <row r="535" spans="1:6" ht="13.5" hidden="1" thickBot="1">
      <c r="A535" s="27">
        <f t="shared" si="9"/>
        <v>9</v>
      </c>
      <c r="B535" s="30" t="s">
        <v>1362</v>
      </c>
      <c r="C535" s="30" t="s">
        <v>131</v>
      </c>
      <c r="D535" s="34">
        <v>32893279</v>
      </c>
      <c r="E535" s="34">
        <v>362407512</v>
      </c>
      <c r="F535" s="34">
        <v>395300791</v>
      </c>
    </row>
    <row r="536" spans="1:6" ht="13.5" hidden="1" thickBot="1">
      <c r="A536" s="27">
        <f t="shared" si="9"/>
        <v>9</v>
      </c>
      <c r="B536" s="30" t="s">
        <v>1363</v>
      </c>
      <c r="C536" s="30" t="s">
        <v>1024</v>
      </c>
      <c r="D536" s="33">
        <v>1095905810142.41</v>
      </c>
      <c r="E536" s="33">
        <v>103180589813.33</v>
      </c>
      <c r="F536" s="33">
        <v>1199086399955.74</v>
      </c>
    </row>
    <row r="537" spans="1:6" ht="13.5" hidden="1" thickBot="1">
      <c r="A537" s="27">
        <f t="shared" si="9"/>
        <v>9</v>
      </c>
      <c r="B537" s="30" t="s">
        <v>1364</v>
      </c>
      <c r="C537" s="30" t="s">
        <v>1026</v>
      </c>
      <c r="D537" s="33">
        <v>115221435012.78999</v>
      </c>
      <c r="E537" s="33">
        <v>66142025915.989998</v>
      </c>
      <c r="F537" s="33">
        <v>181363460928.78</v>
      </c>
    </row>
    <row r="538" spans="1:6" ht="13.5" hidden="1" thickBot="1">
      <c r="A538" s="27">
        <f t="shared" si="9"/>
        <v>9</v>
      </c>
      <c r="B538" s="30" t="s">
        <v>1365</v>
      </c>
      <c r="C538" s="30" t="s">
        <v>1028</v>
      </c>
      <c r="D538" s="33">
        <v>68112826762.339996</v>
      </c>
      <c r="E538" s="33">
        <v>21721539358.110001</v>
      </c>
      <c r="F538" s="33">
        <v>89834366120.449997</v>
      </c>
    </row>
    <row r="539" spans="1:6" ht="13.5" hidden="1" thickBot="1">
      <c r="A539" s="27">
        <f t="shared" si="9"/>
        <v>9</v>
      </c>
      <c r="B539" s="30" t="s">
        <v>1366</v>
      </c>
      <c r="C539" s="30" t="s">
        <v>1030</v>
      </c>
      <c r="D539" s="33">
        <v>29338247693.91</v>
      </c>
      <c r="E539" s="34">
        <v>250271402</v>
      </c>
      <c r="F539" s="33">
        <v>29588519095.91</v>
      </c>
    </row>
    <row r="540" spans="1:6" ht="13.5" hidden="1" thickBot="1">
      <c r="A540" s="27">
        <f t="shared" si="9"/>
        <v>9</v>
      </c>
      <c r="B540" s="30" t="s">
        <v>1367</v>
      </c>
      <c r="C540" s="30" t="s">
        <v>1032</v>
      </c>
      <c r="D540" s="33">
        <v>169246215873.04001</v>
      </c>
      <c r="E540" s="33">
        <v>122123594024.38</v>
      </c>
      <c r="F540" s="33">
        <v>291369809897.41998</v>
      </c>
    </row>
    <row r="541" spans="1:6" ht="13.5" hidden="1" thickBot="1">
      <c r="A541" s="27">
        <f t="shared" si="9"/>
        <v>9</v>
      </c>
      <c r="B541" s="30" t="s">
        <v>1368</v>
      </c>
      <c r="C541" s="30" t="s">
        <v>1034</v>
      </c>
      <c r="D541" s="34">
        <v>63169015</v>
      </c>
      <c r="E541" s="33">
        <v>3843483694.2800002</v>
      </c>
      <c r="F541" s="33">
        <v>3906652709.2800002</v>
      </c>
    </row>
    <row r="542" spans="1:6" ht="13.5" hidden="1" thickBot="1">
      <c r="A542" s="27">
        <f t="shared" si="9"/>
        <v>9</v>
      </c>
      <c r="B542" s="30" t="s">
        <v>1369</v>
      </c>
      <c r="C542" s="30" t="s">
        <v>1048</v>
      </c>
      <c r="D542" s="34">
        <v>0</v>
      </c>
      <c r="E542" s="34">
        <v>357919879</v>
      </c>
      <c r="F542" s="34">
        <v>357919879</v>
      </c>
    </row>
    <row r="543" spans="1:6" ht="13.5" hidden="1" thickBot="1">
      <c r="A543" s="27">
        <f t="shared" si="9"/>
        <v>9</v>
      </c>
      <c r="B543" s="30" t="s">
        <v>1370</v>
      </c>
      <c r="C543" s="30" t="s">
        <v>1371</v>
      </c>
      <c r="D543" s="34">
        <v>19472566886</v>
      </c>
      <c r="E543" s="33">
        <v>8134268396.7299995</v>
      </c>
      <c r="F543" s="33">
        <v>27606835282.73</v>
      </c>
    </row>
    <row r="544" spans="1:6" ht="13.5" thickBot="1">
      <c r="A544" s="27">
        <f t="shared" si="9"/>
        <v>6</v>
      </c>
      <c r="B544" s="27" t="s">
        <v>1372</v>
      </c>
      <c r="C544" s="30" t="s">
        <v>1373</v>
      </c>
      <c r="D544" s="33">
        <v>25739313093.779999</v>
      </c>
      <c r="E544" s="33">
        <v>54827032067.620003</v>
      </c>
      <c r="F544" s="33">
        <v>80566345161.399994</v>
      </c>
    </row>
    <row r="545" spans="1:6" ht="13.5" hidden="1" thickBot="1">
      <c r="A545" s="27">
        <f t="shared" si="9"/>
        <v>9</v>
      </c>
      <c r="B545" s="30" t="s">
        <v>1374</v>
      </c>
      <c r="C545" s="30" t="s">
        <v>132</v>
      </c>
      <c r="D545" s="34">
        <v>1623668146</v>
      </c>
      <c r="E545" s="34">
        <v>4808941076</v>
      </c>
      <c r="F545" s="34">
        <v>6432609222</v>
      </c>
    </row>
    <row r="546" spans="1:6" ht="13.5" hidden="1" thickBot="1">
      <c r="A546" s="27">
        <f t="shared" si="9"/>
        <v>9</v>
      </c>
      <c r="B546" s="30" t="s">
        <v>1375</v>
      </c>
      <c r="C546" s="30" t="s">
        <v>131</v>
      </c>
      <c r="D546" s="34">
        <v>994245092</v>
      </c>
      <c r="E546" s="34">
        <v>424266671</v>
      </c>
      <c r="F546" s="34">
        <v>1418511763</v>
      </c>
    </row>
    <row r="547" spans="1:6" ht="13.5" hidden="1" thickBot="1">
      <c r="A547" s="27">
        <f t="shared" si="9"/>
        <v>9</v>
      </c>
      <c r="B547" s="30" t="s">
        <v>1376</v>
      </c>
      <c r="C547" s="30" t="s">
        <v>1024</v>
      </c>
      <c r="D547" s="34">
        <v>7213754372</v>
      </c>
      <c r="E547" s="34">
        <v>26855411828</v>
      </c>
      <c r="F547" s="34">
        <v>34069166200</v>
      </c>
    </row>
    <row r="548" spans="1:6" ht="13.5" hidden="1" thickBot="1">
      <c r="A548" s="27">
        <f t="shared" si="9"/>
        <v>9</v>
      </c>
      <c r="B548" s="30" t="s">
        <v>1377</v>
      </c>
      <c r="C548" s="30" t="s">
        <v>1026</v>
      </c>
      <c r="D548" s="33">
        <v>1280794320.0799999</v>
      </c>
      <c r="E548" s="33">
        <v>11873260405.700001</v>
      </c>
      <c r="F548" s="33">
        <v>13154054725.780001</v>
      </c>
    </row>
    <row r="549" spans="1:6" ht="13.5" hidden="1" thickBot="1">
      <c r="A549" s="27">
        <f t="shared" si="9"/>
        <v>9</v>
      </c>
      <c r="B549" s="30" t="s">
        <v>1378</v>
      </c>
      <c r="C549" s="30" t="s">
        <v>1028</v>
      </c>
      <c r="D549" s="33">
        <v>418000960.85000002</v>
      </c>
      <c r="E549" s="33">
        <v>6461900537.3100004</v>
      </c>
      <c r="F549" s="33">
        <v>6879901498.1599998</v>
      </c>
    </row>
    <row r="550" spans="1:6" ht="13.5" hidden="1" thickBot="1">
      <c r="A550" s="27">
        <f t="shared" si="9"/>
        <v>9</v>
      </c>
      <c r="B550" s="30" t="s">
        <v>1379</v>
      </c>
      <c r="C550" s="30" t="s">
        <v>1030</v>
      </c>
      <c r="D550" s="33">
        <v>859792905.25999999</v>
      </c>
      <c r="E550" s="33">
        <v>239887713.38</v>
      </c>
      <c r="F550" s="33">
        <v>1099680618.6400001</v>
      </c>
    </row>
    <row r="551" spans="1:6" ht="13.5" hidden="1" thickBot="1">
      <c r="A551" s="27">
        <f t="shared" si="9"/>
        <v>9</v>
      </c>
      <c r="B551" s="30" t="s">
        <v>1380</v>
      </c>
      <c r="C551" s="30" t="s">
        <v>1034</v>
      </c>
      <c r="D551" s="34">
        <v>7372666088</v>
      </c>
      <c r="E551" s="34">
        <v>3452097001</v>
      </c>
      <c r="F551" s="34">
        <v>10824763089</v>
      </c>
    </row>
    <row r="552" spans="1:6" ht="13.5" hidden="1" thickBot="1">
      <c r="A552" s="27">
        <f t="shared" si="9"/>
        <v>9</v>
      </c>
      <c r="B552" s="30" t="s">
        <v>1381</v>
      </c>
      <c r="C552" s="30" t="s">
        <v>1048</v>
      </c>
      <c r="D552" s="34">
        <v>2606109792</v>
      </c>
      <c r="E552" s="33">
        <v>711211337.23000002</v>
      </c>
      <c r="F552" s="33">
        <v>3317321129.23</v>
      </c>
    </row>
    <row r="553" spans="1:6" ht="13.5" hidden="1" thickBot="1">
      <c r="A553" s="27">
        <f t="shared" si="9"/>
        <v>9</v>
      </c>
      <c r="B553" s="30" t="s">
        <v>1382</v>
      </c>
      <c r="C553" s="30" t="s">
        <v>1371</v>
      </c>
      <c r="D553" s="33">
        <v>3370281417.5900002</v>
      </c>
      <c r="E553" s="34">
        <v>55498</v>
      </c>
      <c r="F553" s="33">
        <v>3370336915.5900002</v>
      </c>
    </row>
    <row r="554" spans="1:6" ht="13.5" thickBot="1">
      <c r="A554" s="27">
        <f t="shared" si="9"/>
        <v>3</v>
      </c>
      <c r="B554" s="27" t="s">
        <v>251</v>
      </c>
      <c r="C554" s="30" t="s">
        <v>1383</v>
      </c>
      <c r="D554" s="33">
        <v>12513094092453.1</v>
      </c>
      <c r="E554" s="33">
        <v>49621245719230.203</v>
      </c>
      <c r="F554" s="33">
        <v>62134339811683.297</v>
      </c>
    </row>
    <row r="555" spans="1:6" ht="13.5" thickBot="1">
      <c r="A555" s="27">
        <f t="shared" si="9"/>
        <v>6</v>
      </c>
      <c r="B555" s="27" t="s">
        <v>263</v>
      </c>
      <c r="C555" s="30" t="s">
        <v>125</v>
      </c>
      <c r="D555" s="33">
        <v>12597780596667.199</v>
      </c>
      <c r="E555" s="33">
        <v>52550773212280.898</v>
      </c>
      <c r="F555" s="33">
        <v>65148553808948.102</v>
      </c>
    </row>
    <row r="556" spans="1:6" ht="13.5" hidden="1" thickBot="1">
      <c r="A556" s="27">
        <f t="shared" si="9"/>
        <v>9</v>
      </c>
      <c r="B556" s="30" t="s">
        <v>1384</v>
      </c>
      <c r="C556" s="30" t="s">
        <v>1385</v>
      </c>
      <c r="D556" s="33">
        <v>1904532707083.6899</v>
      </c>
      <c r="E556" s="33">
        <v>3674260613548.6001</v>
      </c>
      <c r="F556" s="33">
        <v>5578793320632.29</v>
      </c>
    </row>
    <row r="557" spans="1:6" ht="13.5" hidden="1" thickBot="1">
      <c r="A557" s="27">
        <f t="shared" si="9"/>
        <v>9</v>
      </c>
      <c r="B557" s="30" t="s">
        <v>1386</v>
      </c>
      <c r="C557" s="30" t="s">
        <v>1387</v>
      </c>
      <c r="D557" s="33">
        <v>197818459529.51999</v>
      </c>
      <c r="E557" s="33">
        <v>3542919343817.0098</v>
      </c>
      <c r="F557" s="33">
        <v>3740737803346.5298</v>
      </c>
    </row>
    <row r="558" spans="1:6" ht="13.5" hidden="1" thickBot="1">
      <c r="A558" s="27">
        <f t="shared" si="9"/>
        <v>9</v>
      </c>
      <c r="B558" s="30" t="s">
        <v>1388</v>
      </c>
      <c r="C558" s="30" t="s">
        <v>1389</v>
      </c>
      <c r="D558" s="33">
        <v>262304891860.62</v>
      </c>
      <c r="E558" s="33">
        <v>7565198732051.4805</v>
      </c>
      <c r="F558" s="33">
        <v>7827503623912.0996</v>
      </c>
    </row>
    <row r="559" spans="1:6" ht="13.5" hidden="1" thickBot="1">
      <c r="A559" s="27">
        <f t="shared" si="9"/>
        <v>9</v>
      </c>
      <c r="B559" s="30" t="s">
        <v>1390</v>
      </c>
      <c r="C559" s="30" t="s">
        <v>1391</v>
      </c>
      <c r="D559" s="33">
        <v>74412513188.75</v>
      </c>
      <c r="E559" s="33">
        <v>1021791614335.88</v>
      </c>
      <c r="F559" s="33">
        <v>1096204127524.63</v>
      </c>
    </row>
    <row r="560" spans="1:6" ht="13.5" hidden="1" thickBot="1">
      <c r="A560" s="27">
        <f t="shared" si="9"/>
        <v>9</v>
      </c>
      <c r="B560" s="30" t="s">
        <v>1392</v>
      </c>
      <c r="C560" s="30" t="s">
        <v>1393</v>
      </c>
      <c r="D560" s="33">
        <v>9139669316624.3301</v>
      </c>
      <c r="E560" s="34">
        <v>21986886484673</v>
      </c>
      <c r="F560" s="33">
        <v>31126555801297.301</v>
      </c>
    </row>
    <row r="561" spans="1:6" ht="13.5" hidden="1" thickBot="1">
      <c r="A561" s="27">
        <f t="shared" si="9"/>
        <v>9</v>
      </c>
      <c r="B561" s="30" t="s">
        <v>1394</v>
      </c>
      <c r="C561" s="30" t="s">
        <v>1395</v>
      </c>
      <c r="D561" s="33">
        <v>4034925605.1799998</v>
      </c>
      <c r="E561" s="33">
        <v>6226114869617.5596</v>
      </c>
      <c r="F561" s="33">
        <v>6230149795222.7402</v>
      </c>
    </row>
    <row r="562" spans="1:6" ht="13.5" hidden="1" thickBot="1">
      <c r="A562" s="27">
        <f t="shared" si="9"/>
        <v>9</v>
      </c>
      <c r="B562" s="30" t="s">
        <v>1396</v>
      </c>
      <c r="C562" s="30" t="s">
        <v>1397</v>
      </c>
      <c r="D562" s="33">
        <v>57496317025.620003</v>
      </c>
      <c r="E562" s="33">
        <v>766287814501.07996</v>
      </c>
      <c r="F562" s="33">
        <v>823784131526.69995</v>
      </c>
    </row>
    <row r="563" spans="1:6" ht="13.5" hidden="1" thickBot="1">
      <c r="A563" s="27">
        <f t="shared" si="9"/>
        <v>9</v>
      </c>
      <c r="B563" s="30" t="s">
        <v>1398</v>
      </c>
      <c r="C563" s="30" t="s">
        <v>1399</v>
      </c>
      <c r="D563" s="33">
        <v>509821844301.71002</v>
      </c>
      <c r="E563" s="33">
        <v>2007068992863.0801</v>
      </c>
      <c r="F563" s="33">
        <v>2516890837164.79</v>
      </c>
    </row>
    <row r="564" spans="1:6" ht="13.5" hidden="1" thickBot="1">
      <c r="A564" s="27">
        <f t="shared" si="9"/>
        <v>9</v>
      </c>
      <c r="B564" s="30" t="s">
        <v>1400</v>
      </c>
      <c r="C564" s="30" t="s">
        <v>1401</v>
      </c>
      <c r="D564" s="34">
        <v>532510980</v>
      </c>
      <c r="E564" s="34">
        <v>71091498</v>
      </c>
      <c r="F564" s="34">
        <v>603602478</v>
      </c>
    </row>
    <row r="565" spans="1:6" ht="13.5" hidden="1" thickBot="1">
      <c r="A565" s="27">
        <f t="shared" si="9"/>
        <v>9</v>
      </c>
      <c r="B565" s="30" t="s">
        <v>1402</v>
      </c>
      <c r="C565" s="30" t="s">
        <v>1403</v>
      </c>
      <c r="D565" s="33">
        <v>293018599633.19</v>
      </c>
      <c r="E565" s="33">
        <v>1894469426833.5801</v>
      </c>
      <c r="F565" s="33">
        <v>2187488026466.77</v>
      </c>
    </row>
    <row r="566" spans="1:6" ht="13.5" hidden="1" thickBot="1">
      <c r="A566" s="27">
        <f t="shared" si="9"/>
        <v>9</v>
      </c>
      <c r="B566" s="30" t="s">
        <v>1404</v>
      </c>
      <c r="C566" s="30" t="s">
        <v>1405</v>
      </c>
      <c r="D566" s="34">
        <v>681954722</v>
      </c>
      <c r="E566" s="34">
        <v>0</v>
      </c>
      <c r="F566" s="34">
        <v>681954722</v>
      </c>
    </row>
    <row r="567" spans="1:6" ht="13.5" hidden="1" thickBot="1">
      <c r="A567" s="27">
        <f t="shared" si="9"/>
        <v>9</v>
      </c>
      <c r="B567" s="30" t="s">
        <v>1406</v>
      </c>
      <c r="C567" s="30" t="s">
        <v>1407</v>
      </c>
      <c r="D567" s="33">
        <v>142245476006.67001</v>
      </c>
      <c r="E567" s="33">
        <v>3834014358738.5801</v>
      </c>
      <c r="F567" s="33">
        <v>3976259834745.25</v>
      </c>
    </row>
    <row r="568" spans="1:6" ht="13.5" hidden="1" thickBot="1">
      <c r="A568" s="27">
        <f t="shared" si="9"/>
        <v>9</v>
      </c>
      <c r="B568" s="30" t="s">
        <v>1408</v>
      </c>
      <c r="C568" s="30" t="s">
        <v>1409</v>
      </c>
      <c r="D568" s="33">
        <v>11211080105.93</v>
      </c>
      <c r="E568" s="34">
        <v>31689869803</v>
      </c>
      <c r="F568" s="33">
        <v>42900949908.93</v>
      </c>
    </row>
    <row r="569" spans="1:6" ht="13.5" thickBot="1">
      <c r="A569" s="27">
        <f t="shared" si="9"/>
        <v>6</v>
      </c>
      <c r="B569" s="27" t="s">
        <v>264</v>
      </c>
      <c r="C569" s="30" t="s">
        <v>124</v>
      </c>
      <c r="D569" s="34">
        <v>500000000</v>
      </c>
      <c r="E569" s="34">
        <v>0</v>
      </c>
      <c r="F569" s="34">
        <v>500000000</v>
      </c>
    </row>
    <row r="570" spans="1:6" ht="13.5" hidden="1" thickBot="1">
      <c r="A570" s="27">
        <f t="shared" si="9"/>
        <v>9</v>
      </c>
      <c r="B570" s="30" t="s">
        <v>1410</v>
      </c>
      <c r="C570" s="30" t="s">
        <v>1411</v>
      </c>
      <c r="D570" s="34">
        <v>500000000</v>
      </c>
      <c r="E570" s="34">
        <v>0</v>
      </c>
      <c r="F570" s="34">
        <v>500000000</v>
      </c>
    </row>
    <row r="571" spans="1:6" ht="13.5" hidden="1" thickBot="1">
      <c r="A571" s="27">
        <f t="shared" si="9"/>
        <v>9</v>
      </c>
      <c r="B571" s="30" t="s">
        <v>1412</v>
      </c>
      <c r="C571" s="30" t="s">
        <v>1413</v>
      </c>
      <c r="D571" s="34">
        <v>0</v>
      </c>
      <c r="E571" s="34">
        <v>0</v>
      </c>
      <c r="F571" s="34">
        <v>0</v>
      </c>
    </row>
    <row r="572" spans="1:6" ht="13.5" hidden="1" thickBot="1">
      <c r="A572" s="27">
        <f t="shared" si="9"/>
        <v>9</v>
      </c>
      <c r="B572" s="30" t="s">
        <v>1414</v>
      </c>
      <c r="C572" s="30" t="s">
        <v>1415</v>
      </c>
      <c r="D572" s="34">
        <v>0</v>
      </c>
      <c r="E572" s="34">
        <v>0</v>
      </c>
      <c r="F572" s="34">
        <v>0</v>
      </c>
    </row>
    <row r="573" spans="1:6" ht="13.5" hidden="1" thickBot="1">
      <c r="A573" s="27">
        <f t="shared" si="9"/>
        <v>9</v>
      </c>
      <c r="B573" s="30" t="s">
        <v>1416</v>
      </c>
      <c r="C573" s="30" t="s">
        <v>1417</v>
      </c>
      <c r="D573" s="34">
        <v>0</v>
      </c>
      <c r="E573" s="34">
        <v>0</v>
      </c>
      <c r="F573" s="34">
        <v>0</v>
      </c>
    </row>
    <row r="574" spans="1:6" ht="13.5" hidden="1" thickBot="1">
      <c r="A574" s="27">
        <f t="shared" si="9"/>
        <v>9</v>
      </c>
      <c r="B574" s="30" t="s">
        <v>1418</v>
      </c>
      <c r="C574" s="30" t="s">
        <v>1419</v>
      </c>
      <c r="D574" s="34">
        <v>0</v>
      </c>
      <c r="E574" s="34">
        <v>0</v>
      </c>
      <c r="F574" s="34">
        <v>0</v>
      </c>
    </row>
    <row r="575" spans="1:6" ht="13.5" hidden="1" thickBot="1">
      <c r="A575" s="27">
        <f t="shared" si="9"/>
        <v>9</v>
      </c>
      <c r="B575" s="30" t="s">
        <v>1420</v>
      </c>
      <c r="C575" s="30" t="s">
        <v>1421</v>
      </c>
      <c r="D575" s="34">
        <v>0</v>
      </c>
      <c r="E575" s="34">
        <v>0</v>
      </c>
      <c r="F575" s="34">
        <v>0</v>
      </c>
    </row>
    <row r="576" spans="1:6" ht="13.5" hidden="1" thickBot="1">
      <c r="A576" s="27">
        <f t="shared" si="9"/>
        <v>9</v>
      </c>
      <c r="B576" s="30" t="s">
        <v>1422</v>
      </c>
      <c r="C576" s="30" t="s">
        <v>1423</v>
      </c>
      <c r="D576" s="34">
        <v>0</v>
      </c>
      <c r="E576" s="34">
        <v>0</v>
      </c>
      <c r="F576" s="34">
        <v>0</v>
      </c>
    </row>
    <row r="577" spans="1:6" ht="13.5" thickBot="1">
      <c r="A577" s="27">
        <f t="shared" si="9"/>
        <v>6</v>
      </c>
      <c r="B577" s="27" t="s">
        <v>1424</v>
      </c>
      <c r="C577" s="30" t="s">
        <v>1425</v>
      </c>
      <c r="D577" s="34">
        <v>801730</v>
      </c>
      <c r="E577" s="34">
        <v>0</v>
      </c>
      <c r="F577" s="34">
        <v>801730</v>
      </c>
    </row>
    <row r="578" spans="1:6" ht="13.5" hidden="1" thickBot="1">
      <c r="A578" s="27">
        <f t="shared" si="9"/>
        <v>9</v>
      </c>
      <c r="B578" s="30" t="s">
        <v>1426</v>
      </c>
      <c r="C578" s="30" t="s">
        <v>1383</v>
      </c>
      <c r="D578" s="34">
        <v>801730</v>
      </c>
      <c r="E578" s="34">
        <v>0</v>
      </c>
      <c r="F578" s="34">
        <v>801730</v>
      </c>
    </row>
    <row r="579" spans="1:6" ht="13.5" thickBot="1">
      <c r="A579" s="27">
        <f t="shared" si="9"/>
        <v>6</v>
      </c>
      <c r="B579" s="27" t="s">
        <v>1427</v>
      </c>
      <c r="C579" s="30" t="s">
        <v>1428</v>
      </c>
      <c r="D579" s="33">
        <v>176196925909.22</v>
      </c>
      <c r="E579" s="33">
        <v>405351676039.40002</v>
      </c>
      <c r="F579" s="33">
        <v>581548601948.62</v>
      </c>
    </row>
    <row r="580" spans="1:6" ht="13.5" hidden="1" thickBot="1">
      <c r="A580" s="27">
        <f t="shared" si="9"/>
        <v>9</v>
      </c>
      <c r="B580" s="30" t="s">
        <v>1429</v>
      </c>
      <c r="C580" s="30" t="s">
        <v>125</v>
      </c>
      <c r="D580" s="33">
        <v>157256020305.29001</v>
      </c>
      <c r="E580" s="33">
        <v>401561352364.40002</v>
      </c>
      <c r="F580" s="33">
        <v>558817372669.68994</v>
      </c>
    </row>
    <row r="581" spans="1:6" ht="13.5" hidden="1" thickBot="1">
      <c r="A581" s="27">
        <f t="shared" si="9"/>
        <v>9</v>
      </c>
      <c r="B581" s="30" t="s">
        <v>1430</v>
      </c>
      <c r="C581" s="30" t="s">
        <v>124</v>
      </c>
      <c r="D581" s="33">
        <v>18940905603.93</v>
      </c>
      <c r="E581" s="34">
        <v>3790323675</v>
      </c>
      <c r="F581" s="33">
        <v>22731229278.93</v>
      </c>
    </row>
    <row r="582" spans="1:6" ht="13.5" thickBot="1">
      <c r="A582" s="27">
        <f t="shared" si="9"/>
        <v>6</v>
      </c>
      <c r="B582" s="27" t="s">
        <v>277</v>
      </c>
      <c r="C582" s="30" t="s">
        <v>1431</v>
      </c>
      <c r="D582" s="33">
        <v>261384231853.34</v>
      </c>
      <c r="E582" s="33">
        <v>3334879169090.0498</v>
      </c>
      <c r="F582" s="33">
        <v>3596263400943.3901</v>
      </c>
    </row>
    <row r="583" spans="1:6" ht="13.5" hidden="1" thickBot="1">
      <c r="A583" s="27">
        <f t="shared" si="9"/>
        <v>9</v>
      </c>
      <c r="B583" s="30" t="s">
        <v>1432</v>
      </c>
      <c r="C583" s="30" t="s">
        <v>125</v>
      </c>
      <c r="D583" s="33">
        <v>212142761902.45999</v>
      </c>
      <c r="E583" s="33">
        <v>3331968402169.0498</v>
      </c>
      <c r="F583" s="33">
        <v>3544111164071.5098</v>
      </c>
    </row>
    <row r="584" spans="1:6" ht="13.5" hidden="1" thickBot="1">
      <c r="A584" s="27">
        <f t="shared" si="9"/>
        <v>9</v>
      </c>
      <c r="B584" s="30" t="s">
        <v>1433</v>
      </c>
      <c r="C584" s="30" t="s">
        <v>124</v>
      </c>
      <c r="D584" s="33">
        <v>49241469950.879997</v>
      </c>
      <c r="E584" s="34">
        <v>2910766921</v>
      </c>
      <c r="F584" s="33">
        <v>52152236871.879997</v>
      </c>
    </row>
    <row r="585" spans="1:6" ht="13.5" thickBot="1">
      <c r="A585" s="27">
        <f t="shared" si="9"/>
        <v>3</v>
      </c>
      <c r="B585" s="27" t="s">
        <v>278</v>
      </c>
      <c r="C585" s="30" t="s">
        <v>116</v>
      </c>
      <c r="D585" s="33">
        <v>13418546980446</v>
      </c>
      <c r="E585" s="34">
        <v>163167038660</v>
      </c>
      <c r="F585" s="33">
        <v>13581714019106</v>
      </c>
    </row>
    <row r="586" spans="1:6" ht="13.5" thickBot="1">
      <c r="A586" s="27">
        <f t="shared" si="9"/>
        <v>6</v>
      </c>
      <c r="B586" s="27" t="s">
        <v>279</v>
      </c>
      <c r="C586" s="30" t="s">
        <v>115</v>
      </c>
      <c r="D586" s="33">
        <v>1261913158606.75</v>
      </c>
      <c r="E586" s="34">
        <v>0</v>
      </c>
      <c r="F586" s="33">
        <v>1261913158606.75</v>
      </c>
    </row>
    <row r="587" spans="1:6" ht="13.5" hidden="1" thickBot="1">
      <c r="A587" s="27">
        <f t="shared" si="9"/>
        <v>9</v>
      </c>
      <c r="B587" s="30" t="s">
        <v>1434</v>
      </c>
      <c r="C587" s="30" t="s">
        <v>959</v>
      </c>
      <c r="D587" s="33">
        <v>47892368724.360001</v>
      </c>
      <c r="E587" s="34">
        <v>0</v>
      </c>
      <c r="F587" s="33">
        <v>47892368724.360001</v>
      </c>
    </row>
    <row r="588" spans="1:6" ht="13.5" hidden="1" thickBot="1">
      <c r="A588" s="27">
        <f t="shared" si="9"/>
        <v>9</v>
      </c>
      <c r="B588" s="30" t="s">
        <v>1435</v>
      </c>
      <c r="C588" s="30" t="s">
        <v>1436</v>
      </c>
      <c r="D588" s="34">
        <v>389346604092</v>
      </c>
      <c r="E588" s="34">
        <v>0</v>
      </c>
      <c r="F588" s="34">
        <v>389346604092</v>
      </c>
    </row>
    <row r="589" spans="1:6" ht="13.5" hidden="1" thickBot="1">
      <c r="A589" s="27">
        <f t="shared" si="9"/>
        <v>9</v>
      </c>
      <c r="B589" s="30" t="s">
        <v>1437</v>
      </c>
      <c r="C589" s="30" t="s">
        <v>1438</v>
      </c>
      <c r="D589" s="33">
        <v>5689244819.5900002</v>
      </c>
      <c r="E589" s="34">
        <v>0</v>
      </c>
      <c r="F589" s="33">
        <v>5689244819.5900002</v>
      </c>
    </row>
    <row r="590" spans="1:6" ht="13.5" hidden="1" thickBot="1">
      <c r="A590" s="27">
        <f t="shared" si="9"/>
        <v>9</v>
      </c>
      <c r="B590" s="30" t="s">
        <v>1439</v>
      </c>
      <c r="C590" s="30" t="s">
        <v>1440</v>
      </c>
      <c r="D590" s="33">
        <v>49941070634.940002</v>
      </c>
      <c r="E590" s="34">
        <v>0</v>
      </c>
      <c r="F590" s="33">
        <v>49941070634.940002</v>
      </c>
    </row>
    <row r="591" spans="1:6" ht="13.5" hidden="1" thickBot="1">
      <c r="A591" s="27">
        <f t="shared" si="9"/>
        <v>9</v>
      </c>
      <c r="B591" s="30" t="s">
        <v>1441</v>
      </c>
      <c r="C591" s="30" t="s">
        <v>1442</v>
      </c>
      <c r="D591" s="34">
        <v>403283759</v>
      </c>
      <c r="E591" s="34">
        <v>0</v>
      </c>
      <c r="F591" s="34">
        <v>403283759</v>
      </c>
    </row>
    <row r="592" spans="1:6" ht="13.5" hidden="1" thickBot="1">
      <c r="A592" s="27">
        <f t="shared" si="9"/>
        <v>9</v>
      </c>
      <c r="B592" s="30" t="s">
        <v>1443</v>
      </c>
      <c r="C592" s="30" t="s">
        <v>1444</v>
      </c>
      <c r="D592" s="34">
        <v>135015918110</v>
      </c>
      <c r="E592" s="34">
        <v>0</v>
      </c>
      <c r="F592" s="34">
        <v>135015918110</v>
      </c>
    </row>
    <row r="593" spans="1:6" ht="13.5" hidden="1" thickBot="1">
      <c r="A593" s="27">
        <f t="shared" si="9"/>
        <v>9</v>
      </c>
      <c r="B593" s="30" t="s">
        <v>1445</v>
      </c>
      <c r="C593" s="30" t="s">
        <v>1446</v>
      </c>
      <c r="D593" s="33">
        <v>8780866402.3299999</v>
      </c>
      <c r="E593" s="34">
        <v>0</v>
      </c>
      <c r="F593" s="33">
        <v>8780866402.3299999</v>
      </c>
    </row>
    <row r="594" spans="1:6" ht="13.5" hidden="1" thickBot="1">
      <c r="A594" s="27">
        <f t="shared" ref="A594:A657" si="10">LEN(B594)</f>
        <v>9</v>
      </c>
      <c r="B594" s="30" t="s">
        <v>1447</v>
      </c>
      <c r="C594" s="30" t="s">
        <v>1448</v>
      </c>
      <c r="D594" s="33">
        <v>323142447.93000001</v>
      </c>
      <c r="E594" s="34">
        <v>0</v>
      </c>
      <c r="F594" s="33">
        <v>323142447.93000001</v>
      </c>
    </row>
    <row r="595" spans="1:6" ht="13.5" hidden="1" thickBot="1">
      <c r="A595" s="27">
        <f t="shared" si="10"/>
        <v>9</v>
      </c>
      <c r="B595" s="30" t="s">
        <v>1449</v>
      </c>
      <c r="C595" s="30" t="s">
        <v>1450</v>
      </c>
      <c r="D595" s="34">
        <v>34003303631</v>
      </c>
      <c r="E595" s="34">
        <v>0</v>
      </c>
      <c r="F595" s="34">
        <v>34003303631</v>
      </c>
    </row>
    <row r="596" spans="1:6" ht="13.5" hidden="1" thickBot="1">
      <c r="A596" s="27">
        <f t="shared" si="10"/>
        <v>9</v>
      </c>
      <c r="B596" s="30" t="s">
        <v>1451</v>
      </c>
      <c r="C596" s="30" t="s">
        <v>1452</v>
      </c>
      <c r="D596" s="34">
        <v>6301787122</v>
      </c>
      <c r="E596" s="34">
        <v>0</v>
      </c>
      <c r="F596" s="34">
        <v>6301787122</v>
      </c>
    </row>
    <row r="597" spans="1:6" ht="13.5" hidden="1" thickBot="1">
      <c r="A597" s="27">
        <f t="shared" si="10"/>
        <v>9</v>
      </c>
      <c r="B597" s="30" t="s">
        <v>1453</v>
      </c>
      <c r="C597" s="30" t="s">
        <v>1454</v>
      </c>
      <c r="D597" s="34">
        <v>391871978495</v>
      </c>
      <c r="E597" s="34">
        <v>0</v>
      </c>
      <c r="F597" s="34">
        <v>391871978495</v>
      </c>
    </row>
    <row r="598" spans="1:6" ht="13.5" hidden="1" thickBot="1">
      <c r="A598" s="27">
        <f t="shared" si="10"/>
        <v>9</v>
      </c>
      <c r="B598" s="30" t="s">
        <v>1455</v>
      </c>
      <c r="C598" s="30" t="s">
        <v>1456</v>
      </c>
      <c r="D598" s="34">
        <v>2037116466</v>
      </c>
      <c r="E598" s="34">
        <v>0</v>
      </c>
      <c r="F598" s="34">
        <v>2037116466</v>
      </c>
    </row>
    <row r="599" spans="1:6" ht="13.5" hidden="1" thickBot="1">
      <c r="A599" s="27">
        <f t="shared" si="10"/>
        <v>9</v>
      </c>
      <c r="B599" s="30" t="s">
        <v>1457</v>
      </c>
      <c r="C599" s="30" t="s">
        <v>1458</v>
      </c>
      <c r="D599" s="33">
        <v>1203807084.97</v>
      </c>
      <c r="E599" s="34">
        <v>0</v>
      </c>
      <c r="F599" s="33">
        <v>1203807084.97</v>
      </c>
    </row>
    <row r="600" spans="1:6" ht="13.5" hidden="1" thickBot="1">
      <c r="A600" s="27">
        <f t="shared" si="10"/>
        <v>9</v>
      </c>
      <c r="B600" s="30" t="s">
        <v>1459</v>
      </c>
      <c r="C600" s="30" t="s">
        <v>1460</v>
      </c>
      <c r="D600" s="33">
        <v>9636568.8100000005</v>
      </c>
      <c r="E600" s="34">
        <v>0</v>
      </c>
      <c r="F600" s="33">
        <v>9636568.8100000005</v>
      </c>
    </row>
    <row r="601" spans="1:6" ht="13.5" hidden="1" thickBot="1">
      <c r="A601" s="27">
        <f t="shared" si="10"/>
        <v>9</v>
      </c>
      <c r="B601" s="30" t="s">
        <v>1461</v>
      </c>
      <c r="C601" s="30" t="s">
        <v>1462</v>
      </c>
      <c r="D601" s="34">
        <v>159065556182</v>
      </c>
      <c r="E601" s="34">
        <v>0</v>
      </c>
      <c r="F601" s="34">
        <v>159065556182</v>
      </c>
    </row>
    <row r="602" spans="1:6" ht="13.5" hidden="1" thickBot="1">
      <c r="A602" s="27">
        <f t="shared" si="10"/>
        <v>9</v>
      </c>
      <c r="B602" s="30" t="s">
        <v>1463</v>
      </c>
      <c r="C602" s="30" t="s">
        <v>1464</v>
      </c>
      <c r="D602" s="33">
        <v>20686638921.84</v>
      </c>
      <c r="E602" s="34">
        <v>0</v>
      </c>
      <c r="F602" s="33">
        <v>20686638921.84</v>
      </c>
    </row>
    <row r="603" spans="1:6" ht="13.5" hidden="1" thickBot="1">
      <c r="A603" s="27">
        <f t="shared" si="10"/>
        <v>9</v>
      </c>
      <c r="B603" s="30" t="s">
        <v>1465</v>
      </c>
      <c r="C603" s="30" t="s">
        <v>951</v>
      </c>
      <c r="D603" s="33">
        <v>2528643813.0700002</v>
      </c>
      <c r="E603" s="34">
        <v>0</v>
      </c>
      <c r="F603" s="33">
        <v>2528643813.0700002</v>
      </c>
    </row>
    <row r="604" spans="1:6" ht="13.5" hidden="1" thickBot="1">
      <c r="A604" s="27">
        <f t="shared" si="10"/>
        <v>9</v>
      </c>
      <c r="B604" s="30" t="s">
        <v>1466</v>
      </c>
      <c r="C604" s="30" t="s">
        <v>1467</v>
      </c>
      <c r="D604" s="33">
        <v>6812191331.9099998</v>
      </c>
      <c r="E604" s="34">
        <v>0</v>
      </c>
      <c r="F604" s="33">
        <v>6812191331.9099998</v>
      </c>
    </row>
    <row r="605" spans="1:6" ht="13.5" thickBot="1">
      <c r="A605" s="27">
        <f t="shared" si="10"/>
        <v>6</v>
      </c>
      <c r="B605" s="27" t="s">
        <v>280</v>
      </c>
      <c r="C605" s="30" t="s">
        <v>114</v>
      </c>
      <c r="D605" s="33">
        <v>2327315576568.0498</v>
      </c>
      <c r="E605" s="34">
        <v>0</v>
      </c>
      <c r="F605" s="33">
        <v>2327315576568.0498</v>
      </c>
    </row>
    <row r="606" spans="1:6" ht="13.5" hidden="1" thickBot="1">
      <c r="A606" s="27">
        <f t="shared" si="10"/>
        <v>9</v>
      </c>
      <c r="B606" s="30" t="s">
        <v>1468</v>
      </c>
      <c r="C606" s="30" t="s">
        <v>106</v>
      </c>
      <c r="D606" s="33">
        <v>787550845488.83997</v>
      </c>
      <c r="E606" s="34">
        <v>0</v>
      </c>
      <c r="F606" s="33">
        <v>787550845488.83997</v>
      </c>
    </row>
    <row r="607" spans="1:6" ht="13.5" hidden="1" thickBot="1">
      <c r="A607" s="27">
        <f t="shared" si="10"/>
        <v>9</v>
      </c>
      <c r="B607" s="30" t="s">
        <v>1469</v>
      </c>
      <c r="C607" s="30" t="s">
        <v>959</v>
      </c>
      <c r="D607" s="33">
        <v>237407025562.03</v>
      </c>
      <c r="E607" s="34">
        <v>0</v>
      </c>
      <c r="F607" s="33">
        <v>237407025562.03</v>
      </c>
    </row>
    <row r="608" spans="1:6" ht="13.5" hidden="1" thickBot="1">
      <c r="A608" s="27">
        <f t="shared" si="10"/>
        <v>9</v>
      </c>
      <c r="B608" s="30" t="s">
        <v>1470</v>
      </c>
      <c r="C608" s="30" t="s">
        <v>1438</v>
      </c>
      <c r="D608" s="33">
        <v>8942665914.3700008</v>
      </c>
      <c r="E608" s="34">
        <v>0</v>
      </c>
      <c r="F608" s="33">
        <v>8942665914.3700008</v>
      </c>
    </row>
    <row r="609" spans="1:6" ht="13.5" hidden="1" thickBot="1">
      <c r="A609" s="27">
        <f t="shared" si="10"/>
        <v>9</v>
      </c>
      <c r="B609" s="30" t="s">
        <v>1471</v>
      </c>
      <c r="C609" s="30" t="s">
        <v>1472</v>
      </c>
      <c r="D609" s="33">
        <v>1983393485.1300001</v>
      </c>
      <c r="E609" s="34">
        <v>0</v>
      </c>
      <c r="F609" s="33">
        <v>1983393485.1300001</v>
      </c>
    </row>
    <row r="610" spans="1:6" ht="13.5" hidden="1" thickBot="1">
      <c r="A610" s="27">
        <f t="shared" si="10"/>
        <v>9</v>
      </c>
      <c r="B610" s="30" t="s">
        <v>1473</v>
      </c>
      <c r="C610" s="30" t="s">
        <v>1442</v>
      </c>
      <c r="D610" s="33">
        <v>772950632.72000003</v>
      </c>
      <c r="E610" s="34">
        <v>0</v>
      </c>
      <c r="F610" s="33">
        <v>772950632.72000003</v>
      </c>
    </row>
    <row r="611" spans="1:6" ht="13.5" hidden="1" thickBot="1">
      <c r="A611" s="27">
        <f t="shared" si="10"/>
        <v>9</v>
      </c>
      <c r="B611" s="30" t="s">
        <v>1474</v>
      </c>
      <c r="C611" s="30" t="s">
        <v>1436</v>
      </c>
      <c r="D611" s="33">
        <v>59607581531.099998</v>
      </c>
      <c r="E611" s="34">
        <v>0</v>
      </c>
      <c r="F611" s="33">
        <v>59607581531.099998</v>
      </c>
    </row>
    <row r="612" spans="1:6" ht="13.5" hidden="1" thickBot="1">
      <c r="A612" s="27">
        <f t="shared" si="10"/>
        <v>9</v>
      </c>
      <c r="B612" s="30" t="s">
        <v>1475</v>
      </c>
      <c r="C612" s="30" t="s">
        <v>105</v>
      </c>
      <c r="D612" s="33">
        <v>638278058.5</v>
      </c>
      <c r="E612" s="34">
        <v>0</v>
      </c>
      <c r="F612" s="33">
        <v>638278058.5</v>
      </c>
    </row>
    <row r="613" spans="1:6" ht="13.5" hidden="1" thickBot="1">
      <c r="A613" s="27">
        <f t="shared" si="10"/>
        <v>9</v>
      </c>
      <c r="B613" s="30" t="s">
        <v>1476</v>
      </c>
      <c r="C613" s="30" t="s">
        <v>1477</v>
      </c>
      <c r="D613" s="33">
        <v>106560064.56999999</v>
      </c>
      <c r="E613" s="34">
        <v>0</v>
      </c>
      <c r="F613" s="33">
        <v>106560064.56999999</v>
      </c>
    </row>
    <row r="614" spans="1:6" ht="13.5" hidden="1" thickBot="1">
      <c r="A614" s="27">
        <f t="shared" si="10"/>
        <v>9</v>
      </c>
      <c r="B614" s="30" t="s">
        <v>1478</v>
      </c>
      <c r="C614" s="30" t="s">
        <v>1440</v>
      </c>
      <c r="D614" s="33">
        <v>32743700855.650002</v>
      </c>
      <c r="E614" s="34">
        <v>0</v>
      </c>
      <c r="F614" s="33">
        <v>32743700855.650002</v>
      </c>
    </row>
    <row r="615" spans="1:6" ht="13.5" hidden="1" thickBot="1">
      <c r="A615" s="27">
        <f t="shared" si="10"/>
        <v>9</v>
      </c>
      <c r="B615" s="30" t="s">
        <v>1479</v>
      </c>
      <c r="C615" s="30" t="s">
        <v>1480</v>
      </c>
      <c r="D615" s="33">
        <v>2506514032.0999999</v>
      </c>
      <c r="E615" s="34">
        <v>0</v>
      </c>
      <c r="F615" s="33">
        <v>2506514032.0999999</v>
      </c>
    </row>
    <row r="616" spans="1:6" ht="13.5" hidden="1" thickBot="1">
      <c r="A616" s="27">
        <f t="shared" si="10"/>
        <v>9</v>
      </c>
      <c r="B616" s="30" t="s">
        <v>1481</v>
      </c>
      <c r="C616" s="30" t="s">
        <v>1450</v>
      </c>
      <c r="D616" s="34">
        <v>10017926959</v>
      </c>
      <c r="E616" s="34">
        <v>0</v>
      </c>
      <c r="F616" s="34">
        <v>10017926959</v>
      </c>
    </row>
    <row r="617" spans="1:6" ht="13.5" hidden="1" thickBot="1">
      <c r="A617" s="27">
        <f t="shared" si="10"/>
        <v>9</v>
      </c>
      <c r="B617" s="30" t="s">
        <v>1482</v>
      </c>
      <c r="C617" s="30" t="s">
        <v>1483</v>
      </c>
      <c r="D617" s="33">
        <v>41220765.869999997</v>
      </c>
      <c r="E617" s="34">
        <v>0</v>
      </c>
      <c r="F617" s="33">
        <v>41220765.869999997</v>
      </c>
    </row>
    <row r="618" spans="1:6" ht="13.5" hidden="1" thickBot="1">
      <c r="A618" s="27">
        <f t="shared" si="10"/>
        <v>9</v>
      </c>
      <c r="B618" s="30" t="s">
        <v>1484</v>
      </c>
      <c r="C618" s="30" t="s">
        <v>1485</v>
      </c>
      <c r="D618" s="34">
        <v>326138348</v>
      </c>
      <c r="E618" s="34">
        <v>0</v>
      </c>
      <c r="F618" s="34">
        <v>326138348</v>
      </c>
    </row>
    <row r="619" spans="1:6" ht="13.5" hidden="1" thickBot="1">
      <c r="A619" s="27">
        <f t="shared" si="10"/>
        <v>9</v>
      </c>
      <c r="B619" s="30" t="s">
        <v>1486</v>
      </c>
      <c r="C619" s="30" t="s">
        <v>1487</v>
      </c>
      <c r="D619" s="34">
        <v>863328961</v>
      </c>
      <c r="E619" s="34">
        <v>0</v>
      </c>
      <c r="F619" s="34">
        <v>863328961</v>
      </c>
    </row>
    <row r="620" spans="1:6" ht="13.5" hidden="1" thickBot="1">
      <c r="A620" s="27">
        <f t="shared" si="10"/>
        <v>9</v>
      </c>
      <c r="B620" s="30" t="s">
        <v>1488</v>
      </c>
      <c r="C620" s="30" t="s">
        <v>95</v>
      </c>
      <c r="D620" s="33">
        <v>47304047837.139999</v>
      </c>
      <c r="E620" s="34">
        <v>0</v>
      </c>
      <c r="F620" s="33">
        <v>47304047837.139999</v>
      </c>
    </row>
    <row r="621" spans="1:6" ht="13.5" hidden="1" thickBot="1">
      <c r="A621" s="27">
        <f t="shared" si="10"/>
        <v>9</v>
      </c>
      <c r="B621" s="30" t="s">
        <v>1489</v>
      </c>
      <c r="C621" s="30" t="s">
        <v>1490</v>
      </c>
      <c r="D621" s="33">
        <v>472769.9</v>
      </c>
      <c r="E621" s="34">
        <v>0</v>
      </c>
      <c r="F621" s="33">
        <v>472769.9</v>
      </c>
    </row>
    <row r="622" spans="1:6" ht="13.5" hidden="1" thickBot="1">
      <c r="A622" s="27">
        <f t="shared" si="10"/>
        <v>9</v>
      </c>
      <c r="B622" s="30" t="s">
        <v>1491</v>
      </c>
      <c r="C622" s="30" t="s">
        <v>1492</v>
      </c>
      <c r="D622" s="33">
        <v>21528562929.66</v>
      </c>
      <c r="E622" s="34">
        <v>0</v>
      </c>
      <c r="F622" s="33">
        <v>21528562929.66</v>
      </c>
    </row>
    <row r="623" spans="1:6" ht="13.5" hidden="1" thickBot="1">
      <c r="A623" s="27">
        <f t="shared" si="10"/>
        <v>9</v>
      </c>
      <c r="B623" s="30" t="s">
        <v>1493</v>
      </c>
      <c r="C623" s="30" t="s">
        <v>1494</v>
      </c>
      <c r="D623" s="33">
        <v>332604121.88</v>
      </c>
      <c r="E623" s="34">
        <v>0</v>
      </c>
      <c r="F623" s="33">
        <v>332604121.88</v>
      </c>
    </row>
    <row r="624" spans="1:6" ht="13.5" hidden="1" thickBot="1">
      <c r="A624" s="27">
        <f t="shared" si="10"/>
        <v>9</v>
      </c>
      <c r="B624" s="30" t="s">
        <v>1495</v>
      </c>
      <c r="C624" s="30" t="s">
        <v>1496</v>
      </c>
      <c r="D624" s="33">
        <v>924036941.73000002</v>
      </c>
      <c r="E624" s="34">
        <v>0</v>
      </c>
      <c r="F624" s="33">
        <v>924036941.73000002</v>
      </c>
    </row>
    <row r="625" spans="1:6" ht="13.5" hidden="1" thickBot="1">
      <c r="A625" s="27">
        <f t="shared" si="10"/>
        <v>9</v>
      </c>
      <c r="B625" s="30" t="s">
        <v>1497</v>
      </c>
      <c r="C625" s="30" t="s">
        <v>1498</v>
      </c>
      <c r="D625" s="33">
        <v>9503736729.6200008</v>
      </c>
      <c r="E625" s="34">
        <v>0</v>
      </c>
      <c r="F625" s="33">
        <v>9503736729.6200008</v>
      </c>
    </row>
    <row r="626" spans="1:6" ht="13.5" hidden="1" thickBot="1">
      <c r="A626" s="27">
        <f t="shared" si="10"/>
        <v>9</v>
      </c>
      <c r="B626" s="30" t="s">
        <v>1499</v>
      </c>
      <c r="C626" s="30" t="s">
        <v>1500</v>
      </c>
      <c r="D626" s="33">
        <v>3005309863.6100001</v>
      </c>
      <c r="E626" s="34">
        <v>0</v>
      </c>
      <c r="F626" s="33">
        <v>3005309863.6100001</v>
      </c>
    </row>
    <row r="627" spans="1:6" ht="13.5" hidden="1" thickBot="1">
      <c r="A627" s="27">
        <f t="shared" si="10"/>
        <v>9</v>
      </c>
      <c r="B627" s="30" t="s">
        <v>1501</v>
      </c>
      <c r="C627" s="30" t="s">
        <v>1502</v>
      </c>
      <c r="D627" s="33">
        <v>12592400385.41</v>
      </c>
      <c r="E627" s="34">
        <v>0</v>
      </c>
      <c r="F627" s="33">
        <v>12592400385.41</v>
      </c>
    </row>
    <row r="628" spans="1:6" ht="13.5" hidden="1" thickBot="1">
      <c r="A628" s="27">
        <f t="shared" si="10"/>
        <v>9</v>
      </c>
      <c r="B628" s="30" t="s">
        <v>1503</v>
      </c>
      <c r="C628" s="30" t="s">
        <v>1504</v>
      </c>
      <c r="D628" s="33">
        <v>1716915761.51</v>
      </c>
      <c r="E628" s="34">
        <v>0</v>
      </c>
      <c r="F628" s="33">
        <v>1716915761.51</v>
      </c>
    </row>
    <row r="629" spans="1:6" ht="13.5" hidden="1" thickBot="1">
      <c r="A629" s="27">
        <f t="shared" si="10"/>
        <v>9</v>
      </c>
      <c r="B629" s="30" t="s">
        <v>1505</v>
      </c>
      <c r="C629" s="30" t="s">
        <v>1506</v>
      </c>
      <c r="D629" s="33">
        <v>10779224505.25</v>
      </c>
      <c r="E629" s="34">
        <v>0</v>
      </c>
      <c r="F629" s="33">
        <v>10779224505.25</v>
      </c>
    </row>
    <row r="630" spans="1:6" ht="13.5" hidden="1" thickBot="1">
      <c r="A630" s="27">
        <f t="shared" si="10"/>
        <v>9</v>
      </c>
      <c r="B630" s="30" t="s">
        <v>1507</v>
      </c>
      <c r="C630" s="30" t="s">
        <v>951</v>
      </c>
      <c r="D630" s="33">
        <v>10225777620.969999</v>
      </c>
      <c r="E630" s="34">
        <v>0</v>
      </c>
      <c r="F630" s="33">
        <v>10225777620.969999</v>
      </c>
    </row>
    <row r="631" spans="1:6" ht="13.5" hidden="1" thickBot="1">
      <c r="A631" s="27">
        <f t="shared" si="10"/>
        <v>9</v>
      </c>
      <c r="B631" s="30" t="s">
        <v>1508</v>
      </c>
      <c r="C631" s="30" t="s">
        <v>1446</v>
      </c>
      <c r="D631" s="33">
        <v>103534425854.45</v>
      </c>
      <c r="E631" s="34">
        <v>0</v>
      </c>
      <c r="F631" s="33">
        <v>103534425854.45</v>
      </c>
    </row>
    <row r="632" spans="1:6" ht="13.5" hidden="1" thickBot="1">
      <c r="A632" s="27">
        <f t="shared" si="10"/>
        <v>9</v>
      </c>
      <c r="B632" s="30" t="s">
        <v>1509</v>
      </c>
      <c r="C632" s="30" t="s">
        <v>1510</v>
      </c>
      <c r="D632" s="33">
        <v>6220134813.9399996</v>
      </c>
      <c r="E632" s="34">
        <v>0</v>
      </c>
      <c r="F632" s="33">
        <v>6220134813.9399996</v>
      </c>
    </row>
    <row r="633" spans="1:6" ht="13.5" hidden="1" thickBot="1">
      <c r="A633" s="27">
        <f t="shared" si="10"/>
        <v>9</v>
      </c>
      <c r="B633" s="30" t="s">
        <v>1511</v>
      </c>
      <c r="C633" s="30" t="s">
        <v>1512</v>
      </c>
      <c r="D633" s="33">
        <v>83078760077.570007</v>
      </c>
      <c r="E633" s="34">
        <v>0</v>
      </c>
      <c r="F633" s="33">
        <v>83078760077.570007</v>
      </c>
    </row>
    <row r="634" spans="1:6" ht="13.5" hidden="1" thickBot="1">
      <c r="A634" s="27">
        <f t="shared" si="10"/>
        <v>9</v>
      </c>
      <c r="B634" s="30" t="s">
        <v>1513</v>
      </c>
      <c r="C634" s="30" t="s">
        <v>1514</v>
      </c>
      <c r="D634" s="33">
        <v>105260560312.64999</v>
      </c>
      <c r="E634" s="34">
        <v>0</v>
      </c>
      <c r="F634" s="33">
        <v>105260560312.64999</v>
      </c>
    </row>
    <row r="635" spans="1:6" ht="13.5" hidden="1" thickBot="1">
      <c r="A635" s="27">
        <f t="shared" si="10"/>
        <v>9</v>
      </c>
      <c r="B635" s="30" t="s">
        <v>1515</v>
      </c>
      <c r="C635" s="30" t="s">
        <v>1516</v>
      </c>
      <c r="D635" s="33">
        <v>767800475383.88</v>
      </c>
      <c r="E635" s="34">
        <v>0</v>
      </c>
      <c r="F635" s="33">
        <v>767800475383.88</v>
      </c>
    </row>
    <row r="636" spans="1:6" ht="13.5" thickBot="1">
      <c r="A636" s="27">
        <f t="shared" si="10"/>
        <v>6</v>
      </c>
      <c r="B636" s="27" t="s">
        <v>1517</v>
      </c>
      <c r="C636" s="30" t="s">
        <v>1518</v>
      </c>
      <c r="D636" s="34">
        <v>153227820875</v>
      </c>
      <c r="E636" s="34">
        <v>0</v>
      </c>
      <c r="F636" s="34">
        <v>153227820875</v>
      </c>
    </row>
    <row r="637" spans="1:6" ht="13.5" hidden="1" thickBot="1">
      <c r="A637" s="27">
        <f t="shared" si="10"/>
        <v>9</v>
      </c>
      <c r="B637" s="30" t="s">
        <v>1519</v>
      </c>
      <c r="C637" s="30" t="s">
        <v>1520</v>
      </c>
      <c r="D637" s="33">
        <v>9213978079.7600002</v>
      </c>
      <c r="E637" s="34">
        <v>0</v>
      </c>
      <c r="F637" s="33">
        <v>9213978079.7600002</v>
      </c>
    </row>
    <row r="638" spans="1:6" ht="13.5" hidden="1" thickBot="1">
      <c r="A638" s="27">
        <f t="shared" si="10"/>
        <v>9</v>
      </c>
      <c r="B638" s="30" t="s">
        <v>1521</v>
      </c>
      <c r="C638" s="30" t="s">
        <v>1522</v>
      </c>
      <c r="D638" s="33">
        <v>1121879743.49</v>
      </c>
      <c r="E638" s="34">
        <v>0</v>
      </c>
      <c r="F638" s="33">
        <v>1121879743.49</v>
      </c>
    </row>
    <row r="639" spans="1:6" ht="13.5" hidden="1" thickBot="1">
      <c r="A639" s="27">
        <f t="shared" si="10"/>
        <v>9</v>
      </c>
      <c r="B639" s="30" t="s">
        <v>1523</v>
      </c>
      <c r="C639" s="30" t="s">
        <v>1524</v>
      </c>
      <c r="D639" s="33">
        <v>142891963051.75</v>
      </c>
      <c r="E639" s="34">
        <v>0</v>
      </c>
      <c r="F639" s="33">
        <v>142891963051.75</v>
      </c>
    </row>
    <row r="640" spans="1:6" ht="13.5" thickBot="1">
      <c r="A640" s="27">
        <f t="shared" si="10"/>
        <v>6</v>
      </c>
      <c r="B640" s="27" t="s">
        <v>281</v>
      </c>
      <c r="C640" s="30" t="s">
        <v>113</v>
      </c>
      <c r="D640" s="33">
        <v>811504118208.29004</v>
      </c>
      <c r="E640" s="34">
        <v>0</v>
      </c>
      <c r="F640" s="33">
        <v>811504118208.29004</v>
      </c>
    </row>
    <row r="641" spans="1:6" ht="13.5" hidden="1" thickBot="1">
      <c r="A641" s="27">
        <f t="shared" si="10"/>
        <v>9</v>
      </c>
      <c r="B641" s="30" t="s">
        <v>1525</v>
      </c>
      <c r="C641" s="30" t="s">
        <v>113</v>
      </c>
      <c r="D641" s="33">
        <v>811504118208.29004</v>
      </c>
      <c r="E641" s="34">
        <v>0</v>
      </c>
      <c r="F641" s="33">
        <v>811504118208.29004</v>
      </c>
    </row>
    <row r="642" spans="1:6" ht="13.5" thickBot="1">
      <c r="A642" s="27">
        <f t="shared" si="10"/>
        <v>6</v>
      </c>
      <c r="B642" s="27" t="s">
        <v>1526</v>
      </c>
      <c r="C642" s="30" t="s">
        <v>1527</v>
      </c>
      <c r="D642" s="33">
        <v>5844476048161.1504</v>
      </c>
      <c r="E642" s="34">
        <v>163167038660</v>
      </c>
      <c r="F642" s="33">
        <v>6007643086821.1504</v>
      </c>
    </row>
    <row r="643" spans="1:6" ht="13.5" hidden="1" thickBot="1">
      <c r="A643" s="27">
        <f t="shared" si="10"/>
        <v>9</v>
      </c>
      <c r="B643" s="30" t="s">
        <v>1528</v>
      </c>
      <c r="C643" s="30" t="s">
        <v>112</v>
      </c>
      <c r="D643" s="33">
        <v>56519959391.489998</v>
      </c>
      <c r="E643" s="33">
        <v>38808061.740000002</v>
      </c>
      <c r="F643" s="33">
        <v>56558767453.230003</v>
      </c>
    </row>
    <row r="644" spans="1:6" ht="13.5" hidden="1" thickBot="1">
      <c r="A644" s="27">
        <f t="shared" si="10"/>
        <v>9</v>
      </c>
      <c r="B644" s="30" t="s">
        <v>1529</v>
      </c>
      <c r="C644" s="30" t="s">
        <v>111</v>
      </c>
      <c r="D644" s="33">
        <v>298948205326.58002</v>
      </c>
      <c r="E644" s="33">
        <v>6988700.7999999998</v>
      </c>
      <c r="F644" s="33">
        <v>298955194027.38</v>
      </c>
    </row>
    <row r="645" spans="1:6" ht="13.5" hidden="1" thickBot="1">
      <c r="A645" s="27">
        <f t="shared" si="10"/>
        <v>9</v>
      </c>
      <c r="B645" s="30" t="s">
        <v>1530</v>
      </c>
      <c r="C645" s="30" t="s">
        <v>1446</v>
      </c>
      <c r="D645" s="33">
        <v>139113367261.64999</v>
      </c>
      <c r="E645" s="33">
        <v>10986452165.139999</v>
      </c>
      <c r="F645" s="33">
        <v>150099819426.79001</v>
      </c>
    </row>
    <row r="646" spans="1:6" ht="13.5" hidden="1" thickBot="1">
      <c r="A646" s="27">
        <f t="shared" si="10"/>
        <v>9</v>
      </c>
      <c r="B646" s="30" t="s">
        <v>1531</v>
      </c>
      <c r="C646" s="30" t="s">
        <v>1510</v>
      </c>
      <c r="D646" s="33">
        <v>160491387394.45999</v>
      </c>
      <c r="E646" s="33">
        <v>1776429200.8399999</v>
      </c>
      <c r="F646" s="33">
        <v>162267816595.29999</v>
      </c>
    </row>
    <row r="647" spans="1:6" ht="13.5" hidden="1" thickBot="1">
      <c r="A647" s="27">
        <f t="shared" si="10"/>
        <v>9</v>
      </c>
      <c r="B647" s="30" t="s">
        <v>1532</v>
      </c>
      <c r="C647" s="30" t="s">
        <v>1533</v>
      </c>
      <c r="D647" s="33">
        <v>61252775069.470001</v>
      </c>
      <c r="E647" s="33">
        <v>4039249679.0799999</v>
      </c>
      <c r="F647" s="33">
        <v>65292024748.550003</v>
      </c>
    </row>
    <row r="648" spans="1:6" ht="13.5" hidden="1" thickBot="1">
      <c r="A648" s="27">
        <f t="shared" si="10"/>
        <v>9</v>
      </c>
      <c r="B648" s="30" t="s">
        <v>1534</v>
      </c>
      <c r="C648" s="30" t="s">
        <v>1535</v>
      </c>
      <c r="D648" s="33">
        <v>19031052762.259998</v>
      </c>
      <c r="E648" s="33">
        <v>5383734304.21</v>
      </c>
      <c r="F648" s="33">
        <v>24414787066.470001</v>
      </c>
    </row>
    <row r="649" spans="1:6" ht="13.5" hidden="1" thickBot="1">
      <c r="A649" s="27">
        <f t="shared" si="10"/>
        <v>9</v>
      </c>
      <c r="B649" s="30" t="s">
        <v>1536</v>
      </c>
      <c r="C649" s="30" t="s">
        <v>1537</v>
      </c>
      <c r="D649" s="33">
        <v>4479540833.5200005</v>
      </c>
      <c r="E649" s="33">
        <v>6123877.7000000002</v>
      </c>
      <c r="F649" s="33">
        <v>4485664711.2200003</v>
      </c>
    </row>
    <row r="650" spans="1:6" ht="13.5" hidden="1" thickBot="1">
      <c r="A650" s="27">
        <f t="shared" si="10"/>
        <v>9</v>
      </c>
      <c r="B650" s="30" t="s">
        <v>1538</v>
      </c>
      <c r="C650" s="30" t="s">
        <v>1512</v>
      </c>
      <c r="D650" s="33">
        <v>15890516186.459999</v>
      </c>
      <c r="E650" s="33">
        <v>199893385.38999999</v>
      </c>
      <c r="F650" s="33">
        <v>16090409571.85</v>
      </c>
    </row>
    <row r="651" spans="1:6" ht="13.5" hidden="1" thickBot="1">
      <c r="A651" s="27">
        <f t="shared" si="10"/>
        <v>9</v>
      </c>
      <c r="B651" s="30" t="s">
        <v>1539</v>
      </c>
      <c r="C651" s="30" t="s">
        <v>1540</v>
      </c>
      <c r="D651" s="33">
        <v>3085779208637.54</v>
      </c>
      <c r="E651" s="33">
        <v>12534039428.879999</v>
      </c>
      <c r="F651" s="33">
        <v>3098313248066.4199</v>
      </c>
    </row>
    <row r="652" spans="1:6" ht="13.5" hidden="1" thickBot="1">
      <c r="A652" s="27">
        <f t="shared" si="10"/>
        <v>9</v>
      </c>
      <c r="B652" s="30" t="s">
        <v>1541</v>
      </c>
      <c r="C652" s="30" t="s">
        <v>1542</v>
      </c>
      <c r="D652" s="33">
        <v>247025871287.35999</v>
      </c>
      <c r="E652" s="33">
        <v>53909449479.620003</v>
      </c>
      <c r="F652" s="33">
        <v>300935320766.97998</v>
      </c>
    </row>
    <row r="653" spans="1:6" ht="13.5" hidden="1" thickBot="1">
      <c r="A653" s="27">
        <f t="shared" si="10"/>
        <v>9</v>
      </c>
      <c r="B653" s="30" t="s">
        <v>1543</v>
      </c>
      <c r="C653" s="30" t="s">
        <v>1544</v>
      </c>
      <c r="D653" s="33">
        <v>12398652149.25</v>
      </c>
      <c r="E653" s="33">
        <v>1800235246.5899999</v>
      </c>
      <c r="F653" s="33">
        <v>14198887395.84</v>
      </c>
    </row>
    <row r="654" spans="1:6" ht="13.5" hidden="1" thickBot="1">
      <c r="A654" s="27">
        <f t="shared" si="10"/>
        <v>9</v>
      </c>
      <c r="B654" s="30" t="s">
        <v>1545</v>
      </c>
      <c r="C654" s="30" t="s">
        <v>1546</v>
      </c>
      <c r="D654" s="33">
        <v>18989824326.860001</v>
      </c>
      <c r="E654" s="33">
        <v>712955564.75</v>
      </c>
      <c r="F654" s="33">
        <v>19702779891.610001</v>
      </c>
    </row>
    <row r="655" spans="1:6" ht="13.5" hidden="1" thickBot="1">
      <c r="A655" s="27">
        <f t="shared" si="10"/>
        <v>9</v>
      </c>
      <c r="B655" s="30" t="s">
        <v>1547</v>
      </c>
      <c r="C655" s="30" t="s">
        <v>1548</v>
      </c>
      <c r="D655" s="33">
        <v>79904023598.410004</v>
      </c>
      <c r="E655" s="33">
        <v>2772515060.6500001</v>
      </c>
      <c r="F655" s="33">
        <v>82676538659.059998</v>
      </c>
    </row>
    <row r="656" spans="1:6" ht="13.5" hidden="1" thickBot="1">
      <c r="A656" s="27">
        <f t="shared" si="10"/>
        <v>9</v>
      </c>
      <c r="B656" s="30" t="s">
        <v>1549</v>
      </c>
      <c r="C656" s="30" t="s">
        <v>1550</v>
      </c>
      <c r="D656" s="33">
        <v>8834979781.3999996</v>
      </c>
      <c r="E656" s="33">
        <v>268464094.76999998</v>
      </c>
      <c r="F656" s="33">
        <v>9103443876.1700001</v>
      </c>
    </row>
    <row r="657" spans="1:6" ht="13.5" hidden="1" thickBot="1">
      <c r="A657" s="27">
        <f t="shared" si="10"/>
        <v>9</v>
      </c>
      <c r="B657" s="30" t="s">
        <v>1551</v>
      </c>
      <c r="C657" s="30" t="s">
        <v>1552</v>
      </c>
      <c r="D657" s="33">
        <v>5163718127.75</v>
      </c>
      <c r="E657" s="33">
        <v>5046327033.3699999</v>
      </c>
      <c r="F657" s="33">
        <v>10210045161.120001</v>
      </c>
    </row>
    <row r="658" spans="1:6" ht="13.5" hidden="1" thickBot="1">
      <c r="A658" s="27">
        <f t="shared" ref="A658:A721" si="11">LEN(B658)</f>
        <v>9</v>
      </c>
      <c r="B658" s="30" t="s">
        <v>1553</v>
      </c>
      <c r="C658" s="30" t="s">
        <v>1554</v>
      </c>
      <c r="D658" s="33">
        <v>4115833444.9899998</v>
      </c>
      <c r="E658" s="33">
        <v>374533226.38</v>
      </c>
      <c r="F658" s="33">
        <v>4490366671.3699999</v>
      </c>
    </row>
    <row r="659" spans="1:6" ht="13.5" hidden="1" thickBot="1">
      <c r="A659" s="27">
        <f t="shared" si="11"/>
        <v>9</v>
      </c>
      <c r="B659" s="30" t="s">
        <v>1555</v>
      </c>
      <c r="C659" s="30" t="s">
        <v>1556</v>
      </c>
      <c r="D659" s="33">
        <v>16597778612.690001</v>
      </c>
      <c r="E659" s="33">
        <v>1318300046.5899999</v>
      </c>
      <c r="F659" s="33">
        <v>17916078659.279999</v>
      </c>
    </row>
    <row r="660" spans="1:6" ht="13.5" hidden="1" thickBot="1">
      <c r="A660" s="27">
        <f t="shared" si="11"/>
        <v>9</v>
      </c>
      <c r="B660" s="30" t="s">
        <v>1557</v>
      </c>
      <c r="C660" s="30" t="s">
        <v>1558</v>
      </c>
      <c r="D660" s="33">
        <v>915653796.76999998</v>
      </c>
      <c r="E660" s="34">
        <v>0</v>
      </c>
      <c r="F660" s="33">
        <v>915653796.76999998</v>
      </c>
    </row>
    <row r="661" spans="1:6" ht="13.5" hidden="1" thickBot="1">
      <c r="A661" s="27">
        <f t="shared" si="11"/>
        <v>9</v>
      </c>
      <c r="B661" s="30" t="s">
        <v>1559</v>
      </c>
      <c r="C661" s="30" t="s">
        <v>192</v>
      </c>
      <c r="D661" s="33">
        <v>211410835.86000001</v>
      </c>
      <c r="E661" s="34">
        <v>0</v>
      </c>
      <c r="F661" s="33">
        <v>211410835.86000001</v>
      </c>
    </row>
    <row r="662" spans="1:6" ht="13.5" hidden="1" thickBot="1">
      <c r="A662" s="27">
        <f t="shared" si="11"/>
        <v>9</v>
      </c>
      <c r="B662" s="30" t="s">
        <v>1560</v>
      </c>
      <c r="C662" s="30" t="s">
        <v>1561</v>
      </c>
      <c r="D662" s="34">
        <v>184749800</v>
      </c>
      <c r="E662" s="34">
        <v>437420</v>
      </c>
      <c r="F662" s="34">
        <v>185187220</v>
      </c>
    </row>
    <row r="663" spans="1:6" ht="13.5" hidden="1" thickBot="1">
      <c r="A663" s="27">
        <f t="shared" si="11"/>
        <v>9</v>
      </c>
      <c r="B663" s="30" t="s">
        <v>1562</v>
      </c>
      <c r="C663" s="30" t="s">
        <v>1563</v>
      </c>
      <c r="D663" s="33">
        <v>177502577237.26001</v>
      </c>
      <c r="E663" s="33">
        <v>1617155913.99</v>
      </c>
      <c r="F663" s="33">
        <v>179119733151.25</v>
      </c>
    </row>
    <row r="664" spans="1:6" ht="13.5" hidden="1" thickBot="1">
      <c r="A664" s="27">
        <f t="shared" si="11"/>
        <v>9</v>
      </c>
      <c r="B664" s="30" t="s">
        <v>1564</v>
      </c>
      <c r="C664" s="30" t="s">
        <v>1565</v>
      </c>
      <c r="D664" s="33">
        <v>3681867175.4099998</v>
      </c>
      <c r="E664" s="34">
        <v>0</v>
      </c>
      <c r="F664" s="33">
        <v>3681867175.4099998</v>
      </c>
    </row>
    <row r="665" spans="1:6" ht="13.5" hidden="1" thickBot="1">
      <c r="A665" s="27">
        <f t="shared" si="11"/>
        <v>9</v>
      </c>
      <c r="B665" s="30" t="s">
        <v>1566</v>
      </c>
      <c r="C665" s="30" t="s">
        <v>1567</v>
      </c>
      <c r="D665" s="33">
        <v>88771914643.110001</v>
      </c>
      <c r="E665" s="33">
        <v>2166574011.29</v>
      </c>
      <c r="F665" s="33">
        <v>90938488654.399994</v>
      </c>
    </row>
    <row r="666" spans="1:6" ht="13.5" hidden="1" thickBot="1">
      <c r="A666" s="27">
        <f t="shared" si="11"/>
        <v>9</v>
      </c>
      <c r="B666" s="30" t="s">
        <v>1568</v>
      </c>
      <c r="C666" s="30" t="s">
        <v>1569</v>
      </c>
      <c r="D666" s="33">
        <v>45799251323.029999</v>
      </c>
      <c r="E666" s="33">
        <v>3468484165.9400001</v>
      </c>
      <c r="F666" s="33">
        <v>49267735488.970001</v>
      </c>
    </row>
    <row r="667" spans="1:6" ht="13.5" hidden="1" thickBot="1">
      <c r="A667" s="27">
        <f t="shared" si="11"/>
        <v>9</v>
      </c>
      <c r="B667" s="30" t="s">
        <v>1570</v>
      </c>
      <c r="C667" s="30" t="s">
        <v>1571</v>
      </c>
      <c r="D667" s="33">
        <v>126672400559.39</v>
      </c>
      <c r="E667" s="34">
        <v>3974924</v>
      </c>
      <c r="F667" s="33">
        <v>126676375483.39</v>
      </c>
    </row>
    <row r="668" spans="1:6" ht="13.5" hidden="1" thickBot="1">
      <c r="A668" s="27">
        <f t="shared" si="11"/>
        <v>9</v>
      </c>
      <c r="B668" s="30" t="s">
        <v>1572</v>
      </c>
      <c r="C668" s="30" t="s">
        <v>1573</v>
      </c>
      <c r="D668" s="33">
        <v>973823333617.81006</v>
      </c>
      <c r="E668" s="34">
        <v>0</v>
      </c>
      <c r="F668" s="33">
        <v>973823333617.81006</v>
      </c>
    </row>
    <row r="669" spans="1:6" ht="13.5" hidden="1" thickBot="1">
      <c r="A669" s="27">
        <f t="shared" si="11"/>
        <v>9</v>
      </c>
      <c r="B669" s="30" t="s">
        <v>1574</v>
      </c>
      <c r="C669" s="30" t="s">
        <v>1575</v>
      </c>
      <c r="D669" s="33">
        <v>192376194980.37</v>
      </c>
      <c r="E669" s="33">
        <v>54735913668.279999</v>
      </c>
      <c r="F669" s="33">
        <v>247112108648.64999</v>
      </c>
    </row>
    <row r="670" spans="1:6" ht="13.5" thickBot="1">
      <c r="A670" s="27">
        <f t="shared" si="11"/>
        <v>6</v>
      </c>
      <c r="B670" s="27" t="s">
        <v>286</v>
      </c>
      <c r="C670" s="30" t="s">
        <v>109</v>
      </c>
      <c r="D670" s="33">
        <v>1334958556110.1899</v>
      </c>
      <c r="E670" s="34">
        <v>0</v>
      </c>
      <c r="F670" s="33">
        <v>1334958556110.1899</v>
      </c>
    </row>
    <row r="671" spans="1:6" ht="13.5" hidden="1" thickBot="1">
      <c r="A671" s="27">
        <f t="shared" si="11"/>
        <v>9</v>
      </c>
      <c r="B671" s="30" t="s">
        <v>1576</v>
      </c>
      <c r="C671" s="30" t="s">
        <v>959</v>
      </c>
      <c r="D671" s="33">
        <v>413669374446.22998</v>
      </c>
      <c r="E671" s="34">
        <v>0</v>
      </c>
      <c r="F671" s="33">
        <v>413669374446.22998</v>
      </c>
    </row>
    <row r="672" spans="1:6" ht="13.5" hidden="1" thickBot="1">
      <c r="A672" s="27">
        <f t="shared" si="11"/>
        <v>9</v>
      </c>
      <c r="B672" s="30" t="s">
        <v>1577</v>
      </c>
      <c r="C672" s="30" t="s">
        <v>1436</v>
      </c>
      <c r="D672" s="34">
        <v>473938342390</v>
      </c>
      <c r="E672" s="34">
        <v>0</v>
      </c>
      <c r="F672" s="34">
        <v>473938342390</v>
      </c>
    </row>
    <row r="673" spans="1:6" ht="13.5" hidden="1" thickBot="1">
      <c r="A673" s="27">
        <f t="shared" si="11"/>
        <v>9</v>
      </c>
      <c r="B673" s="30" t="s">
        <v>1578</v>
      </c>
      <c r="C673" s="30" t="s">
        <v>1438</v>
      </c>
      <c r="D673" s="33">
        <v>34529380901.099998</v>
      </c>
      <c r="E673" s="34">
        <v>0</v>
      </c>
      <c r="F673" s="33">
        <v>34529380901.099998</v>
      </c>
    </row>
    <row r="674" spans="1:6" ht="13.5" hidden="1" thickBot="1">
      <c r="A674" s="27">
        <f t="shared" si="11"/>
        <v>9</v>
      </c>
      <c r="B674" s="30" t="s">
        <v>1579</v>
      </c>
      <c r="C674" s="30" t="s">
        <v>1446</v>
      </c>
      <c r="D674" s="33">
        <v>29801831.370000001</v>
      </c>
      <c r="E674" s="34">
        <v>0</v>
      </c>
      <c r="F674" s="33">
        <v>29801831.370000001</v>
      </c>
    </row>
    <row r="675" spans="1:6" ht="13.5" hidden="1" thickBot="1">
      <c r="A675" s="27">
        <f t="shared" si="11"/>
        <v>9</v>
      </c>
      <c r="B675" s="30" t="s">
        <v>1580</v>
      </c>
      <c r="C675" s="30" t="s">
        <v>1440</v>
      </c>
      <c r="D675" s="33">
        <v>162449718115.17001</v>
      </c>
      <c r="E675" s="34">
        <v>0</v>
      </c>
      <c r="F675" s="33">
        <v>162449718115.17001</v>
      </c>
    </row>
    <row r="676" spans="1:6" ht="13.5" hidden="1" thickBot="1">
      <c r="A676" s="27">
        <f t="shared" si="11"/>
        <v>9</v>
      </c>
      <c r="B676" s="30" t="s">
        <v>1581</v>
      </c>
      <c r="C676" s="30" t="s">
        <v>1444</v>
      </c>
      <c r="D676" s="34">
        <v>60968937999</v>
      </c>
      <c r="E676" s="34">
        <v>0</v>
      </c>
      <c r="F676" s="34">
        <v>60968937999</v>
      </c>
    </row>
    <row r="677" spans="1:6" ht="13.5" hidden="1" thickBot="1">
      <c r="A677" s="27">
        <f t="shared" si="11"/>
        <v>9</v>
      </c>
      <c r="B677" s="30" t="s">
        <v>1582</v>
      </c>
      <c r="C677" s="30" t="s">
        <v>1448</v>
      </c>
      <c r="D677" s="33">
        <v>21216200.84</v>
      </c>
      <c r="E677" s="34">
        <v>0</v>
      </c>
      <c r="F677" s="33">
        <v>21216200.84</v>
      </c>
    </row>
    <row r="678" spans="1:6" ht="13.5" hidden="1" thickBot="1">
      <c r="A678" s="27">
        <f t="shared" si="11"/>
        <v>9</v>
      </c>
      <c r="B678" s="30" t="s">
        <v>1583</v>
      </c>
      <c r="C678" s="30" t="s">
        <v>1450</v>
      </c>
      <c r="D678" s="34">
        <v>3507100848</v>
      </c>
      <c r="E678" s="34">
        <v>0</v>
      </c>
      <c r="F678" s="34">
        <v>3507100848</v>
      </c>
    </row>
    <row r="679" spans="1:6" ht="13.5" hidden="1" thickBot="1">
      <c r="A679" s="27">
        <f t="shared" si="11"/>
        <v>9</v>
      </c>
      <c r="B679" s="30" t="s">
        <v>1584</v>
      </c>
      <c r="C679" s="30" t="s">
        <v>1452</v>
      </c>
      <c r="D679" s="34">
        <v>10886728543</v>
      </c>
      <c r="E679" s="34">
        <v>0</v>
      </c>
      <c r="F679" s="34">
        <v>10886728543</v>
      </c>
    </row>
    <row r="680" spans="1:6" ht="13.5" hidden="1" thickBot="1">
      <c r="A680" s="27">
        <f t="shared" si="11"/>
        <v>9</v>
      </c>
      <c r="B680" s="30" t="s">
        <v>1585</v>
      </c>
      <c r="C680" s="30" t="s">
        <v>1458</v>
      </c>
      <c r="D680" s="33">
        <v>23227300.469999999</v>
      </c>
      <c r="E680" s="34">
        <v>0</v>
      </c>
      <c r="F680" s="33">
        <v>23227300.469999999</v>
      </c>
    </row>
    <row r="681" spans="1:6" ht="13.5" hidden="1" thickBot="1">
      <c r="A681" s="27">
        <f t="shared" si="11"/>
        <v>9</v>
      </c>
      <c r="B681" s="30" t="s">
        <v>1586</v>
      </c>
      <c r="C681" s="30" t="s">
        <v>1460</v>
      </c>
      <c r="D681" s="34">
        <v>6264991</v>
      </c>
      <c r="E681" s="34">
        <v>0</v>
      </c>
      <c r="F681" s="34">
        <v>6264991</v>
      </c>
    </row>
    <row r="682" spans="1:6" ht="13.5" hidden="1" thickBot="1">
      <c r="A682" s="27">
        <f t="shared" si="11"/>
        <v>9</v>
      </c>
      <c r="B682" s="30" t="s">
        <v>1587</v>
      </c>
      <c r="C682" s="30" t="s">
        <v>1462</v>
      </c>
      <c r="D682" s="34">
        <v>24145290682</v>
      </c>
      <c r="E682" s="34">
        <v>0</v>
      </c>
      <c r="F682" s="34">
        <v>24145290682</v>
      </c>
    </row>
    <row r="683" spans="1:6" ht="13.5" hidden="1" thickBot="1">
      <c r="A683" s="27">
        <f t="shared" si="11"/>
        <v>9</v>
      </c>
      <c r="B683" s="30" t="s">
        <v>1588</v>
      </c>
      <c r="C683" s="30" t="s">
        <v>1464</v>
      </c>
      <c r="D683" s="33">
        <v>5975210534.5500002</v>
      </c>
      <c r="E683" s="34">
        <v>0</v>
      </c>
      <c r="F683" s="33">
        <v>5975210534.5500002</v>
      </c>
    </row>
    <row r="684" spans="1:6" ht="13.5" hidden="1" thickBot="1">
      <c r="A684" s="27">
        <f t="shared" si="11"/>
        <v>9</v>
      </c>
      <c r="B684" s="30" t="s">
        <v>1589</v>
      </c>
      <c r="C684" s="30" t="s">
        <v>951</v>
      </c>
      <c r="D684" s="33">
        <v>1393061129.1600001</v>
      </c>
      <c r="E684" s="34">
        <v>0</v>
      </c>
      <c r="F684" s="33">
        <v>1393061129.1600001</v>
      </c>
    </row>
    <row r="685" spans="1:6" ht="13.5" hidden="1" thickBot="1">
      <c r="A685" s="27">
        <f t="shared" si="11"/>
        <v>9</v>
      </c>
      <c r="B685" s="30" t="s">
        <v>1590</v>
      </c>
      <c r="C685" s="30" t="s">
        <v>1591</v>
      </c>
      <c r="D685" s="33">
        <v>143414900198.29999</v>
      </c>
      <c r="E685" s="34">
        <v>0</v>
      </c>
      <c r="F685" s="33">
        <v>143414900198.29999</v>
      </c>
    </row>
    <row r="686" spans="1:6" ht="13.5" thickBot="1">
      <c r="A686" s="27">
        <f t="shared" si="11"/>
        <v>6</v>
      </c>
      <c r="B686" s="27" t="s">
        <v>287</v>
      </c>
      <c r="C686" s="30" t="s">
        <v>156</v>
      </c>
      <c r="D686" s="33">
        <v>116196802814.00999</v>
      </c>
      <c r="E686" s="34">
        <v>0</v>
      </c>
      <c r="F686" s="33">
        <v>116196802814.00999</v>
      </c>
    </row>
    <row r="687" spans="1:6" ht="13.5" hidden="1" thickBot="1">
      <c r="A687" s="27">
        <f t="shared" si="11"/>
        <v>9</v>
      </c>
      <c r="B687" s="30" t="s">
        <v>1592</v>
      </c>
      <c r="C687" s="30" t="s">
        <v>113</v>
      </c>
      <c r="D687" s="33">
        <v>50054010114.93</v>
      </c>
      <c r="E687" s="34">
        <v>0</v>
      </c>
      <c r="F687" s="33">
        <v>50054010114.93</v>
      </c>
    </row>
    <row r="688" spans="1:6" ht="13.5" hidden="1" thickBot="1">
      <c r="A688" s="27">
        <f t="shared" si="11"/>
        <v>9</v>
      </c>
      <c r="B688" s="30" t="s">
        <v>1593</v>
      </c>
      <c r="C688" s="30" t="s">
        <v>112</v>
      </c>
      <c r="D688" s="34">
        <v>3936939883</v>
      </c>
      <c r="E688" s="34">
        <v>0</v>
      </c>
      <c r="F688" s="34">
        <v>3936939883</v>
      </c>
    </row>
    <row r="689" spans="1:6" ht="13.5" hidden="1" thickBot="1">
      <c r="A689" s="27">
        <f t="shared" si="11"/>
        <v>9</v>
      </c>
      <c r="B689" s="30" t="s">
        <v>1594</v>
      </c>
      <c r="C689" s="30" t="s">
        <v>1446</v>
      </c>
      <c r="D689" s="33">
        <v>941855977.71000004</v>
      </c>
      <c r="E689" s="34">
        <v>0</v>
      </c>
      <c r="F689" s="33">
        <v>941855977.71000004</v>
      </c>
    </row>
    <row r="690" spans="1:6" ht="13.5" hidden="1" thickBot="1">
      <c r="A690" s="27">
        <f t="shared" si="11"/>
        <v>9</v>
      </c>
      <c r="B690" s="30" t="s">
        <v>1595</v>
      </c>
      <c r="C690" s="30" t="s">
        <v>1510</v>
      </c>
      <c r="D690" s="34">
        <v>78787</v>
      </c>
      <c r="E690" s="34">
        <v>0</v>
      </c>
      <c r="F690" s="34">
        <v>78787</v>
      </c>
    </row>
    <row r="691" spans="1:6" ht="13.5" hidden="1" thickBot="1">
      <c r="A691" s="27">
        <f t="shared" si="11"/>
        <v>9</v>
      </c>
      <c r="B691" s="30" t="s">
        <v>1596</v>
      </c>
      <c r="C691" s="30" t="s">
        <v>111</v>
      </c>
      <c r="D691" s="34">
        <v>22872477425</v>
      </c>
      <c r="E691" s="34">
        <v>0</v>
      </c>
      <c r="F691" s="34">
        <v>22872477425</v>
      </c>
    </row>
    <row r="692" spans="1:6" ht="13.5" hidden="1" thickBot="1">
      <c r="A692" s="27">
        <f t="shared" si="11"/>
        <v>9</v>
      </c>
      <c r="B692" s="30" t="s">
        <v>1597</v>
      </c>
      <c r="C692" s="30" t="s">
        <v>1438</v>
      </c>
      <c r="D692" s="33">
        <v>1161124.2</v>
      </c>
      <c r="E692" s="34">
        <v>0</v>
      </c>
      <c r="F692" s="33">
        <v>1161124.2</v>
      </c>
    </row>
    <row r="693" spans="1:6" ht="13.5" hidden="1" thickBot="1">
      <c r="A693" s="27">
        <f t="shared" si="11"/>
        <v>9</v>
      </c>
      <c r="B693" s="30" t="s">
        <v>1598</v>
      </c>
      <c r="C693" s="30" t="s">
        <v>951</v>
      </c>
      <c r="D693" s="34">
        <v>30671472</v>
      </c>
      <c r="E693" s="34">
        <v>0</v>
      </c>
      <c r="F693" s="34">
        <v>30671472</v>
      </c>
    </row>
    <row r="694" spans="1:6" ht="13.5" hidden="1" thickBot="1">
      <c r="A694" s="27">
        <f t="shared" si="11"/>
        <v>9</v>
      </c>
      <c r="B694" s="30" t="s">
        <v>1599</v>
      </c>
      <c r="C694" s="30" t="s">
        <v>1442</v>
      </c>
      <c r="D694" s="34">
        <v>700000</v>
      </c>
      <c r="E694" s="34">
        <v>0</v>
      </c>
      <c r="F694" s="34">
        <v>700000</v>
      </c>
    </row>
    <row r="695" spans="1:6" ht="13.5" hidden="1" thickBot="1">
      <c r="A695" s="27">
        <f t="shared" si="11"/>
        <v>9</v>
      </c>
      <c r="B695" s="30" t="s">
        <v>1600</v>
      </c>
      <c r="C695" s="30" t="s">
        <v>1436</v>
      </c>
      <c r="D695" s="34">
        <v>273931989</v>
      </c>
      <c r="E695" s="34">
        <v>0</v>
      </c>
      <c r="F695" s="34">
        <v>273931989</v>
      </c>
    </row>
    <row r="696" spans="1:6" ht="13.5" hidden="1" thickBot="1">
      <c r="A696" s="27">
        <f t="shared" si="11"/>
        <v>9</v>
      </c>
      <c r="B696" s="30" t="s">
        <v>1601</v>
      </c>
      <c r="C696" s="30" t="s">
        <v>110</v>
      </c>
      <c r="D696" s="33">
        <v>15018505186.91</v>
      </c>
      <c r="E696" s="34">
        <v>0</v>
      </c>
      <c r="F696" s="33">
        <v>15018505186.91</v>
      </c>
    </row>
    <row r="697" spans="1:6" ht="13.5" hidden="1" thickBot="1">
      <c r="A697" s="27">
        <f t="shared" si="11"/>
        <v>9</v>
      </c>
      <c r="B697" s="30" t="s">
        <v>1602</v>
      </c>
      <c r="C697" s="30" t="s">
        <v>95</v>
      </c>
      <c r="D697" s="34">
        <v>2037523</v>
      </c>
      <c r="E697" s="34">
        <v>0</v>
      </c>
      <c r="F697" s="34">
        <v>2037523</v>
      </c>
    </row>
    <row r="698" spans="1:6" ht="13.5" hidden="1" thickBot="1">
      <c r="A698" s="27">
        <f t="shared" si="11"/>
        <v>9</v>
      </c>
      <c r="B698" s="30" t="s">
        <v>1603</v>
      </c>
      <c r="C698" s="30" t="s">
        <v>1492</v>
      </c>
      <c r="D698" s="34">
        <v>17930580</v>
      </c>
      <c r="E698" s="34">
        <v>0</v>
      </c>
      <c r="F698" s="34">
        <v>17930580</v>
      </c>
    </row>
    <row r="699" spans="1:6" ht="13.5" hidden="1" thickBot="1">
      <c r="A699" s="27">
        <f t="shared" si="11"/>
        <v>9</v>
      </c>
      <c r="B699" s="30" t="s">
        <v>1604</v>
      </c>
      <c r="C699" s="30" t="s">
        <v>959</v>
      </c>
      <c r="D699" s="33">
        <v>2878279.49</v>
      </c>
      <c r="E699" s="34">
        <v>0</v>
      </c>
      <c r="F699" s="33">
        <v>2878279.49</v>
      </c>
    </row>
    <row r="700" spans="1:6" ht="13.5" hidden="1" thickBot="1">
      <c r="A700" s="27">
        <f t="shared" si="11"/>
        <v>9</v>
      </c>
      <c r="B700" s="30" t="s">
        <v>1605</v>
      </c>
      <c r="C700" s="30" t="s">
        <v>1606</v>
      </c>
      <c r="D700" s="33">
        <v>23043624471.77</v>
      </c>
      <c r="E700" s="34">
        <v>0</v>
      </c>
      <c r="F700" s="33">
        <v>23043624471.77</v>
      </c>
    </row>
    <row r="701" spans="1:6" ht="13.5" thickBot="1">
      <c r="A701" s="27">
        <f t="shared" si="11"/>
        <v>6</v>
      </c>
      <c r="B701" s="27" t="s">
        <v>288</v>
      </c>
      <c r="C701" s="30" t="s">
        <v>108</v>
      </c>
      <c r="D701" s="33">
        <v>1747422571854.6101</v>
      </c>
      <c r="E701" s="34">
        <v>0</v>
      </c>
      <c r="F701" s="33">
        <v>1747422571854.6101</v>
      </c>
    </row>
    <row r="702" spans="1:6" ht="13.5" hidden="1" thickBot="1">
      <c r="A702" s="27">
        <f t="shared" si="11"/>
        <v>9</v>
      </c>
      <c r="B702" s="30" t="s">
        <v>1607</v>
      </c>
      <c r="C702" s="30" t="s">
        <v>1438</v>
      </c>
      <c r="D702" s="33">
        <v>1205271691.3099999</v>
      </c>
      <c r="E702" s="34">
        <v>0</v>
      </c>
      <c r="F702" s="33">
        <v>1205271691.3099999</v>
      </c>
    </row>
    <row r="703" spans="1:6" ht="13.5" hidden="1" thickBot="1">
      <c r="A703" s="27">
        <f t="shared" si="11"/>
        <v>9</v>
      </c>
      <c r="B703" s="30" t="s">
        <v>1608</v>
      </c>
      <c r="C703" s="30" t="s">
        <v>1446</v>
      </c>
      <c r="D703" s="33">
        <v>241159181.19999999</v>
      </c>
      <c r="E703" s="34">
        <v>0</v>
      </c>
      <c r="F703" s="33">
        <v>241159181.19999999</v>
      </c>
    </row>
    <row r="704" spans="1:6" ht="13.5" hidden="1" thickBot="1">
      <c r="A704" s="27">
        <f t="shared" si="11"/>
        <v>9</v>
      </c>
      <c r="B704" s="30" t="s">
        <v>1609</v>
      </c>
      <c r="C704" s="30" t="s">
        <v>113</v>
      </c>
      <c r="D704" s="34">
        <v>129609200</v>
      </c>
      <c r="E704" s="34">
        <v>0</v>
      </c>
      <c r="F704" s="34">
        <v>129609200</v>
      </c>
    </row>
    <row r="705" spans="1:6" ht="13.5" hidden="1" thickBot="1">
      <c r="A705" s="27">
        <f t="shared" si="11"/>
        <v>9</v>
      </c>
      <c r="B705" s="30" t="s">
        <v>1610</v>
      </c>
      <c r="C705" s="30" t="s">
        <v>111</v>
      </c>
      <c r="D705" s="34">
        <v>1290706117315</v>
      </c>
      <c r="E705" s="34">
        <v>0</v>
      </c>
      <c r="F705" s="34">
        <v>1290706117315</v>
      </c>
    </row>
    <row r="706" spans="1:6" ht="13.5" hidden="1" thickBot="1">
      <c r="A706" s="27">
        <f t="shared" si="11"/>
        <v>9</v>
      </c>
      <c r="B706" s="30" t="s">
        <v>1611</v>
      </c>
      <c r="C706" s="30" t="s">
        <v>110</v>
      </c>
      <c r="D706" s="33">
        <v>37784735574.760002</v>
      </c>
      <c r="E706" s="34">
        <v>0</v>
      </c>
      <c r="F706" s="33">
        <v>37784735574.760002</v>
      </c>
    </row>
    <row r="707" spans="1:6" ht="13.5" hidden="1" thickBot="1">
      <c r="A707" s="27">
        <f t="shared" si="11"/>
        <v>9</v>
      </c>
      <c r="B707" s="30" t="s">
        <v>1612</v>
      </c>
      <c r="C707" s="30" t="s">
        <v>959</v>
      </c>
      <c r="D707" s="34">
        <v>6130000</v>
      </c>
      <c r="E707" s="34">
        <v>0</v>
      </c>
      <c r="F707" s="34">
        <v>6130000</v>
      </c>
    </row>
    <row r="708" spans="1:6" ht="13.5" hidden="1" thickBot="1">
      <c r="A708" s="27">
        <f t="shared" si="11"/>
        <v>9</v>
      </c>
      <c r="B708" s="30" t="s">
        <v>1613</v>
      </c>
      <c r="C708" s="30" t="s">
        <v>1436</v>
      </c>
      <c r="D708" s="34">
        <v>350898673963</v>
      </c>
      <c r="E708" s="34">
        <v>0</v>
      </c>
      <c r="F708" s="34">
        <v>350898673963</v>
      </c>
    </row>
    <row r="709" spans="1:6" ht="13.5" hidden="1" thickBot="1">
      <c r="A709" s="27">
        <f t="shared" si="11"/>
        <v>9</v>
      </c>
      <c r="B709" s="30" t="s">
        <v>1614</v>
      </c>
      <c r="C709" s="30" t="s">
        <v>1480</v>
      </c>
      <c r="D709" s="33">
        <v>41203096.460000001</v>
      </c>
      <c r="E709" s="34">
        <v>0</v>
      </c>
      <c r="F709" s="33">
        <v>41203096.460000001</v>
      </c>
    </row>
    <row r="710" spans="1:6" ht="13.5" hidden="1" thickBot="1">
      <c r="A710" s="27">
        <f t="shared" si="11"/>
        <v>9</v>
      </c>
      <c r="B710" s="30" t="s">
        <v>1615</v>
      </c>
      <c r="C710" s="30" t="s">
        <v>1448</v>
      </c>
      <c r="D710" s="34">
        <v>17400</v>
      </c>
      <c r="E710" s="34">
        <v>0</v>
      </c>
      <c r="F710" s="34">
        <v>17400</v>
      </c>
    </row>
    <row r="711" spans="1:6" ht="13.5" hidden="1" thickBot="1">
      <c r="A711" s="27">
        <f t="shared" si="11"/>
        <v>9</v>
      </c>
      <c r="B711" s="30" t="s">
        <v>1616</v>
      </c>
      <c r="C711" s="30" t="s">
        <v>112</v>
      </c>
      <c r="D711" s="34">
        <v>32781444</v>
      </c>
      <c r="E711" s="34">
        <v>0</v>
      </c>
      <c r="F711" s="34">
        <v>32781444</v>
      </c>
    </row>
    <row r="712" spans="1:6" ht="13.5" hidden="1" thickBot="1">
      <c r="A712" s="27">
        <f t="shared" si="11"/>
        <v>9</v>
      </c>
      <c r="B712" s="30" t="s">
        <v>1617</v>
      </c>
      <c r="C712" s="30" t="s">
        <v>1510</v>
      </c>
      <c r="D712" s="34">
        <v>454872353</v>
      </c>
      <c r="E712" s="34">
        <v>0</v>
      </c>
      <c r="F712" s="34">
        <v>454872353</v>
      </c>
    </row>
    <row r="713" spans="1:6" ht="13.5" hidden="1" thickBot="1">
      <c r="A713" s="27">
        <f t="shared" si="11"/>
        <v>9</v>
      </c>
      <c r="B713" s="30" t="s">
        <v>1618</v>
      </c>
      <c r="C713" s="30" t="s">
        <v>1472</v>
      </c>
      <c r="D713" s="34">
        <v>16137600</v>
      </c>
      <c r="E713" s="34">
        <v>0</v>
      </c>
      <c r="F713" s="34">
        <v>16137600</v>
      </c>
    </row>
    <row r="714" spans="1:6" ht="13.5" hidden="1" thickBot="1">
      <c r="A714" s="27">
        <f t="shared" si="11"/>
        <v>9</v>
      </c>
      <c r="B714" s="30" t="s">
        <v>1619</v>
      </c>
      <c r="C714" s="30" t="s">
        <v>95</v>
      </c>
      <c r="D714" s="33">
        <v>360944454.30000001</v>
      </c>
      <c r="E714" s="34">
        <v>0</v>
      </c>
      <c r="F714" s="33">
        <v>360944454.30000001</v>
      </c>
    </row>
    <row r="715" spans="1:6" ht="13.5" hidden="1" thickBot="1">
      <c r="A715" s="27">
        <f t="shared" si="11"/>
        <v>9</v>
      </c>
      <c r="B715" s="30" t="s">
        <v>1620</v>
      </c>
      <c r="C715" s="30" t="s">
        <v>1498</v>
      </c>
      <c r="D715" s="34">
        <v>159732</v>
      </c>
      <c r="E715" s="34">
        <v>0</v>
      </c>
      <c r="F715" s="34">
        <v>159732</v>
      </c>
    </row>
    <row r="716" spans="1:6" ht="13.5" hidden="1" thickBot="1">
      <c r="A716" s="27">
        <f t="shared" si="11"/>
        <v>9</v>
      </c>
      <c r="B716" s="30" t="s">
        <v>1621</v>
      </c>
      <c r="C716" s="30" t="s">
        <v>1462</v>
      </c>
      <c r="D716" s="34">
        <v>31639890946</v>
      </c>
      <c r="E716" s="34">
        <v>0</v>
      </c>
      <c r="F716" s="34">
        <v>31639890946</v>
      </c>
    </row>
    <row r="717" spans="1:6" ht="13.5" hidden="1" thickBot="1">
      <c r="A717" s="27">
        <f t="shared" si="11"/>
        <v>9</v>
      </c>
      <c r="B717" s="30" t="s">
        <v>1622</v>
      </c>
      <c r="C717" s="30" t="s">
        <v>1623</v>
      </c>
      <c r="D717" s="33">
        <v>33904867903.580002</v>
      </c>
      <c r="E717" s="34">
        <v>0</v>
      </c>
      <c r="F717" s="33">
        <v>33904867903.580002</v>
      </c>
    </row>
    <row r="718" spans="1:6" ht="13.5" thickBot="1">
      <c r="A718" s="27">
        <f t="shared" si="11"/>
        <v>6</v>
      </c>
      <c r="B718" s="27" t="s">
        <v>289</v>
      </c>
      <c r="C718" s="30" t="s">
        <v>1624</v>
      </c>
      <c r="D718" s="33">
        <v>178467672752.06</v>
      </c>
      <c r="E718" s="34">
        <v>0</v>
      </c>
      <c r="F718" s="33">
        <v>178467672752.06</v>
      </c>
    </row>
    <row r="719" spans="1:6" ht="13.5" hidden="1" thickBot="1">
      <c r="A719" s="27">
        <f t="shared" si="11"/>
        <v>9</v>
      </c>
      <c r="B719" s="30" t="s">
        <v>1625</v>
      </c>
      <c r="C719" s="30" t="s">
        <v>115</v>
      </c>
      <c r="D719" s="33">
        <v>33941776322.080002</v>
      </c>
      <c r="E719" s="34">
        <v>0</v>
      </c>
      <c r="F719" s="33">
        <v>33941776322.080002</v>
      </c>
    </row>
    <row r="720" spans="1:6" ht="13.5" hidden="1" thickBot="1">
      <c r="A720" s="27">
        <f t="shared" si="11"/>
        <v>9</v>
      </c>
      <c r="B720" s="30" t="s">
        <v>1626</v>
      </c>
      <c r="C720" s="30" t="s">
        <v>114</v>
      </c>
      <c r="D720" s="33">
        <v>42801864833.949997</v>
      </c>
      <c r="E720" s="34">
        <v>0</v>
      </c>
      <c r="F720" s="33">
        <v>42801864833.949997</v>
      </c>
    </row>
    <row r="721" spans="1:6" ht="13.5" hidden="1" thickBot="1">
      <c r="A721" s="27">
        <f t="shared" si="11"/>
        <v>9</v>
      </c>
      <c r="B721" s="30" t="s">
        <v>1627</v>
      </c>
      <c r="C721" s="30" t="s">
        <v>109</v>
      </c>
      <c r="D721" s="34">
        <v>389208185</v>
      </c>
      <c r="E721" s="34">
        <v>0</v>
      </c>
      <c r="F721" s="34">
        <v>389208185</v>
      </c>
    </row>
    <row r="722" spans="1:6" ht="13.5" hidden="1" thickBot="1">
      <c r="A722" s="27">
        <f t="shared" ref="A722:A785" si="12">LEN(B722)</f>
        <v>9</v>
      </c>
      <c r="B722" s="30" t="s">
        <v>1628</v>
      </c>
      <c r="C722" s="30" t="s">
        <v>113</v>
      </c>
      <c r="D722" s="33">
        <v>5812893983.8400002</v>
      </c>
      <c r="E722" s="34">
        <v>0</v>
      </c>
      <c r="F722" s="33">
        <v>5812893983.8400002</v>
      </c>
    </row>
    <row r="723" spans="1:6" ht="13.5" hidden="1" thickBot="1">
      <c r="A723" s="27">
        <f t="shared" si="12"/>
        <v>9</v>
      </c>
      <c r="B723" s="30" t="s">
        <v>1629</v>
      </c>
      <c r="C723" s="30" t="s">
        <v>1630</v>
      </c>
      <c r="D723" s="34">
        <v>5758874</v>
      </c>
      <c r="E723" s="34">
        <v>0</v>
      </c>
      <c r="F723" s="34">
        <v>5758874</v>
      </c>
    </row>
    <row r="724" spans="1:6" ht="13.5" hidden="1" thickBot="1">
      <c r="A724" s="27">
        <f t="shared" si="12"/>
        <v>9</v>
      </c>
      <c r="B724" s="30" t="s">
        <v>1631</v>
      </c>
      <c r="C724" s="30" t="s">
        <v>1632</v>
      </c>
      <c r="D724" s="34">
        <v>433301006</v>
      </c>
      <c r="E724" s="34">
        <v>0</v>
      </c>
      <c r="F724" s="34">
        <v>433301006</v>
      </c>
    </row>
    <row r="725" spans="1:6" ht="13.5" hidden="1" thickBot="1">
      <c r="A725" s="27">
        <f t="shared" si="12"/>
        <v>9</v>
      </c>
      <c r="B725" s="30" t="s">
        <v>1633</v>
      </c>
      <c r="C725" s="30" t="s">
        <v>1634</v>
      </c>
      <c r="D725" s="33">
        <v>15951337879.02</v>
      </c>
      <c r="E725" s="34">
        <v>0</v>
      </c>
      <c r="F725" s="33">
        <v>15951337879.02</v>
      </c>
    </row>
    <row r="726" spans="1:6" ht="13.5" hidden="1" thickBot="1">
      <c r="A726" s="27">
        <f t="shared" si="12"/>
        <v>9</v>
      </c>
      <c r="B726" s="30" t="s">
        <v>1635</v>
      </c>
      <c r="C726" s="30" t="s">
        <v>1527</v>
      </c>
      <c r="D726" s="33">
        <v>79131531668.169998</v>
      </c>
      <c r="E726" s="34">
        <v>0</v>
      </c>
      <c r="F726" s="33">
        <v>79131531668.169998</v>
      </c>
    </row>
    <row r="727" spans="1:6" ht="13.5" thickBot="1">
      <c r="A727" s="27">
        <f t="shared" si="12"/>
        <v>3</v>
      </c>
      <c r="B727" s="27" t="s">
        <v>290</v>
      </c>
      <c r="C727" s="30" t="s">
        <v>193</v>
      </c>
      <c r="D727" s="34">
        <v>0</v>
      </c>
      <c r="E727" s="33">
        <v>327648752532678</v>
      </c>
      <c r="F727" s="33">
        <v>327648752532678</v>
      </c>
    </row>
    <row r="728" spans="1:6" ht="13.5" thickBot="1">
      <c r="A728" s="27">
        <f t="shared" si="12"/>
        <v>6</v>
      </c>
      <c r="B728" s="27" t="s">
        <v>291</v>
      </c>
      <c r="C728" s="30" t="s">
        <v>106</v>
      </c>
      <c r="D728" s="34">
        <v>0</v>
      </c>
      <c r="E728" s="33">
        <v>83525265634399.406</v>
      </c>
      <c r="F728" s="33">
        <v>83525265634399.406</v>
      </c>
    </row>
    <row r="729" spans="1:6" ht="13.5" hidden="1" thickBot="1">
      <c r="A729" s="27">
        <f t="shared" si="12"/>
        <v>9</v>
      </c>
      <c r="B729" s="30" t="s">
        <v>1636</v>
      </c>
      <c r="C729" s="30" t="s">
        <v>1637</v>
      </c>
      <c r="D729" s="34">
        <v>0</v>
      </c>
      <c r="E729" s="33">
        <v>60846960174003.602</v>
      </c>
      <c r="F729" s="33">
        <v>60846960174003.602</v>
      </c>
    </row>
    <row r="730" spans="1:6" ht="13.5" hidden="1" thickBot="1">
      <c r="A730" s="27">
        <f t="shared" si="12"/>
        <v>9</v>
      </c>
      <c r="B730" s="30" t="s">
        <v>1638</v>
      </c>
      <c r="C730" s="30" t="s">
        <v>1639</v>
      </c>
      <c r="D730" s="34">
        <v>0</v>
      </c>
      <c r="E730" s="33">
        <v>13980361067627.4</v>
      </c>
      <c r="F730" s="33">
        <v>13980361067627.4</v>
      </c>
    </row>
    <row r="731" spans="1:6" ht="13.5" hidden="1" thickBot="1">
      <c r="A731" s="27">
        <f t="shared" si="12"/>
        <v>9</v>
      </c>
      <c r="B731" s="30" t="s">
        <v>1640</v>
      </c>
      <c r="C731" s="30" t="s">
        <v>1641</v>
      </c>
      <c r="D731" s="34">
        <v>0</v>
      </c>
      <c r="E731" s="33">
        <v>3076629301522.6802</v>
      </c>
      <c r="F731" s="33">
        <v>3076629301522.6802</v>
      </c>
    </row>
    <row r="732" spans="1:6" ht="13.5" hidden="1" thickBot="1">
      <c r="A732" s="27">
        <f t="shared" si="12"/>
        <v>9</v>
      </c>
      <c r="B732" s="30" t="s">
        <v>1642</v>
      </c>
      <c r="C732" s="30" t="s">
        <v>1643</v>
      </c>
      <c r="D732" s="34">
        <v>0</v>
      </c>
      <c r="E732" s="33">
        <v>3347851785044.8198</v>
      </c>
      <c r="F732" s="33">
        <v>3347851785044.8198</v>
      </c>
    </row>
    <row r="733" spans="1:6" ht="13.5" hidden="1" thickBot="1">
      <c r="A733" s="27">
        <f t="shared" si="12"/>
        <v>9</v>
      </c>
      <c r="B733" s="30" t="s">
        <v>1644</v>
      </c>
      <c r="C733" s="30" t="s">
        <v>1645</v>
      </c>
      <c r="D733" s="34">
        <v>0</v>
      </c>
      <c r="E733" s="33">
        <v>2179936065977.3999</v>
      </c>
      <c r="F733" s="33">
        <v>2179936065977.3999</v>
      </c>
    </row>
    <row r="734" spans="1:6" ht="13.5" hidden="1" thickBot="1">
      <c r="A734" s="27">
        <f t="shared" si="12"/>
        <v>9</v>
      </c>
      <c r="B734" s="30" t="s">
        <v>1646</v>
      </c>
      <c r="C734" s="30" t="s">
        <v>1647</v>
      </c>
      <c r="D734" s="34">
        <v>0</v>
      </c>
      <c r="E734" s="33">
        <v>93527240223.509995</v>
      </c>
      <c r="F734" s="33">
        <v>93527240223.509995</v>
      </c>
    </row>
    <row r="735" spans="1:6" ht="13.5" thickBot="1">
      <c r="A735" s="27">
        <f t="shared" si="12"/>
        <v>6</v>
      </c>
      <c r="B735" s="27" t="s">
        <v>292</v>
      </c>
      <c r="C735" s="30" t="s">
        <v>1648</v>
      </c>
      <c r="D735" s="34">
        <v>0</v>
      </c>
      <c r="E735" s="33">
        <v>108335361277.02</v>
      </c>
      <c r="F735" s="33">
        <v>108335361277.02</v>
      </c>
    </row>
    <row r="736" spans="1:6" ht="13.5" hidden="1" thickBot="1">
      <c r="A736" s="27">
        <f t="shared" si="12"/>
        <v>9</v>
      </c>
      <c r="B736" s="30" t="s">
        <v>1649</v>
      </c>
      <c r="C736" s="30" t="s">
        <v>1650</v>
      </c>
      <c r="D736" s="34">
        <v>0</v>
      </c>
      <c r="E736" s="33">
        <v>67691417711.949997</v>
      </c>
      <c r="F736" s="33">
        <v>67691417711.949997</v>
      </c>
    </row>
    <row r="737" spans="1:6" ht="13.5" hidden="1" thickBot="1">
      <c r="A737" s="27">
        <f t="shared" si="12"/>
        <v>9</v>
      </c>
      <c r="B737" s="30" t="s">
        <v>1651</v>
      </c>
      <c r="C737" s="30" t="s">
        <v>1652</v>
      </c>
      <c r="D737" s="34">
        <v>0</v>
      </c>
      <c r="E737" s="33">
        <v>4045401298.8299999</v>
      </c>
      <c r="F737" s="33">
        <v>4045401298.8299999</v>
      </c>
    </row>
    <row r="738" spans="1:6" ht="13.5" hidden="1" thickBot="1">
      <c r="A738" s="27">
        <f t="shared" si="12"/>
        <v>9</v>
      </c>
      <c r="B738" s="30" t="s">
        <v>1653</v>
      </c>
      <c r="C738" s="30" t="s">
        <v>1654</v>
      </c>
      <c r="D738" s="34">
        <v>0</v>
      </c>
      <c r="E738" s="33">
        <v>32874722689.240002</v>
      </c>
      <c r="F738" s="33">
        <v>32874722689.240002</v>
      </c>
    </row>
    <row r="739" spans="1:6" ht="13.5" hidden="1" thickBot="1">
      <c r="A739" s="27">
        <f t="shared" si="12"/>
        <v>9</v>
      </c>
      <c r="B739" s="30" t="s">
        <v>1655</v>
      </c>
      <c r="C739" s="30" t="s">
        <v>1656</v>
      </c>
      <c r="D739" s="34">
        <v>0</v>
      </c>
      <c r="E739" s="33">
        <v>104212827.2</v>
      </c>
      <c r="F739" s="33">
        <v>104212827.2</v>
      </c>
    </row>
    <row r="740" spans="1:6" ht="13.5" hidden="1" thickBot="1">
      <c r="A740" s="27">
        <f t="shared" si="12"/>
        <v>9</v>
      </c>
      <c r="B740" s="30" t="s">
        <v>1657</v>
      </c>
      <c r="C740" s="30" t="s">
        <v>1658</v>
      </c>
      <c r="D740" s="34">
        <v>0</v>
      </c>
      <c r="E740" s="33">
        <v>1886878030.8</v>
      </c>
      <c r="F740" s="33">
        <v>1886878030.8</v>
      </c>
    </row>
    <row r="741" spans="1:6" ht="13.5" hidden="1" thickBot="1">
      <c r="A741" s="27">
        <f t="shared" si="12"/>
        <v>9</v>
      </c>
      <c r="B741" s="30" t="s">
        <v>1659</v>
      </c>
      <c r="C741" s="30" t="s">
        <v>1660</v>
      </c>
      <c r="D741" s="34">
        <v>0</v>
      </c>
      <c r="E741" s="34">
        <v>1732728719</v>
      </c>
      <c r="F741" s="34">
        <v>1732728719</v>
      </c>
    </row>
    <row r="742" spans="1:6" ht="13.5" thickBot="1">
      <c r="A742" s="27">
        <f t="shared" si="12"/>
        <v>6</v>
      </c>
      <c r="B742" s="27" t="s">
        <v>293</v>
      </c>
      <c r="C742" s="30" t="s">
        <v>1661</v>
      </c>
      <c r="D742" s="34">
        <v>0</v>
      </c>
      <c r="E742" s="34">
        <v>76725136483</v>
      </c>
      <c r="F742" s="34">
        <v>76725136483</v>
      </c>
    </row>
    <row r="743" spans="1:6" ht="13.5" hidden="1" thickBot="1">
      <c r="A743" s="27">
        <f t="shared" si="12"/>
        <v>9</v>
      </c>
      <c r="B743" s="30" t="s">
        <v>1662</v>
      </c>
      <c r="C743" s="30" t="s">
        <v>1663</v>
      </c>
      <c r="D743" s="34">
        <v>0</v>
      </c>
      <c r="E743" s="34">
        <v>12333314128</v>
      </c>
      <c r="F743" s="34">
        <v>12333314128</v>
      </c>
    </row>
    <row r="744" spans="1:6" ht="13.5" hidden="1" thickBot="1">
      <c r="A744" s="27">
        <f t="shared" si="12"/>
        <v>9</v>
      </c>
      <c r="B744" s="30" t="s">
        <v>1664</v>
      </c>
      <c r="C744" s="30" t="s">
        <v>1665</v>
      </c>
      <c r="D744" s="34">
        <v>0</v>
      </c>
      <c r="E744" s="34">
        <v>64391822355</v>
      </c>
      <c r="F744" s="34">
        <v>64391822355</v>
      </c>
    </row>
    <row r="745" spans="1:6" ht="13.5" thickBot="1">
      <c r="A745" s="27">
        <f t="shared" si="12"/>
        <v>6</v>
      </c>
      <c r="B745" s="27" t="s">
        <v>294</v>
      </c>
      <c r="C745" s="30" t="s">
        <v>103</v>
      </c>
      <c r="D745" s="34">
        <v>0</v>
      </c>
      <c r="E745" s="33">
        <v>31324081747043.398</v>
      </c>
      <c r="F745" s="33">
        <v>31324081747043.398</v>
      </c>
    </row>
    <row r="746" spans="1:6" ht="13.5" hidden="1" thickBot="1">
      <c r="A746" s="27">
        <f t="shared" si="12"/>
        <v>9</v>
      </c>
      <c r="B746" s="30" t="s">
        <v>1666</v>
      </c>
      <c r="C746" s="30" t="s">
        <v>98</v>
      </c>
      <c r="D746" s="34">
        <v>0</v>
      </c>
      <c r="E746" s="33">
        <v>10622941776228.4</v>
      </c>
      <c r="F746" s="33">
        <v>10622941776228.4</v>
      </c>
    </row>
    <row r="747" spans="1:6" ht="13.5" hidden="1" thickBot="1">
      <c r="A747" s="27">
        <f t="shared" si="12"/>
        <v>9</v>
      </c>
      <c r="B747" s="30" t="s">
        <v>1667</v>
      </c>
      <c r="C747" s="30" t="s">
        <v>195</v>
      </c>
      <c r="D747" s="34">
        <v>0</v>
      </c>
      <c r="E747" s="33">
        <v>12165059408880.6</v>
      </c>
      <c r="F747" s="33">
        <v>12165059408880.6</v>
      </c>
    </row>
    <row r="748" spans="1:6" ht="13.5" hidden="1" thickBot="1">
      <c r="A748" s="27">
        <f t="shared" si="12"/>
        <v>9</v>
      </c>
      <c r="B748" s="30" t="s">
        <v>1668</v>
      </c>
      <c r="C748" s="30" t="s">
        <v>97</v>
      </c>
      <c r="D748" s="34">
        <v>0</v>
      </c>
      <c r="E748" s="33">
        <v>4779042650527.0596</v>
      </c>
      <c r="F748" s="33">
        <v>4779042650527.0596</v>
      </c>
    </row>
    <row r="749" spans="1:6" ht="13.5" hidden="1" thickBot="1">
      <c r="A749" s="27">
        <f t="shared" si="12"/>
        <v>9</v>
      </c>
      <c r="B749" s="30" t="s">
        <v>1669</v>
      </c>
      <c r="C749" s="30" t="s">
        <v>1670</v>
      </c>
      <c r="D749" s="34">
        <v>0</v>
      </c>
      <c r="E749" s="33">
        <v>3757037911407.3198</v>
      </c>
      <c r="F749" s="33">
        <v>3757037911407.3198</v>
      </c>
    </row>
    <row r="750" spans="1:6" ht="13.5" thickBot="1">
      <c r="A750" s="27">
        <f t="shared" si="12"/>
        <v>6</v>
      </c>
      <c r="B750" s="27" t="s">
        <v>295</v>
      </c>
      <c r="C750" s="30" t="s">
        <v>102</v>
      </c>
      <c r="D750" s="34">
        <v>0</v>
      </c>
      <c r="E750" s="33">
        <v>2229172286068.98</v>
      </c>
      <c r="F750" s="33">
        <v>2229172286068.98</v>
      </c>
    </row>
    <row r="751" spans="1:6" ht="13.5" hidden="1" thickBot="1">
      <c r="A751" s="27">
        <f t="shared" si="12"/>
        <v>9</v>
      </c>
      <c r="B751" s="30" t="s">
        <v>1671</v>
      </c>
      <c r="C751" s="30" t="s">
        <v>195</v>
      </c>
      <c r="D751" s="34">
        <v>0</v>
      </c>
      <c r="E751" s="33">
        <v>287329712647.77002</v>
      </c>
      <c r="F751" s="33">
        <v>287329712647.77002</v>
      </c>
    </row>
    <row r="752" spans="1:6" ht="13.5" hidden="1" thickBot="1">
      <c r="A752" s="27">
        <f t="shared" si="12"/>
        <v>9</v>
      </c>
      <c r="B752" s="30" t="s">
        <v>1672</v>
      </c>
      <c r="C752" s="30" t="s">
        <v>97</v>
      </c>
      <c r="D752" s="34">
        <v>0</v>
      </c>
      <c r="E752" s="33">
        <v>728801389777.56006</v>
      </c>
      <c r="F752" s="33">
        <v>728801389777.56006</v>
      </c>
    </row>
    <row r="753" spans="1:6" ht="13.5" hidden="1" thickBot="1">
      <c r="A753" s="27">
        <f t="shared" si="12"/>
        <v>9</v>
      </c>
      <c r="B753" s="30" t="s">
        <v>1673</v>
      </c>
      <c r="C753" s="30" t="s">
        <v>196</v>
      </c>
      <c r="D753" s="34">
        <v>0</v>
      </c>
      <c r="E753" s="33">
        <v>961092031484.89001</v>
      </c>
      <c r="F753" s="33">
        <v>961092031484.89001</v>
      </c>
    </row>
    <row r="754" spans="1:6" ht="13.5" hidden="1" thickBot="1">
      <c r="A754" s="27">
        <f t="shared" si="12"/>
        <v>9</v>
      </c>
      <c r="B754" s="30" t="s">
        <v>1674</v>
      </c>
      <c r="C754" s="30" t="s">
        <v>96</v>
      </c>
      <c r="D754" s="34">
        <v>0</v>
      </c>
      <c r="E754" s="34">
        <v>124141784023</v>
      </c>
      <c r="F754" s="34">
        <v>124141784023</v>
      </c>
    </row>
    <row r="755" spans="1:6" ht="13.5" hidden="1" thickBot="1">
      <c r="A755" s="27">
        <f t="shared" si="12"/>
        <v>9</v>
      </c>
      <c r="B755" s="30" t="s">
        <v>1675</v>
      </c>
      <c r="C755" s="30" t="s">
        <v>95</v>
      </c>
      <c r="D755" s="34">
        <v>0</v>
      </c>
      <c r="E755" s="33">
        <v>96500525176.059998</v>
      </c>
      <c r="F755" s="33">
        <v>96500525176.059998</v>
      </c>
    </row>
    <row r="756" spans="1:6" ht="13.5" hidden="1" thickBot="1">
      <c r="A756" s="27">
        <f t="shared" si="12"/>
        <v>9</v>
      </c>
      <c r="B756" s="30" t="s">
        <v>1676</v>
      </c>
      <c r="C756" s="30" t="s">
        <v>94</v>
      </c>
      <c r="D756" s="34">
        <v>0</v>
      </c>
      <c r="E756" s="33">
        <v>319094925.60000002</v>
      </c>
      <c r="F756" s="33">
        <v>319094925.60000002</v>
      </c>
    </row>
    <row r="757" spans="1:6" ht="13.5" hidden="1" thickBot="1">
      <c r="A757" s="27">
        <f t="shared" si="12"/>
        <v>9</v>
      </c>
      <c r="B757" s="30" t="s">
        <v>1677</v>
      </c>
      <c r="C757" s="30" t="s">
        <v>198</v>
      </c>
      <c r="D757" s="34">
        <v>0</v>
      </c>
      <c r="E757" s="33">
        <v>11027034057.1</v>
      </c>
      <c r="F757" s="33">
        <v>11027034057.1</v>
      </c>
    </row>
    <row r="758" spans="1:6" ht="13.5" hidden="1" thickBot="1">
      <c r="A758" s="27">
        <f t="shared" si="12"/>
        <v>9</v>
      </c>
      <c r="B758" s="30" t="s">
        <v>1678</v>
      </c>
      <c r="C758" s="30" t="s">
        <v>1679</v>
      </c>
      <c r="D758" s="34">
        <v>0</v>
      </c>
      <c r="E758" s="34">
        <v>19960713977</v>
      </c>
      <c r="F758" s="34">
        <v>19960713977</v>
      </c>
    </row>
    <row r="759" spans="1:6" ht="13.5" thickBot="1">
      <c r="A759" s="27">
        <f t="shared" si="12"/>
        <v>6</v>
      </c>
      <c r="B759" s="27" t="s">
        <v>296</v>
      </c>
      <c r="C759" s="30" t="s">
        <v>194</v>
      </c>
      <c r="D759" s="34">
        <v>0</v>
      </c>
      <c r="E759" s="33">
        <v>249638873075.29999</v>
      </c>
      <c r="F759" s="33">
        <v>249638873075.29999</v>
      </c>
    </row>
    <row r="760" spans="1:6" ht="13.5" hidden="1" thickBot="1">
      <c r="A760" s="27">
        <f t="shared" si="12"/>
        <v>9</v>
      </c>
      <c r="B760" s="30" t="s">
        <v>1680</v>
      </c>
      <c r="C760" s="30" t="s">
        <v>1681</v>
      </c>
      <c r="D760" s="34">
        <v>0</v>
      </c>
      <c r="E760" s="33">
        <v>6240581965.4700003</v>
      </c>
      <c r="F760" s="33">
        <v>6240581965.4700003</v>
      </c>
    </row>
    <row r="761" spans="1:6" ht="13.5" hidden="1" thickBot="1">
      <c r="A761" s="27">
        <f t="shared" si="12"/>
        <v>9</v>
      </c>
      <c r="B761" s="30" t="s">
        <v>1682</v>
      </c>
      <c r="C761" s="30" t="s">
        <v>97</v>
      </c>
      <c r="D761" s="34">
        <v>0</v>
      </c>
      <c r="E761" s="33">
        <v>16225690672.879999</v>
      </c>
      <c r="F761" s="33">
        <v>16225690672.879999</v>
      </c>
    </row>
    <row r="762" spans="1:6" ht="13.5" hidden="1" thickBot="1">
      <c r="A762" s="27">
        <f t="shared" si="12"/>
        <v>9</v>
      </c>
      <c r="B762" s="30" t="s">
        <v>1683</v>
      </c>
      <c r="C762" s="30" t="s">
        <v>196</v>
      </c>
      <c r="D762" s="34">
        <v>0</v>
      </c>
      <c r="E762" s="33">
        <v>68923426097.410004</v>
      </c>
      <c r="F762" s="33">
        <v>68923426097.410004</v>
      </c>
    </row>
    <row r="763" spans="1:6" ht="13.5" hidden="1" thickBot="1">
      <c r="A763" s="27">
        <f t="shared" si="12"/>
        <v>9</v>
      </c>
      <c r="B763" s="30" t="s">
        <v>1684</v>
      </c>
      <c r="C763" s="30" t="s">
        <v>96</v>
      </c>
      <c r="D763" s="34">
        <v>0</v>
      </c>
      <c r="E763" s="33">
        <v>6114842803.7200003</v>
      </c>
      <c r="F763" s="33">
        <v>6114842803.7200003</v>
      </c>
    </row>
    <row r="764" spans="1:6" ht="13.5" hidden="1" thickBot="1">
      <c r="A764" s="27">
        <f t="shared" si="12"/>
        <v>9</v>
      </c>
      <c r="B764" s="30" t="s">
        <v>1685</v>
      </c>
      <c r="C764" s="30" t="s">
        <v>95</v>
      </c>
      <c r="D764" s="34">
        <v>0</v>
      </c>
      <c r="E764" s="33">
        <v>19412002489.5</v>
      </c>
      <c r="F764" s="33">
        <v>19412002489.5</v>
      </c>
    </row>
    <row r="765" spans="1:6" ht="13.5" hidden="1" thickBot="1">
      <c r="A765" s="27">
        <f t="shared" si="12"/>
        <v>9</v>
      </c>
      <c r="B765" s="30" t="s">
        <v>1686</v>
      </c>
      <c r="C765" s="30" t="s">
        <v>198</v>
      </c>
      <c r="D765" s="34">
        <v>0</v>
      </c>
      <c r="E765" s="33">
        <v>7342464729.0200005</v>
      </c>
      <c r="F765" s="33">
        <v>7342464729.0200005</v>
      </c>
    </row>
    <row r="766" spans="1:6" ht="13.5" hidden="1" thickBot="1">
      <c r="A766" s="27">
        <f t="shared" si="12"/>
        <v>9</v>
      </c>
      <c r="B766" s="30" t="s">
        <v>1687</v>
      </c>
      <c r="C766" s="30" t="s">
        <v>197</v>
      </c>
      <c r="D766" s="34">
        <v>0</v>
      </c>
      <c r="E766" s="33">
        <v>24662697588.689999</v>
      </c>
      <c r="F766" s="33">
        <v>24662697588.689999</v>
      </c>
    </row>
    <row r="767" spans="1:6" ht="13.5" hidden="1" thickBot="1">
      <c r="A767" s="27">
        <f t="shared" si="12"/>
        <v>9</v>
      </c>
      <c r="B767" s="30" t="s">
        <v>1688</v>
      </c>
      <c r="C767" s="30" t="s">
        <v>94</v>
      </c>
      <c r="D767" s="34">
        <v>0</v>
      </c>
      <c r="E767" s="34">
        <v>42215000</v>
      </c>
      <c r="F767" s="34">
        <v>42215000</v>
      </c>
    </row>
    <row r="768" spans="1:6" ht="13.5" hidden="1" thickBot="1">
      <c r="A768" s="27">
        <f t="shared" si="12"/>
        <v>9</v>
      </c>
      <c r="B768" s="30" t="s">
        <v>1689</v>
      </c>
      <c r="C768" s="30" t="s">
        <v>1648</v>
      </c>
      <c r="D768" s="34">
        <v>0</v>
      </c>
      <c r="E768" s="34">
        <v>5600000</v>
      </c>
      <c r="F768" s="34">
        <v>5600000</v>
      </c>
    </row>
    <row r="769" spans="1:6" ht="13.5" hidden="1" thickBot="1">
      <c r="A769" s="27">
        <f t="shared" si="12"/>
        <v>9</v>
      </c>
      <c r="B769" s="30" t="s">
        <v>1690</v>
      </c>
      <c r="C769" s="30" t="s">
        <v>1691</v>
      </c>
      <c r="D769" s="34">
        <v>0</v>
      </c>
      <c r="E769" s="34">
        <v>84188235772</v>
      </c>
      <c r="F769" s="34">
        <v>84188235772</v>
      </c>
    </row>
    <row r="770" spans="1:6" ht="13.5" hidden="1" thickBot="1">
      <c r="A770" s="27">
        <f t="shared" si="12"/>
        <v>9</v>
      </c>
      <c r="B770" s="30" t="s">
        <v>1692</v>
      </c>
      <c r="C770" s="30" t="s">
        <v>1693</v>
      </c>
      <c r="D770" s="34">
        <v>0</v>
      </c>
      <c r="E770" s="33">
        <v>16481115956.610001</v>
      </c>
      <c r="F770" s="33">
        <v>16481115956.610001</v>
      </c>
    </row>
    <row r="771" spans="1:6" ht="13.5" thickBot="1">
      <c r="A771" s="27">
        <f t="shared" si="12"/>
        <v>6</v>
      </c>
      <c r="B771" s="27" t="s">
        <v>297</v>
      </c>
      <c r="C771" s="30" t="s">
        <v>101</v>
      </c>
      <c r="D771" s="34">
        <v>0</v>
      </c>
      <c r="E771" s="33">
        <v>1709615519012.71</v>
      </c>
      <c r="F771" s="33">
        <v>1709615519012.71</v>
      </c>
    </row>
    <row r="772" spans="1:6" ht="13.5" hidden="1" thickBot="1">
      <c r="A772" s="27">
        <f t="shared" si="12"/>
        <v>9</v>
      </c>
      <c r="B772" s="30" t="s">
        <v>1694</v>
      </c>
      <c r="C772" s="30" t="s">
        <v>196</v>
      </c>
      <c r="D772" s="34">
        <v>0</v>
      </c>
      <c r="E772" s="33">
        <v>441474928338.71997</v>
      </c>
      <c r="F772" s="33">
        <v>441474928338.71997</v>
      </c>
    </row>
    <row r="773" spans="1:6" ht="13.5" hidden="1" thickBot="1">
      <c r="A773" s="27">
        <f t="shared" si="12"/>
        <v>9</v>
      </c>
      <c r="B773" s="30" t="s">
        <v>1695</v>
      </c>
      <c r="C773" s="30" t="s">
        <v>96</v>
      </c>
      <c r="D773" s="34">
        <v>0</v>
      </c>
      <c r="E773" s="33">
        <v>122611609643.52</v>
      </c>
      <c r="F773" s="33">
        <v>122611609643.52</v>
      </c>
    </row>
    <row r="774" spans="1:6" ht="13.5" hidden="1" thickBot="1">
      <c r="A774" s="27">
        <f t="shared" si="12"/>
        <v>9</v>
      </c>
      <c r="B774" s="30" t="s">
        <v>1696</v>
      </c>
      <c r="C774" s="30" t="s">
        <v>197</v>
      </c>
      <c r="D774" s="34">
        <v>0</v>
      </c>
      <c r="E774" s="33">
        <v>158141624228.73999</v>
      </c>
      <c r="F774" s="33">
        <v>158141624228.73999</v>
      </c>
    </row>
    <row r="775" spans="1:6" ht="13.5" hidden="1" thickBot="1">
      <c r="A775" s="27">
        <f t="shared" si="12"/>
        <v>9</v>
      </c>
      <c r="B775" s="30" t="s">
        <v>1697</v>
      </c>
      <c r="C775" s="30" t="s">
        <v>95</v>
      </c>
      <c r="D775" s="34">
        <v>0</v>
      </c>
      <c r="E775" s="33">
        <v>522478117854.81</v>
      </c>
      <c r="F775" s="33">
        <v>522478117854.81</v>
      </c>
    </row>
    <row r="776" spans="1:6" ht="13.5" hidden="1" thickBot="1">
      <c r="A776" s="27">
        <f t="shared" si="12"/>
        <v>9</v>
      </c>
      <c r="B776" s="30" t="s">
        <v>1698</v>
      </c>
      <c r="C776" s="30" t="s">
        <v>198</v>
      </c>
      <c r="D776" s="34">
        <v>0</v>
      </c>
      <c r="E776" s="33">
        <v>257097013073.75</v>
      </c>
      <c r="F776" s="33">
        <v>257097013073.75</v>
      </c>
    </row>
    <row r="777" spans="1:6" ht="13.5" hidden="1" thickBot="1">
      <c r="A777" s="27">
        <f t="shared" si="12"/>
        <v>9</v>
      </c>
      <c r="B777" s="30" t="s">
        <v>1699</v>
      </c>
      <c r="C777" s="30" t="s">
        <v>97</v>
      </c>
      <c r="D777" s="34">
        <v>0</v>
      </c>
      <c r="E777" s="33">
        <v>42738810585.089996</v>
      </c>
      <c r="F777" s="33">
        <v>42738810585.089996</v>
      </c>
    </row>
    <row r="778" spans="1:6" ht="13.5" hidden="1" thickBot="1">
      <c r="A778" s="27">
        <f t="shared" si="12"/>
        <v>9</v>
      </c>
      <c r="B778" s="30" t="s">
        <v>1700</v>
      </c>
      <c r="C778" s="30" t="s">
        <v>94</v>
      </c>
      <c r="D778" s="34">
        <v>0</v>
      </c>
      <c r="E778" s="33">
        <v>9951124724.1900005</v>
      </c>
      <c r="F778" s="33">
        <v>9951124724.1900005</v>
      </c>
    </row>
    <row r="779" spans="1:6" ht="13.5" hidden="1" thickBot="1">
      <c r="A779" s="27">
        <f t="shared" si="12"/>
        <v>9</v>
      </c>
      <c r="B779" s="30" t="s">
        <v>1701</v>
      </c>
      <c r="C779" s="30" t="s">
        <v>1691</v>
      </c>
      <c r="D779" s="34">
        <v>0</v>
      </c>
      <c r="E779" s="33">
        <v>51418834067.089996</v>
      </c>
      <c r="F779" s="33">
        <v>51418834067.089996</v>
      </c>
    </row>
    <row r="780" spans="1:6" ht="13.5" hidden="1" thickBot="1">
      <c r="A780" s="27">
        <f t="shared" si="12"/>
        <v>9</v>
      </c>
      <c r="B780" s="30" t="s">
        <v>1702</v>
      </c>
      <c r="C780" s="30" t="s">
        <v>1703</v>
      </c>
      <c r="D780" s="34">
        <v>0</v>
      </c>
      <c r="E780" s="33">
        <v>103703456496.8</v>
      </c>
      <c r="F780" s="33">
        <v>103703456496.8</v>
      </c>
    </row>
    <row r="781" spans="1:6" ht="13.5" thickBot="1">
      <c r="A781" s="27">
        <f t="shared" si="12"/>
        <v>6</v>
      </c>
      <c r="B781" s="27" t="s">
        <v>298</v>
      </c>
      <c r="C781" s="30" t="s">
        <v>100</v>
      </c>
      <c r="D781" s="34">
        <v>0</v>
      </c>
      <c r="E781" s="33">
        <v>2030794484774.1399</v>
      </c>
      <c r="F781" s="33">
        <v>2030794484774.1399</v>
      </c>
    </row>
    <row r="782" spans="1:6" ht="13.5" hidden="1" thickBot="1">
      <c r="A782" s="27">
        <f t="shared" si="12"/>
        <v>9</v>
      </c>
      <c r="B782" s="30" t="s">
        <v>1704</v>
      </c>
      <c r="C782" s="30" t="s">
        <v>98</v>
      </c>
      <c r="D782" s="34">
        <v>0</v>
      </c>
      <c r="E782" s="33">
        <v>30182237071.360001</v>
      </c>
      <c r="F782" s="33">
        <v>30182237071.360001</v>
      </c>
    </row>
    <row r="783" spans="1:6" ht="13.5" hidden="1" thickBot="1">
      <c r="A783" s="27">
        <f t="shared" si="12"/>
        <v>9</v>
      </c>
      <c r="B783" s="30" t="s">
        <v>1705</v>
      </c>
      <c r="C783" s="30" t="s">
        <v>195</v>
      </c>
      <c r="D783" s="34">
        <v>0</v>
      </c>
      <c r="E783" s="34">
        <v>2195632982</v>
      </c>
      <c r="F783" s="34">
        <v>2195632982</v>
      </c>
    </row>
    <row r="784" spans="1:6" ht="13.5" hidden="1" thickBot="1">
      <c r="A784" s="27">
        <f t="shared" si="12"/>
        <v>9</v>
      </c>
      <c r="B784" s="30" t="s">
        <v>1706</v>
      </c>
      <c r="C784" s="30" t="s">
        <v>97</v>
      </c>
      <c r="D784" s="34">
        <v>0</v>
      </c>
      <c r="E784" s="34">
        <v>848864876</v>
      </c>
      <c r="F784" s="34">
        <v>848864876</v>
      </c>
    </row>
    <row r="785" spans="1:6" ht="13.5" hidden="1" thickBot="1">
      <c r="A785" s="27">
        <f t="shared" si="12"/>
        <v>9</v>
      </c>
      <c r="B785" s="30" t="s">
        <v>1707</v>
      </c>
      <c r="C785" s="30" t="s">
        <v>196</v>
      </c>
      <c r="D785" s="34">
        <v>0</v>
      </c>
      <c r="E785" s="33">
        <v>1740260025483.49</v>
      </c>
      <c r="F785" s="33">
        <v>1740260025483.49</v>
      </c>
    </row>
    <row r="786" spans="1:6" ht="13.5" hidden="1" thickBot="1">
      <c r="A786" s="27">
        <f t="shared" ref="A786:A849" si="13">LEN(B786)</f>
        <v>9</v>
      </c>
      <c r="B786" s="30" t="s">
        <v>1708</v>
      </c>
      <c r="C786" s="30" t="s">
        <v>96</v>
      </c>
      <c r="D786" s="34">
        <v>0</v>
      </c>
      <c r="E786" s="33">
        <v>2745779811.0700002</v>
      </c>
      <c r="F786" s="33">
        <v>2745779811.0700002</v>
      </c>
    </row>
    <row r="787" spans="1:6" ht="13.5" hidden="1" thickBot="1">
      <c r="A787" s="27">
        <f t="shared" si="13"/>
        <v>9</v>
      </c>
      <c r="B787" s="30" t="s">
        <v>1709</v>
      </c>
      <c r="C787" s="30" t="s">
        <v>197</v>
      </c>
      <c r="D787" s="34">
        <v>0</v>
      </c>
      <c r="E787" s="33">
        <v>1004655202.34</v>
      </c>
      <c r="F787" s="33">
        <v>1004655202.34</v>
      </c>
    </row>
    <row r="788" spans="1:6" ht="13.5" hidden="1" thickBot="1">
      <c r="A788" s="27">
        <f t="shared" si="13"/>
        <v>9</v>
      </c>
      <c r="B788" s="30" t="s">
        <v>1710</v>
      </c>
      <c r="C788" s="30" t="s">
        <v>95</v>
      </c>
      <c r="D788" s="34">
        <v>0</v>
      </c>
      <c r="E788" s="33">
        <v>3257811432.6300001</v>
      </c>
      <c r="F788" s="33">
        <v>3257811432.6300001</v>
      </c>
    </row>
    <row r="789" spans="1:6" ht="13.5" hidden="1" thickBot="1">
      <c r="A789" s="27">
        <f t="shared" si="13"/>
        <v>9</v>
      </c>
      <c r="B789" s="30" t="s">
        <v>1711</v>
      </c>
      <c r="C789" s="30" t="s">
        <v>198</v>
      </c>
      <c r="D789" s="34">
        <v>0</v>
      </c>
      <c r="E789" s="33">
        <v>250237241968.19</v>
      </c>
      <c r="F789" s="33">
        <v>250237241968.19</v>
      </c>
    </row>
    <row r="790" spans="1:6" ht="13.5" hidden="1" thickBot="1">
      <c r="A790" s="27">
        <f t="shared" si="13"/>
        <v>9</v>
      </c>
      <c r="B790" s="30" t="s">
        <v>1712</v>
      </c>
      <c r="C790" s="30" t="s">
        <v>94</v>
      </c>
      <c r="D790" s="34">
        <v>0</v>
      </c>
      <c r="E790" s="33">
        <v>62235947.060000002</v>
      </c>
      <c r="F790" s="33">
        <v>62235947.060000002</v>
      </c>
    </row>
    <row r="791" spans="1:6" ht="13.5" thickBot="1">
      <c r="A791" s="27">
        <f t="shared" si="13"/>
        <v>6</v>
      </c>
      <c r="B791" s="27" t="s">
        <v>299</v>
      </c>
      <c r="C791" s="30" t="s">
        <v>99</v>
      </c>
      <c r="D791" s="34">
        <v>0</v>
      </c>
      <c r="E791" s="33">
        <v>2174981372324.98</v>
      </c>
      <c r="F791" s="33">
        <v>2174981372324.98</v>
      </c>
    </row>
    <row r="792" spans="1:6" ht="13.5" hidden="1" thickBot="1">
      <c r="A792" s="27">
        <f t="shared" si="13"/>
        <v>9</v>
      </c>
      <c r="B792" s="30" t="s">
        <v>1713</v>
      </c>
      <c r="C792" s="30" t="s">
        <v>106</v>
      </c>
      <c r="D792" s="34">
        <v>0</v>
      </c>
      <c r="E792" s="33">
        <v>456300948257.51001</v>
      </c>
      <c r="F792" s="33">
        <v>456300948257.51001</v>
      </c>
    </row>
    <row r="793" spans="1:6" ht="13.5" hidden="1" thickBot="1">
      <c r="A793" s="27">
        <f t="shared" si="13"/>
        <v>9</v>
      </c>
      <c r="B793" s="30" t="s">
        <v>1714</v>
      </c>
      <c r="C793" s="30" t="s">
        <v>103</v>
      </c>
      <c r="D793" s="34">
        <v>0</v>
      </c>
      <c r="E793" s="33">
        <v>16974636647.25</v>
      </c>
      <c r="F793" s="33">
        <v>16974636647.25</v>
      </c>
    </row>
    <row r="794" spans="1:6" ht="13.5" hidden="1" thickBot="1">
      <c r="A794" s="27">
        <f t="shared" si="13"/>
        <v>9</v>
      </c>
      <c r="B794" s="30" t="s">
        <v>1715</v>
      </c>
      <c r="C794" s="30" t="s">
        <v>98</v>
      </c>
      <c r="D794" s="34">
        <v>0</v>
      </c>
      <c r="E794" s="33">
        <v>365137632121.58002</v>
      </c>
      <c r="F794" s="33">
        <v>365137632121.58002</v>
      </c>
    </row>
    <row r="795" spans="1:6" ht="13.5" hidden="1" thickBot="1">
      <c r="A795" s="27">
        <f t="shared" si="13"/>
        <v>9</v>
      </c>
      <c r="B795" s="30" t="s">
        <v>1716</v>
      </c>
      <c r="C795" s="30" t="s">
        <v>195</v>
      </c>
      <c r="D795" s="34">
        <v>0</v>
      </c>
      <c r="E795" s="33">
        <v>118792137373.2</v>
      </c>
      <c r="F795" s="33">
        <v>118792137373.2</v>
      </c>
    </row>
    <row r="796" spans="1:6" ht="13.5" hidden="1" thickBot="1">
      <c r="A796" s="27">
        <f t="shared" si="13"/>
        <v>9</v>
      </c>
      <c r="B796" s="30" t="s">
        <v>1717</v>
      </c>
      <c r="C796" s="30" t="s">
        <v>97</v>
      </c>
      <c r="D796" s="34">
        <v>0</v>
      </c>
      <c r="E796" s="33">
        <v>3504804672.6900001</v>
      </c>
      <c r="F796" s="33">
        <v>3504804672.6900001</v>
      </c>
    </row>
    <row r="797" spans="1:6" ht="13.5" hidden="1" thickBot="1">
      <c r="A797" s="27">
        <f t="shared" si="13"/>
        <v>9</v>
      </c>
      <c r="B797" s="30" t="s">
        <v>1718</v>
      </c>
      <c r="C797" s="30" t="s">
        <v>196</v>
      </c>
      <c r="D797" s="34">
        <v>0</v>
      </c>
      <c r="E797" s="33">
        <v>731296302086.44995</v>
      </c>
      <c r="F797" s="33">
        <v>731296302086.44995</v>
      </c>
    </row>
    <row r="798" spans="1:6" ht="13.5" hidden="1" thickBot="1">
      <c r="A798" s="27">
        <f t="shared" si="13"/>
        <v>9</v>
      </c>
      <c r="B798" s="30" t="s">
        <v>1719</v>
      </c>
      <c r="C798" s="30" t="s">
        <v>96</v>
      </c>
      <c r="D798" s="34">
        <v>0</v>
      </c>
      <c r="E798" s="33">
        <v>37023484089.360001</v>
      </c>
      <c r="F798" s="33">
        <v>37023484089.360001</v>
      </c>
    </row>
    <row r="799" spans="1:6" ht="13.5" hidden="1" thickBot="1">
      <c r="A799" s="27">
        <f t="shared" si="13"/>
        <v>9</v>
      </c>
      <c r="B799" s="30" t="s">
        <v>1720</v>
      </c>
      <c r="C799" s="30" t="s">
        <v>197</v>
      </c>
      <c r="D799" s="34">
        <v>0</v>
      </c>
      <c r="E799" s="33">
        <v>45178520503.690002</v>
      </c>
      <c r="F799" s="33">
        <v>45178520503.690002</v>
      </c>
    </row>
    <row r="800" spans="1:6" ht="13.5" hidden="1" thickBot="1">
      <c r="A800" s="27">
        <f t="shared" si="13"/>
        <v>9</v>
      </c>
      <c r="B800" s="30" t="s">
        <v>1721</v>
      </c>
      <c r="C800" s="30" t="s">
        <v>95</v>
      </c>
      <c r="D800" s="34">
        <v>0</v>
      </c>
      <c r="E800" s="33">
        <v>166458450320.85999</v>
      </c>
      <c r="F800" s="33">
        <v>166458450320.85999</v>
      </c>
    </row>
    <row r="801" spans="1:6" ht="13.5" hidden="1" thickBot="1">
      <c r="A801" s="27">
        <f t="shared" si="13"/>
        <v>9</v>
      </c>
      <c r="B801" s="30" t="s">
        <v>1722</v>
      </c>
      <c r="C801" s="30" t="s">
        <v>198</v>
      </c>
      <c r="D801" s="34">
        <v>0</v>
      </c>
      <c r="E801" s="33">
        <v>229489603399.48001</v>
      </c>
      <c r="F801" s="33">
        <v>229489603399.48001</v>
      </c>
    </row>
    <row r="802" spans="1:6" ht="13.5" hidden="1" thickBot="1">
      <c r="A802" s="27">
        <f t="shared" si="13"/>
        <v>9</v>
      </c>
      <c r="B802" s="30" t="s">
        <v>1723</v>
      </c>
      <c r="C802" s="30" t="s">
        <v>94</v>
      </c>
      <c r="D802" s="34">
        <v>0</v>
      </c>
      <c r="E802" s="33">
        <v>4824852852.9099998</v>
      </c>
      <c r="F802" s="33">
        <v>4824852852.9099998</v>
      </c>
    </row>
    <row r="803" spans="1:6" ht="13.5" thickBot="1">
      <c r="A803" s="27">
        <f t="shared" si="13"/>
        <v>6</v>
      </c>
      <c r="B803" s="27" t="s">
        <v>300</v>
      </c>
      <c r="C803" s="30" t="s">
        <v>98</v>
      </c>
      <c r="D803" s="34">
        <v>0</v>
      </c>
      <c r="E803" s="33">
        <v>86860394405440.406</v>
      </c>
      <c r="F803" s="33">
        <v>86860394405440.406</v>
      </c>
    </row>
    <row r="804" spans="1:6" ht="13.5" hidden="1" thickBot="1">
      <c r="A804" s="27">
        <f t="shared" si="13"/>
        <v>9</v>
      </c>
      <c r="B804" s="30" t="s">
        <v>1724</v>
      </c>
      <c r="C804" s="30" t="s">
        <v>1725</v>
      </c>
      <c r="D804" s="34">
        <v>0</v>
      </c>
      <c r="E804" s="33">
        <v>40983404606370.5</v>
      </c>
      <c r="F804" s="33">
        <v>40983404606370.5</v>
      </c>
    </row>
    <row r="805" spans="1:6" ht="13.5" hidden="1" thickBot="1">
      <c r="A805" s="27">
        <f t="shared" si="13"/>
        <v>9</v>
      </c>
      <c r="B805" s="30" t="s">
        <v>1726</v>
      </c>
      <c r="C805" s="30" t="s">
        <v>1727</v>
      </c>
      <c r="D805" s="34">
        <v>0</v>
      </c>
      <c r="E805" s="33">
        <v>2501841367150.23</v>
      </c>
      <c r="F805" s="33">
        <v>2501841367150.23</v>
      </c>
    </row>
    <row r="806" spans="1:6" ht="13.5" hidden="1" thickBot="1">
      <c r="A806" s="27">
        <f t="shared" si="13"/>
        <v>9</v>
      </c>
      <c r="B806" s="30" t="s">
        <v>1728</v>
      </c>
      <c r="C806" s="30" t="s">
        <v>1729</v>
      </c>
      <c r="D806" s="34">
        <v>0</v>
      </c>
      <c r="E806" s="33">
        <v>143345395331.57999</v>
      </c>
      <c r="F806" s="33">
        <v>143345395331.57999</v>
      </c>
    </row>
    <row r="807" spans="1:6" ht="13.5" hidden="1" thickBot="1">
      <c r="A807" s="27">
        <f t="shared" si="13"/>
        <v>9</v>
      </c>
      <c r="B807" s="30" t="s">
        <v>1730</v>
      </c>
      <c r="C807" s="30" t="s">
        <v>1731</v>
      </c>
      <c r="D807" s="34">
        <v>0</v>
      </c>
      <c r="E807" s="33">
        <v>565256606034.09998</v>
      </c>
      <c r="F807" s="33">
        <v>565256606034.09998</v>
      </c>
    </row>
    <row r="808" spans="1:6" ht="13.5" hidden="1" thickBot="1">
      <c r="A808" s="27">
        <f t="shared" si="13"/>
        <v>9</v>
      </c>
      <c r="B808" s="30" t="s">
        <v>1732</v>
      </c>
      <c r="C808" s="30" t="s">
        <v>1733</v>
      </c>
      <c r="D808" s="34">
        <v>0</v>
      </c>
      <c r="E808" s="33">
        <v>268590035225.34</v>
      </c>
      <c r="F808" s="33">
        <v>268590035225.34</v>
      </c>
    </row>
    <row r="809" spans="1:6" ht="13.5" hidden="1" thickBot="1">
      <c r="A809" s="27">
        <f t="shared" si="13"/>
        <v>9</v>
      </c>
      <c r="B809" s="30" t="s">
        <v>1734</v>
      </c>
      <c r="C809" s="30" t="s">
        <v>1735</v>
      </c>
      <c r="D809" s="34">
        <v>0</v>
      </c>
      <c r="E809" s="33">
        <v>88502088126.419998</v>
      </c>
      <c r="F809" s="33">
        <v>88502088126.419998</v>
      </c>
    </row>
    <row r="810" spans="1:6" ht="13.5" hidden="1" thickBot="1">
      <c r="A810" s="27">
        <f t="shared" si="13"/>
        <v>9</v>
      </c>
      <c r="B810" s="30" t="s">
        <v>1736</v>
      </c>
      <c r="C810" s="30" t="s">
        <v>1737</v>
      </c>
      <c r="D810" s="34">
        <v>0</v>
      </c>
      <c r="E810" s="33">
        <v>471938070953.42999</v>
      </c>
      <c r="F810" s="33">
        <v>471938070953.42999</v>
      </c>
    </row>
    <row r="811" spans="1:6" ht="13.5" hidden="1" thickBot="1">
      <c r="A811" s="27">
        <f t="shared" si="13"/>
        <v>9</v>
      </c>
      <c r="B811" s="30" t="s">
        <v>1738</v>
      </c>
      <c r="C811" s="30" t="s">
        <v>1739</v>
      </c>
      <c r="D811" s="34">
        <v>0</v>
      </c>
      <c r="E811" s="33">
        <v>12995957251564.6</v>
      </c>
      <c r="F811" s="33">
        <v>12995957251564.6</v>
      </c>
    </row>
    <row r="812" spans="1:6" ht="13.5" hidden="1" thickBot="1">
      <c r="A812" s="27">
        <f t="shared" si="13"/>
        <v>9</v>
      </c>
      <c r="B812" s="30" t="s">
        <v>1740</v>
      </c>
      <c r="C812" s="30" t="s">
        <v>1741</v>
      </c>
      <c r="D812" s="34">
        <v>0</v>
      </c>
      <c r="E812" s="33">
        <v>4245222600332.2402</v>
      </c>
      <c r="F812" s="33">
        <v>4245222600332.2402</v>
      </c>
    </row>
    <row r="813" spans="1:6" ht="13.5" hidden="1" thickBot="1">
      <c r="A813" s="27">
        <f t="shared" si="13"/>
        <v>9</v>
      </c>
      <c r="B813" s="30" t="s">
        <v>1742</v>
      </c>
      <c r="C813" s="30" t="s">
        <v>1743</v>
      </c>
      <c r="D813" s="34">
        <v>0</v>
      </c>
      <c r="E813" s="33">
        <v>332315009785.22998</v>
      </c>
      <c r="F813" s="33">
        <v>332315009785.22998</v>
      </c>
    </row>
    <row r="814" spans="1:6" ht="13.5" hidden="1" thickBot="1">
      <c r="A814" s="27">
        <f t="shared" si="13"/>
        <v>9</v>
      </c>
      <c r="B814" s="30" t="s">
        <v>1744</v>
      </c>
      <c r="C814" s="30" t="s">
        <v>1745</v>
      </c>
      <c r="D814" s="34">
        <v>0</v>
      </c>
      <c r="E814" s="33">
        <v>157402173008.19</v>
      </c>
      <c r="F814" s="33">
        <v>157402173008.19</v>
      </c>
    </row>
    <row r="815" spans="1:6" ht="13.5" hidden="1" thickBot="1">
      <c r="A815" s="27">
        <f t="shared" si="13"/>
        <v>9</v>
      </c>
      <c r="B815" s="30" t="s">
        <v>1746</v>
      </c>
      <c r="C815" s="30" t="s">
        <v>1747</v>
      </c>
      <c r="D815" s="34">
        <v>0</v>
      </c>
      <c r="E815" s="33">
        <v>5316294857.54</v>
      </c>
      <c r="F815" s="33">
        <v>5316294857.54</v>
      </c>
    </row>
    <row r="816" spans="1:6" ht="13.5" hidden="1" thickBot="1">
      <c r="A816" s="27">
        <f t="shared" si="13"/>
        <v>9</v>
      </c>
      <c r="B816" s="30" t="s">
        <v>1748</v>
      </c>
      <c r="C816" s="30" t="s">
        <v>1749</v>
      </c>
      <c r="D816" s="34">
        <v>0</v>
      </c>
      <c r="E816" s="33">
        <v>27389935645.200001</v>
      </c>
      <c r="F816" s="33">
        <v>27389935645.200001</v>
      </c>
    </row>
    <row r="817" spans="1:6" ht="13.5" hidden="1" thickBot="1">
      <c r="A817" s="27">
        <f t="shared" si="13"/>
        <v>9</v>
      </c>
      <c r="B817" s="30" t="s">
        <v>1750</v>
      </c>
      <c r="C817" s="30" t="s">
        <v>1751</v>
      </c>
      <c r="D817" s="34">
        <v>0</v>
      </c>
      <c r="E817" s="33">
        <v>1581435482330.3899</v>
      </c>
      <c r="F817" s="33">
        <v>1581435482330.3899</v>
      </c>
    </row>
    <row r="818" spans="1:6" ht="13.5" hidden="1" thickBot="1">
      <c r="A818" s="27">
        <f t="shared" si="13"/>
        <v>9</v>
      </c>
      <c r="B818" s="30" t="s">
        <v>1752</v>
      </c>
      <c r="C818" s="30" t="s">
        <v>1753</v>
      </c>
      <c r="D818" s="34">
        <v>0</v>
      </c>
      <c r="E818" s="33">
        <v>370705615026.5</v>
      </c>
      <c r="F818" s="33">
        <v>370705615026.5</v>
      </c>
    </row>
    <row r="819" spans="1:6" ht="13.5" hidden="1" thickBot="1">
      <c r="A819" s="27">
        <f t="shared" si="13"/>
        <v>9</v>
      </c>
      <c r="B819" s="30" t="s">
        <v>1754</v>
      </c>
      <c r="C819" s="30" t="s">
        <v>1755</v>
      </c>
      <c r="D819" s="34">
        <v>0</v>
      </c>
      <c r="E819" s="33">
        <v>897416599580.43994</v>
      </c>
      <c r="F819" s="33">
        <v>897416599580.43994</v>
      </c>
    </row>
    <row r="820" spans="1:6" ht="13.5" hidden="1" thickBot="1">
      <c r="A820" s="27">
        <f t="shared" si="13"/>
        <v>9</v>
      </c>
      <c r="B820" s="30" t="s">
        <v>1756</v>
      </c>
      <c r="C820" s="30" t="s">
        <v>1757</v>
      </c>
      <c r="D820" s="34">
        <v>0</v>
      </c>
      <c r="E820" s="33">
        <v>4003544851728.3398</v>
      </c>
      <c r="F820" s="33">
        <v>4003544851728.3398</v>
      </c>
    </row>
    <row r="821" spans="1:6" ht="13.5" hidden="1" thickBot="1">
      <c r="A821" s="27">
        <f t="shared" si="13"/>
        <v>9</v>
      </c>
      <c r="B821" s="30" t="s">
        <v>1758</v>
      </c>
      <c r="C821" s="30" t="s">
        <v>1759</v>
      </c>
      <c r="D821" s="34">
        <v>0</v>
      </c>
      <c r="E821" s="33">
        <v>409924629389.31</v>
      </c>
      <c r="F821" s="33">
        <v>409924629389.31</v>
      </c>
    </row>
    <row r="822" spans="1:6" ht="13.5" hidden="1" thickBot="1">
      <c r="A822" s="27">
        <f t="shared" si="13"/>
        <v>9</v>
      </c>
      <c r="B822" s="30" t="s">
        <v>1760</v>
      </c>
      <c r="C822" s="30" t="s">
        <v>1761</v>
      </c>
      <c r="D822" s="34">
        <v>0</v>
      </c>
      <c r="E822" s="33">
        <v>3406206836683.52</v>
      </c>
      <c r="F822" s="33">
        <v>3406206836683.52</v>
      </c>
    </row>
    <row r="823" spans="1:6" ht="13.5" hidden="1" thickBot="1">
      <c r="A823" s="27">
        <f t="shared" si="13"/>
        <v>9</v>
      </c>
      <c r="B823" s="30" t="s">
        <v>1762</v>
      </c>
      <c r="C823" s="30" t="s">
        <v>1763</v>
      </c>
      <c r="D823" s="34">
        <v>0</v>
      </c>
      <c r="E823" s="33">
        <v>97494957898.470001</v>
      </c>
      <c r="F823" s="33">
        <v>97494957898.470001</v>
      </c>
    </row>
    <row r="824" spans="1:6" ht="13.5" hidden="1" thickBot="1">
      <c r="A824" s="27">
        <f t="shared" si="13"/>
        <v>9</v>
      </c>
      <c r="B824" s="30" t="s">
        <v>1764</v>
      </c>
      <c r="C824" s="30" t="s">
        <v>1765</v>
      </c>
      <c r="D824" s="34">
        <v>0</v>
      </c>
      <c r="E824" s="33">
        <v>4173927445861.9502</v>
      </c>
      <c r="F824" s="33">
        <v>4173927445861.9502</v>
      </c>
    </row>
    <row r="825" spans="1:6" ht="13.5" hidden="1" thickBot="1">
      <c r="A825" s="27">
        <f t="shared" si="13"/>
        <v>9</v>
      </c>
      <c r="B825" s="30" t="s">
        <v>1766</v>
      </c>
      <c r="C825" s="30" t="s">
        <v>1767</v>
      </c>
      <c r="D825" s="34">
        <v>0</v>
      </c>
      <c r="E825" s="33">
        <v>28948537678.73</v>
      </c>
      <c r="F825" s="33">
        <v>28948537678.73</v>
      </c>
    </row>
    <row r="826" spans="1:6" ht="13.5" hidden="1" thickBot="1">
      <c r="A826" s="27">
        <f t="shared" si="13"/>
        <v>9</v>
      </c>
      <c r="B826" s="30" t="s">
        <v>1768</v>
      </c>
      <c r="C826" s="30" t="s">
        <v>1769</v>
      </c>
      <c r="D826" s="34">
        <v>0</v>
      </c>
      <c r="E826" s="33">
        <v>2262001858958.3101</v>
      </c>
      <c r="F826" s="33">
        <v>2262001858958.3101</v>
      </c>
    </row>
    <row r="827" spans="1:6" ht="13.5" hidden="1" thickBot="1">
      <c r="A827" s="27">
        <f t="shared" si="13"/>
        <v>9</v>
      </c>
      <c r="B827" s="30" t="s">
        <v>1770</v>
      </c>
      <c r="C827" s="30" t="s">
        <v>1771</v>
      </c>
      <c r="D827" s="34">
        <v>0</v>
      </c>
      <c r="E827" s="33">
        <v>2666652626946.52</v>
      </c>
      <c r="F827" s="33">
        <v>2666652626946.52</v>
      </c>
    </row>
    <row r="828" spans="1:6" ht="13.5" hidden="1" thickBot="1">
      <c r="A828" s="27">
        <f t="shared" si="13"/>
        <v>9</v>
      </c>
      <c r="B828" s="30" t="s">
        <v>1772</v>
      </c>
      <c r="C828" s="30" t="s">
        <v>1773</v>
      </c>
      <c r="D828" s="34">
        <v>0</v>
      </c>
      <c r="E828" s="33">
        <v>194381387025.42001</v>
      </c>
      <c r="F828" s="33">
        <v>194381387025.42001</v>
      </c>
    </row>
    <row r="829" spans="1:6" ht="13.5" hidden="1" thickBot="1">
      <c r="A829" s="27">
        <f t="shared" si="13"/>
        <v>9</v>
      </c>
      <c r="B829" s="30" t="s">
        <v>1774</v>
      </c>
      <c r="C829" s="30" t="s">
        <v>1775</v>
      </c>
      <c r="D829" s="34">
        <v>0</v>
      </c>
      <c r="E829" s="33">
        <v>931150593674.14001</v>
      </c>
      <c r="F829" s="33">
        <v>931150593674.14001</v>
      </c>
    </row>
    <row r="830" spans="1:6" ht="13.5" hidden="1" thickBot="1">
      <c r="A830" s="27">
        <f t="shared" si="13"/>
        <v>9</v>
      </c>
      <c r="B830" s="30" t="s">
        <v>1776</v>
      </c>
      <c r="C830" s="30" t="s">
        <v>1777</v>
      </c>
      <c r="D830" s="34">
        <v>0</v>
      </c>
      <c r="E830" s="33">
        <v>8657749074.7800007</v>
      </c>
      <c r="F830" s="33">
        <v>8657749074.7800007</v>
      </c>
    </row>
    <row r="831" spans="1:6" ht="13.5" hidden="1" thickBot="1">
      <c r="A831" s="27">
        <f t="shared" si="13"/>
        <v>9</v>
      </c>
      <c r="B831" s="30" t="s">
        <v>1778</v>
      </c>
      <c r="C831" s="30" t="s">
        <v>1779</v>
      </c>
      <c r="D831" s="34">
        <v>0</v>
      </c>
      <c r="E831" s="33">
        <v>2855545335035.2002</v>
      </c>
      <c r="F831" s="33">
        <v>2855545335035.2002</v>
      </c>
    </row>
    <row r="832" spans="1:6" ht="13.5" thickBot="1">
      <c r="A832" s="27">
        <f t="shared" si="13"/>
        <v>6</v>
      </c>
      <c r="B832" s="27" t="s">
        <v>1780</v>
      </c>
      <c r="C832" s="30" t="s">
        <v>1540</v>
      </c>
      <c r="D832" s="34">
        <v>0</v>
      </c>
      <c r="E832" s="33">
        <v>1331501217093.8401</v>
      </c>
      <c r="F832" s="33">
        <v>1331501217093.8401</v>
      </c>
    </row>
    <row r="833" spans="1:6" ht="13.5" hidden="1" thickBot="1">
      <c r="A833" s="27">
        <f t="shared" si="13"/>
        <v>9</v>
      </c>
      <c r="B833" s="30" t="s">
        <v>1781</v>
      </c>
      <c r="C833" s="30" t="s">
        <v>98</v>
      </c>
      <c r="D833" s="34">
        <v>0</v>
      </c>
      <c r="E833" s="34">
        <v>430101826</v>
      </c>
      <c r="F833" s="34">
        <v>430101826</v>
      </c>
    </row>
    <row r="834" spans="1:6" ht="13.5" hidden="1" thickBot="1">
      <c r="A834" s="27">
        <f t="shared" si="13"/>
        <v>9</v>
      </c>
      <c r="B834" s="30" t="s">
        <v>1782</v>
      </c>
      <c r="C834" s="30" t="s">
        <v>195</v>
      </c>
      <c r="D834" s="34">
        <v>0</v>
      </c>
      <c r="E834" s="33">
        <v>72640033681.25</v>
      </c>
      <c r="F834" s="33">
        <v>72640033681.25</v>
      </c>
    </row>
    <row r="835" spans="1:6" ht="13.5" hidden="1" thickBot="1">
      <c r="A835" s="27">
        <f t="shared" si="13"/>
        <v>9</v>
      </c>
      <c r="B835" s="30" t="s">
        <v>1783</v>
      </c>
      <c r="C835" s="30" t="s">
        <v>97</v>
      </c>
      <c r="D835" s="34">
        <v>0</v>
      </c>
      <c r="E835" s="33">
        <v>38241150616.230003</v>
      </c>
      <c r="F835" s="33">
        <v>38241150616.230003</v>
      </c>
    </row>
    <row r="836" spans="1:6" ht="13.5" hidden="1" thickBot="1">
      <c r="A836" s="27">
        <f t="shared" si="13"/>
        <v>9</v>
      </c>
      <c r="B836" s="30" t="s">
        <v>1784</v>
      </c>
      <c r="C836" s="30" t="s">
        <v>196</v>
      </c>
      <c r="D836" s="34">
        <v>0</v>
      </c>
      <c r="E836" s="33">
        <v>1084764416527.72</v>
      </c>
      <c r="F836" s="33">
        <v>1084764416527.72</v>
      </c>
    </row>
    <row r="837" spans="1:6" ht="13.5" hidden="1" thickBot="1">
      <c r="A837" s="27">
        <f t="shared" si="13"/>
        <v>9</v>
      </c>
      <c r="B837" s="30" t="s">
        <v>1785</v>
      </c>
      <c r="C837" s="30" t="s">
        <v>96</v>
      </c>
      <c r="D837" s="34">
        <v>0</v>
      </c>
      <c r="E837" s="34">
        <v>202624350</v>
      </c>
      <c r="F837" s="34">
        <v>202624350</v>
      </c>
    </row>
    <row r="838" spans="1:6" ht="13.5" hidden="1" thickBot="1">
      <c r="A838" s="27">
        <f t="shared" si="13"/>
        <v>9</v>
      </c>
      <c r="B838" s="30" t="s">
        <v>1786</v>
      </c>
      <c r="C838" s="30" t="s">
        <v>197</v>
      </c>
      <c r="D838" s="34">
        <v>0</v>
      </c>
      <c r="E838" s="34">
        <v>259046127</v>
      </c>
      <c r="F838" s="34">
        <v>259046127</v>
      </c>
    </row>
    <row r="839" spans="1:6" ht="13.5" hidden="1" thickBot="1">
      <c r="A839" s="27">
        <f t="shared" si="13"/>
        <v>9</v>
      </c>
      <c r="B839" s="30" t="s">
        <v>1787</v>
      </c>
      <c r="C839" s="30" t="s">
        <v>95</v>
      </c>
      <c r="D839" s="34">
        <v>0</v>
      </c>
      <c r="E839" s="33">
        <v>4882850186.2200003</v>
      </c>
      <c r="F839" s="33">
        <v>4882850186.2200003</v>
      </c>
    </row>
    <row r="840" spans="1:6" ht="13.5" hidden="1" thickBot="1">
      <c r="A840" s="27">
        <f t="shared" si="13"/>
        <v>9</v>
      </c>
      <c r="B840" s="30" t="s">
        <v>1788</v>
      </c>
      <c r="C840" s="30" t="s">
        <v>198</v>
      </c>
      <c r="D840" s="34">
        <v>0</v>
      </c>
      <c r="E840" s="33">
        <v>7778436681.46</v>
      </c>
      <c r="F840" s="33">
        <v>7778436681.46</v>
      </c>
    </row>
    <row r="841" spans="1:6" ht="13.5" hidden="1" thickBot="1">
      <c r="A841" s="27">
        <f t="shared" si="13"/>
        <v>9</v>
      </c>
      <c r="B841" s="30" t="s">
        <v>1789</v>
      </c>
      <c r="C841" s="30" t="s">
        <v>94</v>
      </c>
      <c r="D841" s="34">
        <v>0</v>
      </c>
      <c r="E841" s="34">
        <v>1043200</v>
      </c>
      <c r="F841" s="34">
        <v>1043200</v>
      </c>
    </row>
    <row r="842" spans="1:6" ht="13.5" hidden="1" thickBot="1">
      <c r="A842" s="27">
        <f t="shared" si="13"/>
        <v>9</v>
      </c>
      <c r="B842" s="30" t="s">
        <v>1790</v>
      </c>
      <c r="C842" s="30" t="s">
        <v>1791</v>
      </c>
      <c r="D842" s="34">
        <v>0</v>
      </c>
      <c r="E842" s="33">
        <v>122301513897.96001</v>
      </c>
      <c r="F842" s="33">
        <v>122301513897.96001</v>
      </c>
    </row>
    <row r="843" spans="1:6" ht="13.5" thickBot="1">
      <c r="A843" s="27">
        <f t="shared" si="13"/>
        <v>6</v>
      </c>
      <c r="B843" s="27" t="s">
        <v>301</v>
      </c>
      <c r="C843" s="30" t="s">
        <v>195</v>
      </c>
      <c r="D843" s="34">
        <v>0</v>
      </c>
      <c r="E843" s="33">
        <v>57121732692655.297</v>
      </c>
      <c r="F843" s="33">
        <v>57121732692655.297</v>
      </c>
    </row>
    <row r="844" spans="1:6" ht="13.5" hidden="1" thickBot="1">
      <c r="A844" s="27">
        <f t="shared" si="13"/>
        <v>9</v>
      </c>
      <c r="B844" s="30" t="s">
        <v>1792</v>
      </c>
      <c r="C844" s="30" t="s">
        <v>1793</v>
      </c>
      <c r="D844" s="34">
        <v>0</v>
      </c>
      <c r="E844" s="33">
        <v>14723545969365.301</v>
      </c>
      <c r="F844" s="33">
        <v>14723545969365.301</v>
      </c>
    </row>
    <row r="845" spans="1:6" ht="13.5" hidden="1" thickBot="1">
      <c r="A845" s="27">
        <f t="shared" si="13"/>
        <v>9</v>
      </c>
      <c r="B845" s="30" t="s">
        <v>1794</v>
      </c>
      <c r="C845" s="30" t="s">
        <v>1795</v>
      </c>
      <c r="D845" s="34">
        <v>0</v>
      </c>
      <c r="E845" s="33">
        <v>2576498898398.52</v>
      </c>
      <c r="F845" s="33">
        <v>2576498898398.52</v>
      </c>
    </row>
    <row r="846" spans="1:6" ht="13.5" hidden="1" thickBot="1">
      <c r="A846" s="27">
        <f t="shared" si="13"/>
        <v>9</v>
      </c>
      <c r="B846" s="30" t="s">
        <v>1796</v>
      </c>
      <c r="C846" s="30" t="s">
        <v>1797</v>
      </c>
      <c r="D846" s="34">
        <v>0</v>
      </c>
      <c r="E846" s="34">
        <v>8238691725</v>
      </c>
      <c r="F846" s="34">
        <v>8238691725</v>
      </c>
    </row>
    <row r="847" spans="1:6" ht="13.5" hidden="1" thickBot="1">
      <c r="A847" s="27">
        <f t="shared" si="13"/>
        <v>9</v>
      </c>
      <c r="B847" s="30" t="s">
        <v>1798</v>
      </c>
      <c r="C847" s="30" t="s">
        <v>1799</v>
      </c>
      <c r="D847" s="34">
        <v>0</v>
      </c>
      <c r="E847" s="33">
        <v>9752684636.0699997</v>
      </c>
      <c r="F847" s="33">
        <v>9752684636.0699997</v>
      </c>
    </row>
    <row r="848" spans="1:6" ht="13.5" hidden="1" thickBot="1">
      <c r="A848" s="27">
        <f t="shared" si="13"/>
        <v>9</v>
      </c>
      <c r="B848" s="30" t="s">
        <v>1800</v>
      </c>
      <c r="C848" s="30" t="s">
        <v>1801</v>
      </c>
      <c r="D848" s="34">
        <v>0</v>
      </c>
      <c r="E848" s="33">
        <v>178121430433.10001</v>
      </c>
      <c r="F848" s="33">
        <v>178121430433.10001</v>
      </c>
    </row>
    <row r="849" spans="1:6" ht="13.5" hidden="1" thickBot="1">
      <c r="A849" s="27">
        <f t="shared" si="13"/>
        <v>9</v>
      </c>
      <c r="B849" s="30" t="s">
        <v>1802</v>
      </c>
      <c r="C849" s="30" t="s">
        <v>1803</v>
      </c>
      <c r="D849" s="34">
        <v>0</v>
      </c>
      <c r="E849" s="33">
        <v>622324502528.63</v>
      </c>
      <c r="F849" s="33">
        <v>622324502528.63</v>
      </c>
    </row>
    <row r="850" spans="1:6" ht="13.5" hidden="1" thickBot="1">
      <c r="A850" s="27">
        <f t="shared" ref="A850:A913" si="14">LEN(B850)</f>
        <v>9</v>
      </c>
      <c r="B850" s="30" t="s">
        <v>1804</v>
      </c>
      <c r="C850" s="30" t="s">
        <v>1805</v>
      </c>
      <c r="D850" s="34">
        <v>0</v>
      </c>
      <c r="E850" s="33">
        <v>612772911102.70996</v>
      </c>
      <c r="F850" s="33">
        <v>612772911102.70996</v>
      </c>
    </row>
    <row r="851" spans="1:6" ht="13.5" hidden="1" thickBot="1">
      <c r="A851" s="27">
        <f t="shared" si="14"/>
        <v>9</v>
      </c>
      <c r="B851" s="30" t="s">
        <v>1806</v>
      </c>
      <c r="C851" s="30" t="s">
        <v>1807</v>
      </c>
      <c r="D851" s="34">
        <v>0</v>
      </c>
      <c r="E851" s="33">
        <v>2002735219043.71</v>
      </c>
      <c r="F851" s="33">
        <v>2002735219043.71</v>
      </c>
    </row>
    <row r="852" spans="1:6" ht="13.5" hidden="1" thickBot="1">
      <c r="A852" s="27">
        <f t="shared" si="14"/>
        <v>9</v>
      </c>
      <c r="B852" s="30" t="s">
        <v>1808</v>
      </c>
      <c r="C852" s="30" t="s">
        <v>1809</v>
      </c>
      <c r="D852" s="34">
        <v>0</v>
      </c>
      <c r="E852" s="34">
        <v>8741996114518</v>
      </c>
      <c r="F852" s="34">
        <v>8741996114518</v>
      </c>
    </row>
    <row r="853" spans="1:6" ht="13.5" hidden="1" thickBot="1">
      <c r="A853" s="27">
        <f t="shared" si="14"/>
        <v>9</v>
      </c>
      <c r="B853" s="30" t="s">
        <v>1810</v>
      </c>
      <c r="C853" s="30" t="s">
        <v>1811</v>
      </c>
      <c r="D853" s="34">
        <v>0</v>
      </c>
      <c r="E853" s="33">
        <v>6422528112917.8096</v>
      </c>
      <c r="F853" s="33">
        <v>6422528112917.8096</v>
      </c>
    </row>
    <row r="854" spans="1:6" ht="13.5" hidden="1" thickBot="1">
      <c r="A854" s="27">
        <f t="shared" si="14"/>
        <v>9</v>
      </c>
      <c r="B854" s="30" t="s">
        <v>1812</v>
      </c>
      <c r="C854" s="30" t="s">
        <v>1813</v>
      </c>
      <c r="D854" s="34">
        <v>0</v>
      </c>
      <c r="E854" s="34">
        <v>2883667716534</v>
      </c>
      <c r="F854" s="34">
        <v>2883667716534</v>
      </c>
    </row>
    <row r="855" spans="1:6" ht="13.5" hidden="1" thickBot="1">
      <c r="A855" s="27">
        <f t="shared" si="14"/>
        <v>9</v>
      </c>
      <c r="B855" s="30" t="s">
        <v>1814</v>
      </c>
      <c r="C855" s="30" t="s">
        <v>1815</v>
      </c>
      <c r="D855" s="34">
        <v>0</v>
      </c>
      <c r="E855" s="33">
        <v>10539420699293.4</v>
      </c>
      <c r="F855" s="33">
        <v>10539420699293.4</v>
      </c>
    </row>
    <row r="856" spans="1:6" ht="13.5" hidden="1" thickBot="1">
      <c r="A856" s="27">
        <f t="shared" si="14"/>
        <v>9</v>
      </c>
      <c r="B856" s="30" t="s">
        <v>1816</v>
      </c>
      <c r="C856" s="30" t="s">
        <v>1817</v>
      </c>
      <c r="D856" s="34">
        <v>0</v>
      </c>
      <c r="E856" s="33">
        <v>4170141019146.3799</v>
      </c>
      <c r="F856" s="33">
        <v>4170141019146.3799</v>
      </c>
    </row>
    <row r="857" spans="1:6" ht="13.5" hidden="1" thickBot="1">
      <c r="A857" s="27">
        <f t="shared" si="14"/>
        <v>9</v>
      </c>
      <c r="B857" s="30" t="s">
        <v>1818</v>
      </c>
      <c r="C857" s="30" t="s">
        <v>1819</v>
      </c>
      <c r="D857" s="34">
        <v>0</v>
      </c>
      <c r="E857" s="33">
        <v>2404777632721.4502</v>
      </c>
      <c r="F857" s="33">
        <v>2404777632721.4502</v>
      </c>
    </row>
    <row r="858" spans="1:6" ht="13.5" hidden="1" thickBot="1">
      <c r="A858" s="27">
        <f t="shared" si="14"/>
        <v>9</v>
      </c>
      <c r="B858" s="30" t="s">
        <v>1820</v>
      </c>
      <c r="C858" s="30" t="s">
        <v>1821</v>
      </c>
      <c r="D858" s="34">
        <v>0</v>
      </c>
      <c r="E858" s="33">
        <v>29894421672.59</v>
      </c>
      <c r="F858" s="33">
        <v>29894421672.59</v>
      </c>
    </row>
    <row r="859" spans="1:6" ht="13.5" hidden="1" thickBot="1">
      <c r="A859" s="27">
        <f t="shared" si="14"/>
        <v>9</v>
      </c>
      <c r="B859" s="30" t="s">
        <v>1822</v>
      </c>
      <c r="C859" s="30" t="s">
        <v>1823</v>
      </c>
      <c r="D859" s="34">
        <v>0</v>
      </c>
      <c r="E859" s="33">
        <v>340955904052.41998</v>
      </c>
      <c r="F859" s="33">
        <v>340955904052.41998</v>
      </c>
    </row>
    <row r="860" spans="1:6" ht="13.5" hidden="1" thickBot="1">
      <c r="A860" s="27">
        <f t="shared" si="14"/>
        <v>9</v>
      </c>
      <c r="B860" s="30" t="s">
        <v>1824</v>
      </c>
      <c r="C860" s="30" t="s">
        <v>1825</v>
      </c>
      <c r="D860" s="34">
        <v>0</v>
      </c>
      <c r="E860" s="33">
        <v>854360764566.17004</v>
      </c>
      <c r="F860" s="33">
        <v>854360764566.17004</v>
      </c>
    </row>
    <row r="861" spans="1:6" ht="13.5" thickBot="1">
      <c r="A861" s="27">
        <f t="shared" si="14"/>
        <v>6</v>
      </c>
      <c r="B861" s="27" t="s">
        <v>302</v>
      </c>
      <c r="C861" s="30" t="s">
        <v>97</v>
      </c>
      <c r="D861" s="34">
        <v>0</v>
      </c>
      <c r="E861" s="33">
        <v>47961154272155.602</v>
      </c>
      <c r="F861" s="33">
        <v>47961154272155.602</v>
      </c>
    </row>
    <row r="862" spans="1:6" ht="13.5" hidden="1" thickBot="1">
      <c r="A862" s="27">
        <f t="shared" si="14"/>
        <v>9</v>
      </c>
      <c r="B862" s="30" t="s">
        <v>1826</v>
      </c>
      <c r="C862" s="30" t="s">
        <v>1827</v>
      </c>
      <c r="D862" s="34">
        <v>0</v>
      </c>
      <c r="E862" s="33">
        <v>16544799803550.5</v>
      </c>
      <c r="F862" s="33">
        <v>16544799803550.5</v>
      </c>
    </row>
    <row r="863" spans="1:6" ht="13.5" hidden="1" thickBot="1">
      <c r="A863" s="27">
        <f t="shared" si="14"/>
        <v>9</v>
      </c>
      <c r="B863" s="30" t="s">
        <v>1828</v>
      </c>
      <c r="C863" s="30" t="s">
        <v>1829</v>
      </c>
      <c r="D863" s="34">
        <v>0</v>
      </c>
      <c r="E863" s="33">
        <v>11730756036706.6</v>
      </c>
      <c r="F863" s="33">
        <v>11730756036706.6</v>
      </c>
    </row>
    <row r="864" spans="1:6" ht="13.5" hidden="1" thickBot="1">
      <c r="A864" s="27">
        <f t="shared" si="14"/>
        <v>9</v>
      </c>
      <c r="B864" s="30" t="s">
        <v>1830</v>
      </c>
      <c r="C864" s="30" t="s">
        <v>1831</v>
      </c>
      <c r="D864" s="34">
        <v>0</v>
      </c>
      <c r="E864" s="33">
        <v>8484903975.3100004</v>
      </c>
      <c r="F864" s="33">
        <v>8484903975.3100004</v>
      </c>
    </row>
    <row r="865" spans="1:6" ht="13.5" hidden="1" thickBot="1">
      <c r="A865" s="27">
        <f t="shared" si="14"/>
        <v>9</v>
      </c>
      <c r="B865" s="30" t="s">
        <v>1832</v>
      </c>
      <c r="C865" s="30" t="s">
        <v>1833</v>
      </c>
      <c r="D865" s="34">
        <v>0</v>
      </c>
      <c r="E865" s="33">
        <v>30448611815.279999</v>
      </c>
      <c r="F865" s="33">
        <v>30448611815.279999</v>
      </c>
    </row>
    <row r="866" spans="1:6" ht="13.5" hidden="1" thickBot="1">
      <c r="A866" s="27">
        <f t="shared" si="14"/>
        <v>9</v>
      </c>
      <c r="B866" s="30" t="s">
        <v>1834</v>
      </c>
      <c r="C866" s="30" t="s">
        <v>1835</v>
      </c>
      <c r="D866" s="34">
        <v>0</v>
      </c>
      <c r="E866" s="33">
        <v>539297519267.71002</v>
      </c>
      <c r="F866" s="33">
        <v>539297519267.71002</v>
      </c>
    </row>
    <row r="867" spans="1:6" ht="13.5" hidden="1" thickBot="1">
      <c r="A867" s="27">
        <f t="shared" si="14"/>
        <v>9</v>
      </c>
      <c r="B867" s="30" t="s">
        <v>1836</v>
      </c>
      <c r="C867" s="30" t="s">
        <v>1837</v>
      </c>
      <c r="D867" s="34">
        <v>0</v>
      </c>
      <c r="E867" s="33">
        <v>1526971897778.5</v>
      </c>
      <c r="F867" s="33">
        <v>1526971897778.5</v>
      </c>
    </row>
    <row r="868" spans="1:6" ht="13.5" hidden="1" thickBot="1">
      <c r="A868" s="27">
        <f t="shared" si="14"/>
        <v>9</v>
      </c>
      <c r="B868" s="30" t="s">
        <v>1838</v>
      </c>
      <c r="C868" s="30" t="s">
        <v>1839</v>
      </c>
      <c r="D868" s="34">
        <v>0</v>
      </c>
      <c r="E868" s="33">
        <v>10856821703682.801</v>
      </c>
      <c r="F868" s="33">
        <v>10856821703682.801</v>
      </c>
    </row>
    <row r="869" spans="1:6" ht="13.5" hidden="1" thickBot="1">
      <c r="A869" s="27">
        <f t="shared" si="14"/>
        <v>9</v>
      </c>
      <c r="B869" s="30" t="s">
        <v>1840</v>
      </c>
      <c r="C869" s="30" t="s">
        <v>1841</v>
      </c>
      <c r="D869" s="34">
        <v>0</v>
      </c>
      <c r="E869" s="33">
        <v>920754443525.85999</v>
      </c>
      <c r="F869" s="33">
        <v>920754443525.85999</v>
      </c>
    </row>
    <row r="870" spans="1:6" ht="13.5" hidden="1" thickBot="1">
      <c r="A870" s="27">
        <f t="shared" si="14"/>
        <v>9</v>
      </c>
      <c r="B870" s="30" t="s">
        <v>1842</v>
      </c>
      <c r="C870" s="30" t="s">
        <v>1843</v>
      </c>
      <c r="D870" s="34">
        <v>0</v>
      </c>
      <c r="E870" s="33">
        <v>4852686451386.3496</v>
      </c>
      <c r="F870" s="33">
        <v>4852686451386.3496</v>
      </c>
    </row>
    <row r="871" spans="1:6" ht="13.5" hidden="1" thickBot="1">
      <c r="A871" s="27">
        <f t="shared" si="14"/>
        <v>9</v>
      </c>
      <c r="B871" s="30" t="s">
        <v>1844</v>
      </c>
      <c r="C871" s="30" t="s">
        <v>1845</v>
      </c>
      <c r="D871" s="34">
        <v>0</v>
      </c>
      <c r="E871" s="33">
        <v>15274217580.540001</v>
      </c>
      <c r="F871" s="33">
        <v>15274217580.540001</v>
      </c>
    </row>
    <row r="872" spans="1:6" ht="13.5" hidden="1" thickBot="1">
      <c r="A872" s="27">
        <f t="shared" si="14"/>
        <v>9</v>
      </c>
      <c r="B872" s="30" t="s">
        <v>1846</v>
      </c>
      <c r="C872" s="30" t="s">
        <v>1847</v>
      </c>
      <c r="D872" s="34">
        <v>0</v>
      </c>
      <c r="E872" s="33">
        <v>429435717532.25</v>
      </c>
      <c r="F872" s="33">
        <v>429435717532.25</v>
      </c>
    </row>
    <row r="873" spans="1:6" ht="13.5" hidden="1" thickBot="1">
      <c r="A873" s="27">
        <f t="shared" si="14"/>
        <v>9</v>
      </c>
      <c r="B873" s="30" t="s">
        <v>1848</v>
      </c>
      <c r="C873" s="30" t="s">
        <v>1849</v>
      </c>
      <c r="D873" s="34">
        <v>0</v>
      </c>
      <c r="E873" s="33">
        <v>505422965353.85999</v>
      </c>
      <c r="F873" s="33">
        <v>505422965353.85999</v>
      </c>
    </row>
    <row r="874" spans="1:6" ht="13.5" thickBot="1">
      <c r="A874" s="27">
        <f t="shared" si="14"/>
        <v>6</v>
      </c>
      <c r="B874" s="27" t="s">
        <v>303</v>
      </c>
      <c r="C874" s="30" t="s">
        <v>196</v>
      </c>
      <c r="D874" s="34">
        <v>0</v>
      </c>
      <c r="E874" s="33">
        <v>59432858068671.102</v>
      </c>
      <c r="F874" s="33">
        <v>59432858068671.102</v>
      </c>
    </row>
    <row r="875" spans="1:6" ht="13.5" hidden="1" thickBot="1">
      <c r="A875" s="27">
        <f t="shared" si="14"/>
        <v>9</v>
      </c>
      <c r="B875" s="30" t="s">
        <v>1850</v>
      </c>
      <c r="C875" s="30" t="s">
        <v>1851</v>
      </c>
      <c r="D875" s="34">
        <v>0</v>
      </c>
      <c r="E875" s="33">
        <v>600442144914.30005</v>
      </c>
      <c r="F875" s="33">
        <v>600442144914.30005</v>
      </c>
    </row>
    <row r="876" spans="1:6" ht="13.5" hidden="1" thickBot="1">
      <c r="A876" s="27">
        <f t="shared" si="14"/>
        <v>9</v>
      </c>
      <c r="B876" s="30" t="s">
        <v>1852</v>
      </c>
      <c r="C876" s="30" t="s">
        <v>1853</v>
      </c>
      <c r="D876" s="34">
        <v>0</v>
      </c>
      <c r="E876" s="33">
        <v>8252576601043.1104</v>
      </c>
      <c r="F876" s="33">
        <v>8252576601043.1104</v>
      </c>
    </row>
    <row r="877" spans="1:6" ht="13.5" hidden="1" thickBot="1">
      <c r="A877" s="27">
        <f t="shared" si="14"/>
        <v>9</v>
      </c>
      <c r="B877" s="30" t="s">
        <v>1854</v>
      </c>
      <c r="C877" s="30" t="s">
        <v>1855</v>
      </c>
      <c r="D877" s="34">
        <v>0</v>
      </c>
      <c r="E877" s="33">
        <v>20727245338.060001</v>
      </c>
      <c r="F877" s="33">
        <v>20727245338.060001</v>
      </c>
    </row>
    <row r="878" spans="1:6" ht="13.5" hidden="1" thickBot="1">
      <c r="A878" s="27">
        <f t="shared" si="14"/>
        <v>9</v>
      </c>
      <c r="B878" s="30" t="s">
        <v>1856</v>
      </c>
      <c r="C878" s="30" t="s">
        <v>1857</v>
      </c>
      <c r="D878" s="34">
        <v>0</v>
      </c>
      <c r="E878" s="33">
        <v>40557876058949.797</v>
      </c>
      <c r="F878" s="33">
        <v>40557876058949.797</v>
      </c>
    </row>
    <row r="879" spans="1:6" ht="13.5" hidden="1" thickBot="1">
      <c r="A879" s="27">
        <f t="shared" si="14"/>
        <v>9</v>
      </c>
      <c r="B879" s="30" t="s">
        <v>1858</v>
      </c>
      <c r="C879" s="30" t="s">
        <v>1859</v>
      </c>
      <c r="D879" s="34">
        <v>0</v>
      </c>
      <c r="E879" s="33">
        <v>128376386716.49001</v>
      </c>
      <c r="F879" s="33">
        <v>128376386716.49001</v>
      </c>
    </row>
    <row r="880" spans="1:6" ht="13.5" hidden="1" thickBot="1">
      <c r="A880" s="27">
        <f t="shared" si="14"/>
        <v>9</v>
      </c>
      <c r="B880" s="30" t="s">
        <v>1860</v>
      </c>
      <c r="C880" s="30" t="s">
        <v>1861</v>
      </c>
      <c r="D880" s="34">
        <v>0</v>
      </c>
      <c r="E880" s="33">
        <v>174756718021.64999</v>
      </c>
      <c r="F880" s="33">
        <v>174756718021.64999</v>
      </c>
    </row>
    <row r="881" spans="1:6" ht="13.5" hidden="1" thickBot="1">
      <c r="A881" s="27">
        <f t="shared" si="14"/>
        <v>9</v>
      </c>
      <c r="B881" s="30" t="s">
        <v>1862</v>
      </c>
      <c r="C881" s="30" t="s">
        <v>1863</v>
      </c>
      <c r="D881" s="34">
        <v>0</v>
      </c>
      <c r="E881" s="33">
        <v>116234527543.24001</v>
      </c>
      <c r="F881" s="33">
        <v>116234527543.24001</v>
      </c>
    </row>
    <row r="882" spans="1:6" ht="13.5" hidden="1" thickBot="1">
      <c r="A882" s="27">
        <f t="shared" si="14"/>
        <v>9</v>
      </c>
      <c r="B882" s="30" t="s">
        <v>1864</v>
      </c>
      <c r="C882" s="30" t="s">
        <v>1865</v>
      </c>
      <c r="D882" s="34">
        <v>0</v>
      </c>
      <c r="E882" s="33">
        <v>405590773840.09003</v>
      </c>
      <c r="F882" s="33">
        <v>405590773840.09003</v>
      </c>
    </row>
    <row r="883" spans="1:6" ht="13.5" hidden="1" thickBot="1">
      <c r="A883" s="27">
        <f t="shared" si="14"/>
        <v>9</v>
      </c>
      <c r="B883" s="30" t="s">
        <v>1866</v>
      </c>
      <c r="C883" s="30" t="s">
        <v>1867</v>
      </c>
      <c r="D883" s="34">
        <v>0</v>
      </c>
      <c r="E883" s="33">
        <v>1429019317646.73</v>
      </c>
      <c r="F883" s="33">
        <v>1429019317646.73</v>
      </c>
    </row>
    <row r="884" spans="1:6" ht="13.5" hidden="1" thickBot="1">
      <c r="A884" s="27">
        <f t="shared" si="14"/>
        <v>9</v>
      </c>
      <c r="B884" s="30" t="s">
        <v>1868</v>
      </c>
      <c r="C884" s="30" t="s">
        <v>1869</v>
      </c>
      <c r="D884" s="34">
        <v>0</v>
      </c>
      <c r="E884" s="33">
        <v>1990183461315.27</v>
      </c>
      <c r="F884" s="33">
        <v>1990183461315.27</v>
      </c>
    </row>
    <row r="885" spans="1:6" ht="13.5" hidden="1" thickBot="1">
      <c r="A885" s="27">
        <f t="shared" si="14"/>
        <v>9</v>
      </c>
      <c r="B885" s="30" t="s">
        <v>1870</v>
      </c>
      <c r="C885" s="30" t="s">
        <v>1871</v>
      </c>
      <c r="D885" s="34">
        <v>0</v>
      </c>
      <c r="E885" s="33">
        <v>3517452349825.2002</v>
      </c>
      <c r="F885" s="33">
        <v>3517452349825.2002</v>
      </c>
    </row>
    <row r="886" spans="1:6" ht="13.5" hidden="1" thickBot="1">
      <c r="A886" s="27">
        <f t="shared" si="14"/>
        <v>9</v>
      </c>
      <c r="B886" s="30" t="s">
        <v>1872</v>
      </c>
      <c r="C886" s="30" t="s">
        <v>1873</v>
      </c>
      <c r="D886" s="34">
        <v>0</v>
      </c>
      <c r="E886" s="33">
        <v>48464044581.379997</v>
      </c>
      <c r="F886" s="33">
        <v>48464044581.379997</v>
      </c>
    </row>
    <row r="887" spans="1:6" ht="13.5" hidden="1" thickBot="1">
      <c r="A887" s="27">
        <f t="shared" si="14"/>
        <v>9</v>
      </c>
      <c r="B887" s="30" t="s">
        <v>1874</v>
      </c>
      <c r="C887" s="30" t="s">
        <v>1875</v>
      </c>
      <c r="D887" s="34">
        <v>0</v>
      </c>
      <c r="E887" s="33">
        <v>349972061538.59003</v>
      </c>
      <c r="F887" s="33">
        <v>349972061538.59003</v>
      </c>
    </row>
    <row r="888" spans="1:6" ht="13.5" hidden="1" thickBot="1">
      <c r="A888" s="27">
        <f t="shared" si="14"/>
        <v>9</v>
      </c>
      <c r="B888" s="30" t="s">
        <v>1876</v>
      </c>
      <c r="C888" s="30" t="s">
        <v>1877</v>
      </c>
      <c r="D888" s="34">
        <v>0</v>
      </c>
      <c r="E888" s="33">
        <v>18352189746.889999</v>
      </c>
      <c r="F888" s="33">
        <v>18352189746.889999</v>
      </c>
    </row>
    <row r="889" spans="1:6" ht="13.5" hidden="1" thickBot="1">
      <c r="A889" s="27">
        <f t="shared" si="14"/>
        <v>9</v>
      </c>
      <c r="B889" s="30" t="s">
        <v>1878</v>
      </c>
      <c r="C889" s="30" t="s">
        <v>1879</v>
      </c>
      <c r="D889" s="34">
        <v>0</v>
      </c>
      <c r="E889" s="33">
        <v>5579674855.75</v>
      </c>
      <c r="F889" s="33">
        <v>5579674855.75</v>
      </c>
    </row>
    <row r="890" spans="1:6" ht="13.5" hidden="1" thickBot="1">
      <c r="A890" s="27">
        <f t="shared" si="14"/>
        <v>9</v>
      </c>
      <c r="B890" s="30" t="s">
        <v>1880</v>
      </c>
      <c r="C890" s="30" t="s">
        <v>1881</v>
      </c>
      <c r="D890" s="34">
        <v>0</v>
      </c>
      <c r="E890" s="33">
        <v>44952140804.050003</v>
      </c>
      <c r="F890" s="33">
        <v>44952140804.050003</v>
      </c>
    </row>
    <row r="891" spans="1:6" ht="13.5" hidden="1" thickBot="1">
      <c r="A891" s="27">
        <f t="shared" si="14"/>
        <v>9</v>
      </c>
      <c r="B891" s="30" t="s">
        <v>1882</v>
      </c>
      <c r="C891" s="30" t="s">
        <v>1883</v>
      </c>
      <c r="D891" s="34">
        <v>0</v>
      </c>
      <c r="E891" s="33">
        <v>96348014916.449997</v>
      </c>
      <c r="F891" s="33">
        <v>96348014916.449997</v>
      </c>
    </row>
    <row r="892" spans="1:6" ht="13.5" hidden="1" thickBot="1">
      <c r="A892" s="27">
        <f t="shared" si="14"/>
        <v>9</v>
      </c>
      <c r="B892" s="30" t="s">
        <v>1884</v>
      </c>
      <c r="C892" s="30" t="s">
        <v>1885</v>
      </c>
      <c r="D892" s="34">
        <v>0</v>
      </c>
      <c r="E892" s="34">
        <v>1675954357074</v>
      </c>
      <c r="F892" s="34">
        <v>1675954357074</v>
      </c>
    </row>
    <row r="893" spans="1:6" ht="13.5" thickBot="1">
      <c r="A893" s="27">
        <f t="shared" si="14"/>
        <v>6</v>
      </c>
      <c r="B893" s="27" t="s">
        <v>304</v>
      </c>
      <c r="C893" s="30" t="s">
        <v>96</v>
      </c>
      <c r="D893" s="34">
        <v>0</v>
      </c>
      <c r="E893" s="33">
        <v>4767194997693.4199</v>
      </c>
      <c r="F893" s="33">
        <v>4767194997693.4199</v>
      </c>
    </row>
    <row r="894" spans="1:6" ht="13.5" hidden="1" thickBot="1">
      <c r="A894" s="27">
        <f t="shared" si="14"/>
        <v>9</v>
      </c>
      <c r="B894" s="30" t="s">
        <v>1886</v>
      </c>
      <c r="C894" s="30" t="s">
        <v>1887</v>
      </c>
      <c r="D894" s="34">
        <v>0</v>
      </c>
      <c r="E894" s="33">
        <v>251140213722.14001</v>
      </c>
      <c r="F894" s="33">
        <v>251140213722.14001</v>
      </c>
    </row>
    <row r="895" spans="1:6" ht="13.5" hidden="1" thickBot="1">
      <c r="A895" s="27">
        <f t="shared" si="14"/>
        <v>9</v>
      </c>
      <c r="B895" s="30" t="s">
        <v>1888</v>
      </c>
      <c r="C895" s="30" t="s">
        <v>1889</v>
      </c>
      <c r="D895" s="34">
        <v>0</v>
      </c>
      <c r="E895" s="33">
        <v>2367598134300.98</v>
      </c>
      <c r="F895" s="33">
        <v>2367598134300.98</v>
      </c>
    </row>
    <row r="896" spans="1:6" ht="13.5" hidden="1" thickBot="1">
      <c r="A896" s="27">
        <f t="shared" si="14"/>
        <v>9</v>
      </c>
      <c r="B896" s="30" t="s">
        <v>1890</v>
      </c>
      <c r="C896" s="30" t="s">
        <v>1891</v>
      </c>
      <c r="D896" s="34">
        <v>0</v>
      </c>
      <c r="E896" s="33">
        <v>224205290992.85001</v>
      </c>
      <c r="F896" s="33">
        <v>224205290992.85001</v>
      </c>
    </row>
    <row r="897" spans="1:6" ht="13.5" hidden="1" thickBot="1">
      <c r="A897" s="27">
        <f t="shared" si="14"/>
        <v>9</v>
      </c>
      <c r="B897" s="30" t="s">
        <v>1892</v>
      </c>
      <c r="C897" s="30" t="s">
        <v>1893</v>
      </c>
      <c r="D897" s="34">
        <v>0</v>
      </c>
      <c r="E897" s="33">
        <v>341205106807.75</v>
      </c>
      <c r="F897" s="33">
        <v>341205106807.75</v>
      </c>
    </row>
    <row r="898" spans="1:6" ht="13.5" hidden="1" thickBot="1">
      <c r="A898" s="27">
        <f t="shared" si="14"/>
        <v>9</v>
      </c>
      <c r="B898" s="30" t="s">
        <v>1894</v>
      </c>
      <c r="C898" s="30" t="s">
        <v>1895</v>
      </c>
      <c r="D898" s="34">
        <v>0</v>
      </c>
      <c r="E898" s="33">
        <v>404955907879.59998</v>
      </c>
      <c r="F898" s="33">
        <v>404955907879.59998</v>
      </c>
    </row>
    <row r="899" spans="1:6" ht="13.5" hidden="1" thickBot="1">
      <c r="A899" s="27">
        <f t="shared" si="14"/>
        <v>9</v>
      </c>
      <c r="B899" s="30" t="s">
        <v>1896</v>
      </c>
      <c r="C899" s="30" t="s">
        <v>1897</v>
      </c>
      <c r="D899" s="34">
        <v>0</v>
      </c>
      <c r="E899" s="33">
        <v>585070253033.72998</v>
      </c>
      <c r="F899" s="33">
        <v>585070253033.72998</v>
      </c>
    </row>
    <row r="900" spans="1:6" ht="13.5" hidden="1" thickBot="1">
      <c r="A900" s="27">
        <f t="shared" si="14"/>
        <v>9</v>
      </c>
      <c r="B900" s="30" t="s">
        <v>1898</v>
      </c>
      <c r="C900" s="30" t="s">
        <v>1899</v>
      </c>
      <c r="D900" s="34">
        <v>0</v>
      </c>
      <c r="E900" s="33">
        <v>96326061499.809998</v>
      </c>
      <c r="F900" s="33">
        <v>96326061499.809998</v>
      </c>
    </row>
    <row r="901" spans="1:6" ht="13.5" hidden="1" thickBot="1">
      <c r="A901" s="27">
        <f t="shared" si="14"/>
        <v>9</v>
      </c>
      <c r="B901" s="30" t="s">
        <v>1900</v>
      </c>
      <c r="C901" s="30" t="s">
        <v>1901</v>
      </c>
      <c r="D901" s="34">
        <v>0</v>
      </c>
      <c r="E901" s="33">
        <v>249919514518.44</v>
      </c>
      <c r="F901" s="33">
        <v>249919514518.44</v>
      </c>
    </row>
    <row r="902" spans="1:6" ht="13.5" hidden="1" thickBot="1">
      <c r="A902" s="27">
        <f t="shared" si="14"/>
        <v>9</v>
      </c>
      <c r="B902" s="30" t="s">
        <v>1902</v>
      </c>
      <c r="C902" s="30" t="s">
        <v>1903</v>
      </c>
      <c r="D902" s="34">
        <v>0</v>
      </c>
      <c r="E902" s="33">
        <v>24034427893.220001</v>
      </c>
      <c r="F902" s="33">
        <v>24034427893.220001</v>
      </c>
    </row>
    <row r="903" spans="1:6" ht="13.5" hidden="1" thickBot="1">
      <c r="A903" s="27">
        <f t="shared" si="14"/>
        <v>9</v>
      </c>
      <c r="B903" s="30" t="s">
        <v>1904</v>
      </c>
      <c r="C903" s="30" t="s">
        <v>1905</v>
      </c>
      <c r="D903" s="34">
        <v>0</v>
      </c>
      <c r="E903" s="33">
        <v>14875694903.74</v>
      </c>
      <c r="F903" s="33">
        <v>14875694903.74</v>
      </c>
    </row>
    <row r="904" spans="1:6" ht="13.5" hidden="1" thickBot="1">
      <c r="A904" s="27">
        <f t="shared" si="14"/>
        <v>9</v>
      </c>
      <c r="B904" s="30" t="s">
        <v>1906</v>
      </c>
      <c r="C904" s="30" t="s">
        <v>1907</v>
      </c>
      <c r="D904" s="34">
        <v>0</v>
      </c>
      <c r="E904" s="33">
        <v>207864392141.16</v>
      </c>
      <c r="F904" s="33">
        <v>207864392141.16</v>
      </c>
    </row>
    <row r="905" spans="1:6" ht="13.5" thickBot="1">
      <c r="A905" s="27">
        <f t="shared" si="14"/>
        <v>6</v>
      </c>
      <c r="B905" s="27" t="s">
        <v>305</v>
      </c>
      <c r="C905" s="30" t="s">
        <v>197</v>
      </c>
      <c r="D905" s="34">
        <v>0</v>
      </c>
      <c r="E905" s="33">
        <v>3434642380132.3901</v>
      </c>
      <c r="F905" s="33">
        <v>3434642380132.3901</v>
      </c>
    </row>
    <row r="906" spans="1:6" ht="13.5" hidden="1" thickBot="1">
      <c r="A906" s="27">
        <f t="shared" si="14"/>
        <v>9</v>
      </c>
      <c r="B906" s="30" t="s">
        <v>1908</v>
      </c>
      <c r="C906" s="30" t="s">
        <v>1502</v>
      </c>
      <c r="D906" s="34">
        <v>0</v>
      </c>
      <c r="E906" s="33">
        <v>2743586723502.46</v>
      </c>
      <c r="F906" s="33">
        <v>2743586723502.46</v>
      </c>
    </row>
    <row r="907" spans="1:6" ht="13.5" hidden="1" thickBot="1">
      <c r="A907" s="27">
        <f t="shared" si="14"/>
        <v>9</v>
      </c>
      <c r="B907" s="30" t="s">
        <v>1909</v>
      </c>
      <c r="C907" s="30" t="s">
        <v>1910</v>
      </c>
      <c r="D907" s="34">
        <v>0</v>
      </c>
      <c r="E907" s="33">
        <v>485632690495.34003</v>
      </c>
      <c r="F907" s="33">
        <v>485632690495.34003</v>
      </c>
    </row>
    <row r="908" spans="1:6" ht="13.5" hidden="1" thickBot="1">
      <c r="A908" s="27">
        <f t="shared" si="14"/>
        <v>9</v>
      </c>
      <c r="B908" s="30" t="s">
        <v>1911</v>
      </c>
      <c r="C908" s="30" t="s">
        <v>1912</v>
      </c>
      <c r="D908" s="34">
        <v>0</v>
      </c>
      <c r="E908" s="33">
        <v>4720453973.9799995</v>
      </c>
      <c r="F908" s="33">
        <v>4720453973.9799995</v>
      </c>
    </row>
    <row r="909" spans="1:6" ht="13.5" hidden="1" thickBot="1">
      <c r="A909" s="27">
        <f t="shared" si="14"/>
        <v>9</v>
      </c>
      <c r="B909" s="30" t="s">
        <v>1913</v>
      </c>
      <c r="C909" s="30" t="s">
        <v>1914</v>
      </c>
      <c r="D909" s="34">
        <v>0</v>
      </c>
      <c r="E909" s="33">
        <v>48244812443.360001</v>
      </c>
      <c r="F909" s="33">
        <v>48244812443.360001</v>
      </c>
    </row>
    <row r="910" spans="1:6" ht="13.5" hidden="1" thickBot="1">
      <c r="A910" s="27">
        <f t="shared" si="14"/>
        <v>9</v>
      </c>
      <c r="B910" s="30" t="s">
        <v>1915</v>
      </c>
      <c r="C910" s="30" t="s">
        <v>1916</v>
      </c>
      <c r="D910" s="34">
        <v>0</v>
      </c>
      <c r="E910" s="33">
        <v>152457699717.25</v>
      </c>
      <c r="F910" s="33">
        <v>152457699717.25</v>
      </c>
    </row>
    <row r="911" spans="1:6" ht="13.5" thickBot="1">
      <c r="A911" s="27">
        <f t="shared" si="14"/>
        <v>6</v>
      </c>
      <c r="B911" s="27" t="s">
        <v>306</v>
      </c>
      <c r="C911" s="30" t="s">
        <v>95</v>
      </c>
      <c r="D911" s="34">
        <v>0</v>
      </c>
      <c r="E911" s="33">
        <v>14447065930445.1</v>
      </c>
      <c r="F911" s="33">
        <v>14447065930445.1</v>
      </c>
    </row>
    <row r="912" spans="1:6" ht="13.5" hidden="1" thickBot="1">
      <c r="A912" s="27">
        <f t="shared" si="14"/>
        <v>9</v>
      </c>
      <c r="B912" s="30" t="s">
        <v>1917</v>
      </c>
      <c r="C912" s="30" t="s">
        <v>1918</v>
      </c>
      <c r="D912" s="34">
        <v>0</v>
      </c>
      <c r="E912" s="33">
        <v>8184227310033.21</v>
      </c>
      <c r="F912" s="33">
        <v>8184227310033.21</v>
      </c>
    </row>
    <row r="913" spans="1:6" ht="13.5" hidden="1" thickBot="1">
      <c r="A913" s="27">
        <f t="shared" si="14"/>
        <v>9</v>
      </c>
      <c r="B913" s="30" t="s">
        <v>1919</v>
      </c>
      <c r="C913" s="30" t="s">
        <v>1920</v>
      </c>
      <c r="D913" s="34">
        <v>0</v>
      </c>
      <c r="E913" s="33">
        <v>5496511518910.5703</v>
      </c>
      <c r="F913" s="33">
        <v>5496511518910.5703</v>
      </c>
    </row>
    <row r="914" spans="1:6" ht="13.5" hidden="1" thickBot="1">
      <c r="A914" s="27">
        <f t="shared" ref="A914:A977" si="15">LEN(B914)</f>
        <v>9</v>
      </c>
      <c r="B914" s="30" t="s">
        <v>1921</v>
      </c>
      <c r="C914" s="30" t="s">
        <v>1922</v>
      </c>
      <c r="D914" s="34">
        <v>0</v>
      </c>
      <c r="E914" s="33">
        <v>87958744380.389999</v>
      </c>
      <c r="F914" s="33">
        <v>87958744380.389999</v>
      </c>
    </row>
    <row r="915" spans="1:6" ht="13.5" hidden="1" thickBot="1">
      <c r="A915" s="27">
        <f t="shared" si="15"/>
        <v>9</v>
      </c>
      <c r="B915" s="30" t="s">
        <v>1923</v>
      </c>
      <c r="C915" s="30" t="s">
        <v>1924</v>
      </c>
      <c r="D915" s="34">
        <v>0</v>
      </c>
      <c r="E915" s="33">
        <v>374143740945.22998</v>
      </c>
      <c r="F915" s="33">
        <v>374143740945.22998</v>
      </c>
    </row>
    <row r="916" spans="1:6" ht="13.5" hidden="1" thickBot="1">
      <c r="A916" s="27">
        <f t="shared" si="15"/>
        <v>9</v>
      </c>
      <c r="B916" s="30" t="s">
        <v>1925</v>
      </c>
      <c r="C916" s="30" t="s">
        <v>1926</v>
      </c>
      <c r="D916" s="34">
        <v>0</v>
      </c>
      <c r="E916" s="33">
        <v>2341241228.4000001</v>
      </c>
      <c r="F916" s="33">
        <v>2341241228.4000001</v>
      </c>
    </row>
    <row r="917" spans="1:6" ht="13.5" hidden="1" thickBot="1">
      <c r="A917" s="27">
        <f t="shared" si="15"/>
        <v>9</v>
      </c>
      <c r="B917" s="30" t="s">
        <v>1927</v>
      </c>
      <c r="C917" s="30" t="s">
        <v>1928</v>
      </c>
      <c r="D917" s="34">
        <v>0</v>
      </c>
      <c r="E917" s="33">
        <v>218779134258.06</v>
      </c>
      <c r="F917" s="33">
        <v>218779134258.06</v>
      </c>
    </row>
    <row r="918" spans="1:6" ht="13.5" hidden="1" thickBot="1">
      <c r="A918" s="27">
        <f t="shared" si="15"/>
        <v>9</v>
      </c>
      <c r="B918" s="30" t="s">
        <v>1929</v>
      </c>
      <c r="C918" s="30" t="s">
        <v>1930</v>
      </c>
      <c r="D918" s="34">
        <v>0</v>
      </c>
      <c r="E918" s="33">
        <v>83104240689.279999</v>
      </c>
      <c r="F918" s="33">
        <v>83104240689.279999</v>
      </c>
    </row>
    <row r="919" spans="1:6" ht="13.5" thickBot="1">
      <c r="A919" s="27">
        <f t="shared" si="15"/>
        <v>6</v>
      </c>
      <c r="B919" s="27" t="s">
        <v>307</v>
      </c>
      <c r="C919" s="30" t="s">
        <v>198</v>
      </c>
      <c r="D919" s="34">
        <v>0</v>
      </c>
      <c r="E919" s="33">
        <v>8013743142082.4199</v>
      </c>
      <c r="F919" s="33">
        <v>8013743142082.4199</v>
      </c>
    </row>
    <row r="920" spans="1:6" ht="13.5" hidden="1" thickBot="1">
      <c r="A920" s="27">
        <f t="shared" si="15"/>
        <v>9</v>
      </c>
      <c r="B920" s="30" t="s">
        <v>1931</v>
      </c>
      <c r="C920" s="30" t="s">
        <v>1932</v>
      </c>
      <c r="D920" s="34">
        <v>0</v>
      </c>
      <c r="E920" s="33">
        <v>658166673012.55005</v>
      </c>
      <c r="F920" s="33">
        <v>658166673012.55005</v>
      </c>
    </row>
    <row r="921" spans="1:6" ht="13.5" hidden="1" thickBot="1">
      <c r="A921" s="27">
        <f t="shared" si="15"/>
        <v>9</v>
      </c>
      <c r="B921" s="30" t="s">
        <v>1933</v>
      </c>
      <c r="C921" s="30" t="s">
        <v>1934</v>
      </c>
      <c r="D921" s="34">
        <v>0</v>
      </c>
      <c r="E921" s="33">
        <v>5520982320855.9902</v>
      </c>
      <c r="F921" s="33">
        <v>5520982320855.9902</v>
      </c>
    </row>
    <row r="922" spans="1:6" ht="13.5" hidden="1" thickBot="1">
      <c r="A922" s="27">
        <f t="shared" si="15"/>
        <v>9</v>
      </c>
      <c r="B922" s="30" t="s">
        <v>1935</v>
      </c>
      <c r="C922" s="30" t="s">
        <v>1936</v>
      </c>
      <c r="D922" s="34">
        <v>0</v>
      </c>
      <c r="E922" s="34">
        <v>878457113440</v>
      </c>
      <c r="F922" s="34">
        <v>878457113440</v>
      </c>
    </row>
    <row r="923" spans="1:6" ht="13.5" hidden="1" thickBot="1">
      <c r="A923" s="27">
        <f t="shared" si="15"/>
        <v>9</v>
      </c>
      <c r="B923" s="30" t="s">
        <v>1937</v>
      </c>
      <c r="C923" s="30" t="s">
        <v>1938</v>
      </c>
      <c r="D923" s="34">
        <v>0</v>
      </c>
      <c r="E923" s="33">
        <v>158102767479.78</v>
      </c>
      <c r="F923" s="33">
        <v>158102767479.78</v>
      </c>
    </row>
    <row r="924" spans="1:6" ht="13.5" hidden="1" thickBot="1">
      <c r="A924" s="27">
        <f t="shared" si="15"/>
        <v>9</v>
      </c>
      <c r="B924" s="30" t="s">
        <v>1939</v>
      </c>
      <c r="C924" s="30" t="s">
        <v>1940</v>
      </c>
      <c r="D924" s="34">
        <v>0</v>
      </c>
      <c r="E924" s="33">
        <v>236321433102.07999</v>
      </c>
      <c r="F924" s="33">
        <v>236321433102.07999</v>
      </c>
    </row>
    <row r="925" spans="1:6" ht="13.5" hidden="1" thickBot="1">
      <c r="A925" s="27">
        <f t="shared" si="15"/>
        <v>9</v>
      </c>
      <c r="B925" s="30" t="s">
        <v>1941</v>
      </c>
      <c r="C925" s="30" t="s">
        <v>1942</v>
      </c>
      <c r="D925" s="34">
        <v>0</v>
      </c>
      <c r="E925" s="33">
        <v>159146522161.35999</v>
      </c>
      <c r="F925" s="33">
        <v>159146522161.35999</v>
      </c>
    </row>
    <row r="926" spans="1:6" ht="13.5" hidden="1" thickBot="1">
      <c r="A926" s="27">
        <f t="shared" si="15"/>
        <v>9</v>
      </c>
      <c r="B926" s="30" t="s">
        <v>1943</v>
      </c>
      <c r="C926" s="30" t="s">
        <v>1944</v>
      </c>
      <c r="D926" s="34">
        <v>0</v>
      </c>
      <c r="E926" s="33">
        <v>19735967838.349998</v>
      </c>
      <c r="F926" s="33">
        <v>19735967838.349998</v>
      </c>
    </row>
    <row r="927" spans="1:6" ht="13.5" hidden="1" thickBot="1">
      <c r="A927" s="27">
        <f t="shared" si="15"/>
        <v>9</v>
      </c>
      <c r="B927" s="30" t="s">
        <v>1945</v>
      </c>
      <c r="C927" s="30" t="s">
        <v>1946</v>
      </c>
      <c r="D927" s="34">
        <v>0</v>
      </c>
      <c r="E927" s="33">
        <v>338267266476.46002</v>
      </c>
      <c r="F927" s="33">
        <v>338267266476.46002</v>
      </c>
    </row>
    <row r="928" spans="1:6" ht="13.5" hidden="1" thickBot="1">
      <c r="A928" s="27">
        <f t="shared" si="15"/>
        <v>9</v>
      </c>
      <c r="B928" s="30" t="s">
        <v>1947</v>
      </c>
      <c r="C928" s="30" t="s">
        <v>1948</v>
      </c>
      <c r="D928" s="34">
        <v>0</v>
      </c>
      <c r="E928" s="33">
        <v>44563077715.849998</v>
      </c>
      <c r="F928" s="33">
        <v>44563077715.849998</v>
      </c>
    </row>
    <row r="929" spans="1:6" ht="13.5" thickBot="1">
      <c r="A929" s="27">
        <f t="shared" si="15"/>
        <v>6</v>
      </c>
      <c r="B929" s="27" t="s">
        <v>308</v>
      </c>
      <c r="C929" s="30" t="s">
        <v>94</v>
      </c>
      <c r="D929" s="34">
        <v>0</v>
      </c>
      <c r="E929" s="33">
        <v>279711432209.21002</v>
      </c>
      <c r="F929" s="33">
        <v>279711432209.21002</v>
      </c>
    </row>
    <row r="930" spans="1:6" ht="13.5" hidden="1" thickBot="1">
      <c r="A930" s="27">
        <f t="shared" si="15"/>
        <v>9</v>
      </c>
      <c r="B930" s="30" t="s">
        <v>1949</v>
      </c>
      <c r="C930" s="30" t="s">
        <v>1950</v>
      </c>
      <c r="D930" s="34">
        <v>0</v>
      </c>
      <c r="E930" s="33">
        <v>14806006136.5</v>
      </c>
      <c r="F930" s="33">
        <v>14806006136.5</v>
      </c>
    </row>
    <row r="931" spans="1:6" ht="13.5" hidden="1" thickBot="1">
      <c r="A931" s="27">
        <f t="shared" si="15"/>
        <v>9</v>
      </c>
      <c r="B931" s="30" t="s">
        <v>1951</v>
      </c>
      <c r="C931" s="30" t="s">
        <v>1952</v>
      </c>
      <c r="D931" s="34">
        <v>0</v>
      </c>
      <c r="E931" s="33">
        <v>208407978646.17999</v>
      </c>
      <c r="F931" s="33">
        <v>208407978646.17999</v>
      </c>
    </row>
    <row r="932" spans="1:6" ht="13.5" hidden="1" thickBot="1">
      <c r="A932" s="27">
        <f t="shared" si="15"/>
        <v>9</v>
      </c>
      <c r="B932" s="30" t="s">
        <v>1953</v>
      </c>
      <c r="C932" s="30" t="s">
        <v>1954</v>
      </c>
      <c r="D932" s="34">
        <v>0</v>
      </c>
      <c r="E932" s="33">
        <v>15449069810.690001</v>
      </c>
      <c r="F932" s="33">
        <v>15449069810.690001</v>
      </c>
    </row>
    <row r="933" spans="1:6" ht="13.5" hidden="1" thickBot="1">
      <c r="A933" s="27">
        <f t="shared" si="15"/>
        <v>9</v>
      </c>
      <c r="B933" s="30" t="s">
        <v>1955</v>
      </c>
      <c r="C933" s="30" t="s">
        <v>1956</v>
      </c>
      <c r="D933" s="34">
        <v>0</v>
      </c>
      <c r="E933" s="33">
        <v>22700640368.470001</v>
      </c>
      <c r="F933" s="33">
        <v>22700640368.470001</v>
      </c>
    </row>
    <row r="934" spans="1:6" ht="13.5" hidden="1" thickBot="1">
      <c r="A934" s="27">
        <f t="shared" si="15"/>
        <v>9</v>
      </c>
      <c r="B934" s="30" t="s">
        <v>1957</v>
      </c>
      <c r="C934" s="30" t="s">
        <v>1958</v>
      </c>
      <c r="D934" s="34">
        <v>0</v>
      </c>
      <c r="E934" s="33">
        <v>967764515.65999997</v>
      </c>
      <c r="F934" s="33">
        <v>967764515.65999997</v>
      </c>
    </row>
    <row r="935" spans="1:6" ht="13.5" hidden="1" thickBot="1">
      <c r="A935" s="27">
        <f t="shared" si="15"/>
        <v>9</v>
      </c>
      <c r="B935" s="30" t="s">
        <v>1959</v>
      </c>
      <c r="C935" s="30" t="s">
        <v>1960</v>
      </c>
      <c r="D935" s="34">
        <v>0</v>
      </c>
      <c r="E935" s="33">
        <v>5403530032.6999998</v>
      </c>
      <c r="F935" s="33">
        <v>5403530032.6999998</v>
      </c>
    </row>
    <row r="936" spans="1:6" ht="13.5" hidden="1" thickBot="1">
      <c r="A936" s="27">
        <f t="shared" si="15"/>
        <v>9</v>
      </c>
      <c r="B936" s="30" t="s">
        <v>1961</v>
      </c>
      <c r="C936" s="30" t="s">
        <v>1962</v>
      </c>
      <c r="D936" s="34">
        <v>0</v>
      </c>
      <c r="E936" s="33">
        <v>11976442699.01</v>
      </c>
      <c r="F936" s="33">
        <v>11976442699.01</v>
      </c>
    </row>
    <row r="937" spans="1:6" ht="13.5" thickBot="1">
      <c r="A937" s="27">
        <f t="shared" si="15"/>
        <v>6</v>
      </c>
      <c r="B937" s="27" t="s">
        <v>1963</v>
      </c>
      <c r="C937" s="30" t="s">
        <v>70</v>
      </c>
      <c r="D937" s="34">
        <v>0</v>
      </c>
      <c r="E937" s="33">
        <v>653872790436.17004</v>
      </c>
      <c r="F937" s="33">
        <v>653872790436.17004</v>
      </c>
    </row>
    <row r="938" spans="1:6" ht="13.5" hidden="1" thickBot="1">
      <c r="A938" s="27">
        <f t="shared" si="15"/>
        <v>9</v>
      </c>
      <c r="B938" s="30" t="s">
        <v>1964</v>
      </c>
      <c r="C938" s="30" t="s">
        <v>1965</v>
      </c>
      <c r="D938" s="34">
        <v>0</v>
      </c>
      <c r="E938" s="33">
        <v>274652004243.78</v>
      </c>
      <c r="F938" s="33">
        <v>274652004243.78</v>
      </c>
    </row>
    <row r="939" spans="1:6" ht="13.5" hidden="1" thickBot="1">
      <c r="A939" s="27">
        <f t="shared" si="15"/>
        <v>9</v>
      </c>
      <c r="B939" s="30" t="s">
        <v>1966</v>
      </c>
      <c r="C939" s="30" t="s">
        <v>1967</v>
      </c>
      <c r="D939" s="34">
        <v>0</v>
      </c>
      <c r="E939" s="33">
        <v>2741059697.46</v>
      </c>
      <c r="F939" s="33">
        <v>2741059697.46</v>
      </c>
    </row>
    <row r="940" spans="1:6" ht="13.5" hidden="1" thickBot="1">
      <c r="A940" s="27">
        <f t="shared" si="15"/>
        <v>9</v>
      </c>
      <c r="B940" s="30" t="s">
        <v>1968</v>
      </c>
      <c r="C940" s="30" t="s">
        <v>1969</v>
      </c>
      <c r="D940" s="34">
        <v>0</v>
      </c>
      <c r="E940" s="33">
        <v>357819640.70999998</v>
      </c>
      <c r="F940" s="33">
        <v>357819640.70999998</v>
      </c>
    </row>
    <row r="941" spans="1:6" ht="13.5" hidden="1" thickBot="1">
      <c r="A941" s="27">
        <f t="shared" si="15"/>
        <v>9</v>
      </c>
      <c r="B941" s="30" t="s">
        <v>1970</v>
      </c>
      <c r="C941" s="30" t="s">
        <v>1971</v>
      </c>
      <c r="D941" s="34">
        <v>0</v>
      </c>
      <c r="E941" s="33">
        <v>25942530566.5</v>
      </c>
      <c r="F941" s="33">
        <v>25942530566.5</v>
      </c>
    </row>
    <row r="942" spans="1:6" ht="13.5" hidden="1" thickBot="1">
      <c r="A942" s="27">
        <f t="shared" si="15"/>
        <v>9</v>
      </c>
      <c r="B942" s="30" t="s">
        <v>1972</v>
      </c>
      <c r="C942" s="30" t="s">
        <v>1973</v>
      </c>
      <c r="D942" s="34">
        <v>0</v>
      </c>
      <c r="E942" s="33">
        <v>21578409168.5</v>
      </c>
      <c r="F942" s="33">
        <v>21578409168.5</v>
      </c>
    </row>
    <row r="943" spans="1:6" ht="13.5" hidden="1" thickBot="1">
      <c r="A943" s="27">
        <f t="shared" si="15"/>
        <v>9</v>
      </c>
      <c r="B943" s="30" t="s">
        <v>1974</v>
      </c>
      <c r="C943" s="30" t="s">
        <v>1975</v>
      </c>
      <c r="D943" s="34">
        <v>0</v>
      </c>
      <c r="E943" s="33">
        <v>290797241147.44</v>
      </c>
      <c r="F943" s="33">
        <v>290797241147.44</v>
      </c>
    </row>
    <row r="944" spans="1:6" ht="13.5" hidden="1" thickBot="1">
      <c r="A944" s="27">
        <f t="shared" si="15"/>
        <v>9</v>
      </c>
      <c r="B944" s="30" t="s">
        <v>1976</v>
      </c>
      <c r="C944" s="30" t="s">
        <v>1977</v>
      </c>
      <c r="D944" s="34">
        <v>0</v>
      </c>
      <c r="E944" s="33">
        <v>37803725971.779999</v>
      </c>
      <c r="F944" s="33">
        <v>37803725971.779999</v>
      </c>
    </row>
    <row r="945" spans="1:6" ht="13.5" thickBot="1">
      <c r="A945" s="27">
        <f t="shared" si="15"/>
        <v>6</v>
      </c>
      <c r="B945" s="27" t="s">
        <v>1978</v>
      </c>
      <c r="C945" s="30" t="s">
        <v>1979</v>
      </c>
      <c r="D945" s="34">
        <v>0</v>
      </c>
      <c r="E945" s="33">
        <v>5789405425830.8799</v>
      </c>
      <c r="F945" s="33">
        <v>5789405425830.8799</v>
      </c>
    </row>
    <row r="946" spans="1:6" ht="13.5" hidden="1" thickBot="1">
      <c r="A946" s="27">
        <f t="shared" si="15"/>
        <v>9</v>
      </c>
      <c r="B946" s="30" t="s">
        <v>1980</v>
      </c>
      <c r="C946" s="30" t="s">
        <v>106</v>
      </c>
      <c r="D946" s="34">
        <v>0</v>
      </c>
      <c r="E946" s="33">
        <v>1737289964021.0701</v>
      </c>
      <c r="F946" s="33">
        <v>1737289964021.0701</v>
      </c>
    </row>
    <row r="947" spans="1:6" ht="13.5" hidden="1" thickBot="1">
      <c r="A947" s="27">
        <f t="shared" si="15"/>
        <v>9</v>
      </c>
      <c r="B947" s="30" t="s">
        <v>1981</v>
      </c>
      <c r="C947" s="30" t="s">
        <v>98</v>
      </c>
      <c r="D947" s="34">
        <v>0</v>
      </c>
      <c r="E947" s="34">
        <v>1792302566913</v>
      </c>
      <c r="F947" s="34">
        <v>1792302566913</v>
      </c>
    </row>
    <row r="948" spans="1:6" ht="13.5" hidden="1" thickBot="1">
      <c r="A948" s="27">
        <f t="shared" si="15"/>
        <v>9</v>
      </c>
      <c r="B948" s="30" t="s">
        <v>1982</v>
      </c>
      <c r="C948" s="30" t="s">
        <v>195</v>
      </c>
      <c r="D948" s="34">
        <v>0</v>
      </c>
      <c r="E948" s="33">
        <v>574048801938.77002</v>
      </c>
      <c r="F948" s="33">
        <v>574048801938.77002</v>
      </c>
    </row>
    <row r="949" spans="1:6" ht="13.5" hidden="1" thickBot="1">
      <c r="A949" s="27">
        <f t="shared" si="15"/>
        <v>9</v>
      </c>
      <c r="B949" s="30" t="s">
        <v>1983</v>
      </c>
      <c r="C949" s="30" t="s">
        <v>97</v>
      </c>
      <c r="D949" s="34">
        <v>0</v>
      </c>
      <c r="E949" s="33">
        <v>987835475376.82996</v>
      </c>
      <c r="F949" s="33">
        <v>987835475376.82996</v>
      </c>
    </row>
    <row r="950" spans="1:6" ht="13.5" hidden="1" thickBot="1">
      <c r="A950" s="27">
        <f t="shared" si="15"/>
        <v>9</v>
      </c>
      <c r="B950" s="30" t="s">
        <v>1984</v>
      </c>
      <c r="C950" s="30" t="s">
        <v>196</v>
      </c>
      <c r="D950" s="34">
        <v>0</v>
      </c>
      <c r="E950" s="33">
        <v>36935810276.279999</v>
      </c>
      <c r="F950" s="33">
        <v>36935810276.279999</v>
      </c>
    </row>
    <row r="951" spans="1:6" ht="13.5" hidden="1" thickBot="1">
      <c r="A951" s="27">
        <f t="shared" si="15"/>
        <v>9</v>
      </c>
      <c r="B951" s="30" t="s">
        <v>1985</v>
      </c>
      <c r="C951" s="30" t="s">
        <v>96</v>
      </c>
      <c r="D951" s="34">
        <v>0</v>
      </c>
      <c r="E951" s="34">
        <v>13883245699</v>
      </c>
      <c r="F951" s="34">
        <v>13883245699</v>
      </c>
    </row>
    <row r="952" spans="1:6" ht="13.5" hidden="1" thickBot="1">
      <c r="A952" s="27">
        <f t="shared" si="15"/>
        <v>9</v>
      </c>
      <c r="B952" s="30" t="s">
        <v>1986</v>
      </c>
      <c r="C952" s="30" t="s">
        <v>197</v>
      </c>
      <c r="D952" s="34">
        <v>0</v>
      </c>
      <c r="E952" s="34">
        <v>455198943255</v>
      </c>
      <c r="F952" s="34">
        <v>455198943255</v>
      </c>
    </row>
    <row r="953" spans="1:6" ht="13.5" hidden="1" thickBot="1">
      <c r="A953" s="27">
        <f t="shared" si="15"/>
        <v>9</v>
      </c>
      <c r="B953" s="30" t="s">
        <v>1987</v>
      </c>
      <c r="C953" s="30" t="s">
        <v>95</v>
      </c>
      <c r="D953" s="34">
        <v>0</v>
      </c>
      <c r="E953" s="33">
        <v>88132428138.050003</v>
      </c>
      <c r="F953" s="33">
        <v>88132428138.050003</v>
      </c>
    </row>
    <row r="954" spans="1:6" ht="13.5" hidden="1" thickBot="1">
      <c r="A954" s="27">
        <f t="shared" si="15"/>
        <v>9</v>
      </c>
      <c r="B954" s="30" t="s">
        <v>1988</v>
      </c>
      <c r="C954" s="30" t="s">
        <v>198</v>
      </c>
      <c r="D954" s="34">
        <v>0</v>
      </c>
      <c r="E954" s="33">
        <v>34131397495.540001</v>
      </c>
      <c r="F954" s="33">
        <v>34131397495.540001</v>
      </c>
    </row>
    <row r="955" spans="1:6" ht="13.5" hidden="1" thickBot="1">
      <c r="A955" s="27">
        <f t="shared" si="15"/>
        <v>9</v>
      </c>
      <c r="B955" s="30" t="s">
        <v>1989</v>
      </c>
      <c r="C955" s="30" t="s">
        <v>103</v>
      </c>
      <c r="D955" s="34">
        <v>0</v>
      </c>
      <c r="E955" s="33">
        <v>2896149077.48</v>
      </c>
      <c r="F955" s="33">
        <v>2896149077.48</v>
      </c>
    </row>
    <row r="956" spans="1:6" ht="13.5" hidden="1" thickBot="1">
      <c r="A956" s="27">
        <f t="shared" si="15"/>
        <v>9</v>
      </c>
      <c r="B956" s="30" t="s">
        <v>1990</v>
      </c>
      <c r="C956" s="30" t="s">
        <v>1991</v>
      </c>
      <c r="D956" s="34">
        <v>0</v>
      </c>
      <c r="E956" s="33">
        <v>66750643639.860001</v>
      </c>
      <c r="F956" s="33">
        <v>66750643639.860001</v>
      </c>
    </row>
    <row r="957" spans="1:6" ht="13.5" thickBot="1">
      <c r="A957" s="27">
        <f t="shared" si="15"/>
        <v>6</v>
      </c>
      <c r="B957" s="27" t="s">
        <v>310</v>
      </c>
      <c r="C957" s="30" t="s">
        <v>1992</v>
      </c>
      <c r="D957" s="34">
        <v>0</v>
      </c>
      <c r="E957" s="33">
        <v>77206070371940</v>
      </c>
      <c r="F957" s="33">
        <v>77206070371940</v>
      </c>
    </row>
    <row r="958" spans="1:6" ht="13.5" hidden="1" thickBot="1">
      <c r="A958" s="27">
        <f t="shared" si="15"/>
        <v>9</v>
      </c>
      <c r="B958" s="30" t="s">
        <v>1993</v>
      </c>
      <c r="C958" s="30" t="s">
        <v>98</v>
      </c>
      <c r="D958" s="34">
        <v>0</v>
      </c>
      <c r="E958" s="33">
        <v>8777293028223.2803</v>
      </c>
      <c r="F958" s="33">
        <v>8777293028223.2803</v>
      </c>
    </row>
    <row r="959" spans="1:6" ht="13.5" hidden="1" thickBot="1">
      <c r="A959" s="27">
        <f t="shared" si="15"/>
        <v>9</v>
      </c>
      <c r="B959" s="30" t="s">
        <v>1994</v>
      </c>
      <c r="C959" s="30" t="s">
        <v>195</v>
      </c>
      <c r="D959" s="34">
        <v>0</v>
      </c>
      <c r="E959" s="33">
        <v>16276122358568</v>
      </c>
      <c r="F959" s="33">
        <v>16276122358568</v>
      </c>
    </row>
    <row r="960" spans="1:6" ht="13.5" hidden="1" thickBot="1">
      <c r="A960" s="27">
        <f t="shared" si="15"/>
        <v>9</v>
      </c>
      <c r="B960" s="30" t="s">
        <v>1995</v>
      </c>
      <c r="C960" s="30" t="s">
        <v>97</v>
      </c>
      <c r="D960" s="34">
        <v>0</v>
      </c>
      <c r="E960" s="33">
        <v>19776586632638.199</v>
      </c>
      <c r="F960" s="33">
        <v>19776586632638.199</v>
      </c>
    </row>
    <row r="961" spans="1:6" ht="13.5" hidden="1" thickBot="1">
      <c r="A961" s="27">
        <f t="shared" si="15"/>
        <v>9</v>
      </c>
      <c r="B961" s="30" t="s">
        <v>1996</v>
      </c>
      <c r="C961" s="30" t="s">
        <v>196</v>
      </c>
      <c r="D961" s="34">
        <v>0</v>
      </c>
      <c r="E961" s="33">
        <v>16400773844623.4</v>
      </c>
      <c r="F961" s="33">
        <v>16400773844623.4</v>
      </c>
    </row>
    <row r="962" spans="1:6" ht="13.5" hidden="1" thickBot="1">
      <c r="A962" s="27">
        <f t="shared" si="15"/>
        <v>9</v>
      </c>
      <c r="B962" s="30" t="s">
        <v>1997</v>
      </c>
      <c r="C962" s="30" t="s">
        <v>96</v>
      </c>
      <c r="D962" s="34">
        <v>0</v>
      </c>
      <c r="E962" s="33">
        <v>2026611966506.8201</v>
      </c>
      <c r="F962" s="33">
        <v>2026611966506.8201</v>
      </c>
    </row>
    <row r="963" spans="1:6" ht="13.5" hidden="1" thickBot="1">
      <c r="A963" s="27">
        <f t="shared" si="15"/>
        <v>9</v>
      </c>
      <c r="B963" s="30" t="s">
        <v>1998</v>
      </c>
      <c r="C963" s="30" t="s">
        <v>197</v>
      </c>
      <c r="D963" s="34">
        <v>0</v>
      </c>
      <c r="E963" s="33">
        <v>1641688945865.21</v>
      </c>
      <c r="F963" s="33">
        <v>1641688945865.21</v>
      </c>
    </row>
    <row r="964" spans="1:6" ht="13.5" hidden="1" thickBot="1">
      <c r="A964" s="27">
        <f t="shared" si="15"/>
        <v>9</v>
      </c>
      <c r="B964" s="30" t="s">
        <v>1999</v>
      </c>
      <c r="C964" s="30" t="s">
        <v>95</v>
      </c>
      <c r="D964" s="34">
        <v>0</v>
      </c>
      <c r="E964" s="33">
        <v>8130158802163.3604</v>
      </c>
      <c r="F964" s="33">
        <v>8130158802163.3604</v>
      </c>
    </row>
    <row r="965" spans="1:6" ht="13.5" hidden="1" thickBot="1">
      <c r="A965" s="27">
        <f t="shared" si="15"/>
        <v>9</v>
      </c>
      <c r="B965" s="30" t="s">
        <v>2000</v>
      </c>
      <c r="C965" s="30" t="s">
        <v>198</v>
      </c>
      <c r="D965" s="34">
        <v>0</v>
      </c>
      <c r="E965" s="33">
        <v>2648176501577.9902</v>
      </c>
      <c r="F965" s="33">
        <v>2648176501577.9902</v>
      </c>
    </row>
    <row r="966" spans="1:6" ht="13.5" hidden="1" thickBot="1">
      <c r="A966" s="27">
        <f t="shared" si="15"/>
        <v>9</v>
      </c>
      <c r="B966" s="30" t="s">
        <v>2001</v>
      </c>
      <c r="C966" s="30" t="s">
        <v>94</v>
      </c>
      <c r="D966" s="34">
        <v>0</v>
      </c>
      <c r="E966" s="33">
        <v>126450185886.63</v>
      </c>
      <c r="F966" s="33">
        <v>126450185886.63</v>
      </c>
    </row>
    <row r="967" spans="1:6" ht="13.5" hidden="1" thickBot="1">
      <c r="A967" s="27">
        <f t="shared" si="15"/>
        <v>9</v>
      </c>
      <c r="B967" s="30" t="s">
        <v>2002</v>
      </c>
      <c r="C967" s="30" t="s">
        <v>1648</v>
      </c>
      <c r="D967" s="34">
        <v>0</v>
      </c>
      <c r="E967" s="33">
        <v>19966524006.099998</v>
      </c>
      <c r="F967" s="33">
        <v>19966524006.099998</v>
      </c>
    </row>
    <row r="968" spans="1:6" ht="13.5" hidden="1" thickBot="1">
      <c r="A968" s="27">
        <f t="shared" si="15"/>
        <v>9</v>
      </c>
      <c r="B968" s="30" t="s">
        <v>2003</v>
      </c>
      <c r="C968" s="30" t="s">
        <v>1661</v>
      </c>
      <c r="D968" s="34">
        <v>0</v>
      </c>
      <c r="E968" s="33">
        <v>32020291412.259998</v>
      </c>
      <c r="F968" s="33">
        <v>32020291412.259998</v>
      </c>
    </row>
    <row r="969" spans="1:6" ht="13.5" hidden="1" thickBot="1">
      <c r="A969" s="27">
        <f t="shared" si="15"/>
        <v>9</v>
      </c>
      <c r="B969" s="30" t="s">
        <v>2004</v>
      </c>
      <c r="C969" s="30" t="s">
        <v>70</v>
      </c>
      <c r="D969" s="34">
        <v>0</v>
      </c>
      <c r="E969" s="33">
        <v>42157683498.169998</v>
      </c>
      <c r="F969" s="33">
        <v>42157683498.169998</v>
      </c>
    </row>
    <row r="970" spans="1:6" ht="13.5" hidden="1" thickBot="1">
      <c r="A970" s="27">
        <f t="shared" si="15"/>
        <v>9</v>
      </c>
      <c r="B970" s="30" t="s">
        <v>2005</v>
      </c>
      <c r="C970" s="30" t="s">
        <v>101</v>
      </c>
      <c r="D970" s="34">
        <v>0</v>
      </c>
      <c r="E970" s="33">
        <v>72776986253.559998</v>
      </c>
      <c r="F970" s="33">
        <v>72776986253.559998</v>
      </c>
    </row>
    <row r="971" spans="1:6" ht="13.5" hidden="1" thickBot="1">
      <c r="A971" s="27">
        <f t="shared" si="15"/>
        <v>9</v>
      </c>
      <c r="B971" s="30" t="s">
        <v>2006</v>
      </c>
      <c r="C971" s="30" t="s">
        <v>100</v>
      </c>
      <c r="D971" s="34">
        <v>0</v>
      </c>
      <c r="E971" s="33">
        <v>199971454448.26999</v>
      </c>
      <c r="F971" s="33">
        <v>199971454448.26999</v>
      </c>
    </row>
    <row r="972" spans="1:6" ht="13.5" hidden="1" thickBot="1">
      <c r="A972" s="27">
        <f t="shared" si="15"/>
        <v>9</v>
      </c>
      <c r="B972" s="30" t="s">
        <v>2007</v>
      </c>
      <c r="C972" s="30" t="s">
        <v>99</v>
      </c>
      <c r="D972" s="34">
        <v>0</v>
      </c>
      <c r="E972" s="33">
        <v>554384393492.07996</v>
      </c>
      <c r="F972" s="33">
        <v>554384393492.07996</v>
      </c>
    </row>
    <row r="973" spans="1:6" ht="13.5" hidden="1" thickBot="1">
      <c r="A973" s="27">
        <f t="shared" si="15"/>
        <v>9</v>
      </c>
      <c r="B973" s="30" t="s">
        <v>2008</v>
      </c>
      <c r="C973" s="30" t="s">
        <v>1979</v>
      </c>
      <c r="D973" s="34">
        <v>0</v>
      </c>
      <c r="E973" s="33">
        <v>480930772776.69</v>
      </c>
      <c r="F973" s="33">
        <v>480930772776.69</v>
      </c>
    </row>
    <row r="974" spans="1:6" ht="13.5" thickBot="1">
      <c r="A974" s="27">
        <f t="shared" si="15"/>
        <v>6</v>
      </c>
      <c r="B974" s="27" t="s">
        <v>313</v>
      </c>
      <c r="C974" s="30" t="s">
        <v>2009</v>
      </c>
      <c r="D974" s="34">
        <v>0</v>
      </c>
      <c r="E974" s="33">
        <v>8777214550284.04</v>
      </c>
      <c r="F974" s="33">
        <v>8777214550284.04</v>
      </c>
    </row>
    <row r="975" spans="1:6" ht="13.5" hidden="1" thickBot="1">
      <c r="A975" s="27">
        <f t="shared" si="15"/>
        <v>9</v>
      </c>
      <c r="B975" s="30" t="s">
        <v>2010</v>
      </c>
      <c r="C975" s="30" t="s">
        <v>106</v>
      </c>
      <c r="D975" s="34">
        <v>0</v>
      </c>
      <c r="E975" s="33">
        <v>310337941414.53003</v>
      </c>
      <c r="F975" s="33">
        <v>310337941414.53003</v>
      </c>
    </row>
    <row r="976" spans="1:6" ht="13.5" hidden="1" thickBot="1">
      <c r="A976" s="27">
        <f t="shared" si="15"/>
        <v>9</v>
      </c>
      <c r="B976" s="30" t="s">
        <v>2011</v>
      </c>
      <c r="C976" s="30" t="s">
        <v>1648</v>
      </c>
      <c r="D976" s="34">
        <v>0</v>
      </c>
      <c r="E976" s="33">
        <v>2342570095.4499998</v>
      </c>
      <c r="F976" s="33">
        <v>2342570095.4499998</v>
      </c>
    </row>
    <row r="977" spans="1:6" ht="13.5" hidden="1" thickBot="1">
      <c r="A977" s="27">
        <f t="shared" si="15"/>
        <v>9</v>
      </c>
      <c r="B977" s="30" t="s">
        <v>2012</v>
      </c>
      <c r="C977" s="30" t="s">
        <v>103</v>
      </c>
      <c r="D977" s="34">
        <v>0</v>
      </c>
      <c r="E977" s="34">
        <v>498627882708</v>
      </c>
      <c r="F977" s="34">
        <v>498627882708</v>
      </c>
    </row>
    <row r="978" spans="1:6" ht="13.5" hidden="1" thickBot="1">
      <c r="A978" s="27">
        <f t="shared" ref="A978:A1041" si="16">LEN(B978)</f>
        <v>9</v>
      </c>
      <c r="B978" s="30" t="s">
        <v>2013</v>
      </c>
      <c r="C978" s="30" t="s">
        <v>102</v>
      </c>
      <c r="D978" s="34">
        <v>0</v>
      </c>
      <c r="E978" s="34">
        <v>1803864</v>
      </c>
      <c r="F978" s="34">
        <v>1803864</v>
      </c>
    </row>
    <row r="979" spans="1:6" ht="13.5" hidden="1" thickBot="1">
      <c r="A979" s="27">
        <f t="shared" si="16"/>
        <v>9</v>
      </c>
      <c r="B979" s="30" t="s">
        <v>2014</v>
      </c>
      <c r="C979" s="30" t="s">
        <v>98</v>
      </c>
      <c r="D979" s="34">
        <v>0</v>
      </c>
      <c r="E979" s="33">
        <v>596092681711.58997</v>
      </c>
      <c r="F979" s="33">
        <v>596092681711.58997</v>
      </c>
    </row>
    <row r="980" spans="1:6" ht="13.5" hidden="1" thickBot="1">
      <c r="A980" s="27">
        <f t="shared" si="16"/>
        <v>9</v>
      </c>
      <c r="B980" s="30" t="s">
        <v>2015</v>
      </c>
      <c r="C980" s="30" t="s">
        <v>195</v>
      </c>
      <c r="D980" s="34">
        <v>0</v>
      </c>
      <c r="E980" s="33">
        <v>1710805588748.05</v>
      </c>
      <c r="F980" s="33">
        <v>1710805588748.05</v>
      </c>
    </row>
    <row r="981" spans="1:6" ht="13.5" hidden="1" thickBot="1">
      <c r="A981" s="27">
        <f t="shared" si="16"/>
        <v>9</v>
      </c>
      <c r="B981" s="30" t="s">
        <v>2016</v>
      </c>
      <c r="C981" s="30" t="s">
        <v>97</v>
      </c>
      <c r="D981" s="34">
        <v>0</v>
      </c>
      <c r="E981" s="33">
        <v>866916550600.20996</v>
      </c>
      <c r="F981" s="33">
        <v>866916550600.20996</v>
      </c>
    </row>
    <row r="982" spans="1:6" ht="13.5" hidden="1" thickBot="1">
      <c r="A982" s="27">
        <f t="shared" si="16"/>
        <v>9</v>
      </c>
      <c r="B982" s="30" t="s">
        <v>2017</v>
      </c>
      <c r="C982" s="30" t="s">
        <v>196</v>
      </c>
      <c r="D982" s="34">
        <v>0</v>
      </c>
      <c r="E982" s="33">
        <v>4408712349175.5996</v>
      </c>
      <c r="F982" s="33">
        <v>4408712349175.5996</v>
      </c>
    </row>
    <row r="983" spans="1:6" ht="13.5" hidden="1" thickBot="1">
      <c r="A983" s="27">
        <f t="shared" si="16"/>
        <v>9</v>
      </c>
      <c r="B983" s="30" t="s">
        <v>2018</v>
      </c>
      <c r="C983" s="30" t="s">
        <v>96</v>
      </c>
      <c r="D983" s="34">
        <v>0</v>
      </c>
      <c r="E983" s="33">
        <v>71226226430.970001</v>
      </c>
      <c r="F983" s="33">
        <v>71226226430.970001</v>
      </c>
    </row>
    <row r="984" spans="1:6" ht="13.5" hidden="1" thickBot="1">
      <c r="A984" s="27">
        <f t="shared" si="16"/>
        <v>9</v>
      </c>
      <c r="B984" s="30" t="s">
        <v>2019</v>
      </c>
      <c r="C984" s="30" t="s">
        <v>197</v>
      </c>
      <c r="D984" s="34">
        <v>0</v>
      </c>
      <c r="E984" s="33">
        <v>13250848795.469999</v>
      </c>
      <c r="F984" s="33">
        <v>13250848795.469999</v>
      </c>
    </row>
    <row r="985" spans="1:6" ht="13.5" hidden="1" thickBot="1">
      <c r="A985" s="27">
        <f t="shared" si="16"/>
        <v>9</v>
      </c>
      <c r="B985" s="30" t="s">
        <v>2020</v>
      </c>
      <c r="C985" s="30" t="s">
        <v>95</v>
      </c>
      <c r="D985" s="34">
        <v>0</v>
      </c>
      <c r="E985" s="33">
        <v>28644111634.529999</v>
      </c>
      <c r="F985" s="33">
        <v>28644111634.529999</v>
      </c>
    </row>
    <row r="986" spans="1:6" ht="13.5" hidden="1" thickBot="1">
      <c r="A986" s="27">
        <f t="shared" si="16"/>
        <v>9</v>
      </c>
      <c r="B986" s="30" t="s">
        <v>2021</v>
      </c>
      <c r="C986" s="30" t="s">
        <v>2022</v>
      </c>
      <c r="D986" s="34">
        <v>0</v>
      </c>
      <c r="E986" s="33">
        <v>37125891565.769997</v>
      </c>
      <c r="F986" s="33">
        <v>37125891565.769997</v>
      </c>
    </row>
    <row r="987" spans="1:6" ht="13.5" hidden="1" thickBot="1">
      <c r="A987" s="27">
        <f t="shared" si="16"/>
        <v>9</v>
      </c>
      <c r="B987" s="30" t="s">
        <v>2023</v>
      </c>
      <c r="C987" s="30" t="s">
        <v>94</v>
      </c>
      <c r="D987" s="34">
        <v>0</v>
      </c>
      <c r="E987" s="33">
        <v>245463457.25</v>
      </c>
      <c r="F987" s="33">
        <v>245463457.25</v>
      </c>
    </row>
    <row r="988" spans="1:6" ht="13.5" hidden="1" thickBot="1">
      <c r="A988" s="27">
        <f t="shared" si="16"/>
        <v>9</v>
      </c>
      <c r="B988" s="30" t="s">
        <v>2024</v>
      </c>
      <c r="C988" s="30" t="s">
        <v>1540</v>
      </c>
      <c r="D988" s="34">
        <v>0</v>
      </c>
      <c r="E988" s="34">
        <v>192596344916</v>
      </c>
      <c r="F988" s="34">
        <v>192596344916</v>
      </c>
    </row>
    <row r="989" spans="1:6" ht="13.5" hidden="1" thickBot="1">
      <c r="A989" s="27">
        <f t="shared" si="16"/>
        <v>9</v>
      </c>
      <c r="B989" s="30" t="s">
        <v>2025</v>
      </c>
      <c r="C989" s="30" t="s">
        <v>2026</v>
      </c>
      <c r="D989" s="34">
        <v>0</v>
      </c>
      <c r="E989" s="34">
        <v>8625684037</v>
      </c>
      <c r="F989" s="34">
        <v>8625684037</v>
      </c>
    </row>
    <row r="990" spans="1:6" ht="13.5" hidden="1" thickBot="1">
      <c r="A990" s="27">
        <f t="shared" si="16"/>
        <v>9</v>
      </c>
      <c r="B990" s="30" t="s">
        <v>2027</v>
      </c>
      <c r="C990" s="30" t="s">
        <v>70</v>
      </c>
      <c r="D990" s="34">
        <v>0</v>
      </c>
      <c r="E990" s="33">
        <v>460580850.44999999</v>
      </c>
      <c r="F990" s="33">
        <v>460580850.44999999</v>
      </c>
    </row>
    <row r="991" spans="1:6" ht="13.5" hidden="1" thickBot="1">
      <c r="A991" s="27">
        <f t="shared" si="16"/>
        <v>9</v>
      </c>
      <c r="B991" s="30" t="s">
        <v>2028</v>
      </c>
      <c r="C991" s="30" t="s">
        <v>1979</v>
      </c>
      <c r="D991" s="34">
        <v>0</v>
      </c>
      <c r="E991" s="34">
        <v>3658180</v>
      </c>
      <c r="F991" s="34">
        <v>3658180</v>
      </c>
    </row>
    <row r="992" spans="1:6" ht="13.5" hidden="1" thickBot="1">
      <c r="A992" s="27">
        <f t="shared" si="16"/>
        <v>9</v>
      </c>
      <c r="B992" s="30" t="s">
        <v>2029</v>
      </c>
      <c r="C992" s="30" t="s">
        <v>101</v>
      </c>
      <c r="D992" s="34">
        <v>0</v>
      </c>
      <c r="E992" s="34">
        <v>2514845143</v>
      </c>
      <c r="F992" s="34">
        <v>2514845143</v>
      </c>
    </row>
    <row r="993" spans="1:6" ht="13.5" hidden="1" thickBot="1">
      <c r="A993" s="27">
        <f t="shared" si="16"/>
        <v>9</v>
      </c>
      <c r="B993" s="30" t="s">
        <v>2030</v>
      </c>
      <c r="C993" s="30" t="s">
        <v>100</v>
      </c>
      <c r="D993" s="34">
        <v>0</v>
      </c>
      <c r="E993" s="34">
        <v>249219015</v>
      </c>
      <c r="F993" s="34">
        <v>249219015</v>
      </c>
    </row>
    <row r="994" spans="1:6" ht="13.5" hidden="1" thickBot="1">
      <c r="A994" s="27">
        <f t="shared" si="16"/>
        <v>9</v>
      </c>
      <c r="B994" s="30" t="s">
        <v>2031</v>
      </c>
      <c r="C994" s="30" t="s">
        <v>99</v>
      </c>
      <c r="D994" s="34">
        <v>0</v>
      </c>
      <c r="E994" s="33">
        <v>28434307941.169998</v>
      </c>
      <c r="F994" s="33">
        <v>28434307941.169998</v>
      </c>
    </row>
    <row r="995" spans="1:6" ht="13.5" thickBot="1">
      <c r="A995" s="27">
        <f t="shared" si="16"/>
        <v>6</v>
      </c>
      <c r="B995" s="27" t="s">
        <v>2032</v>
      </c>
      <c r="C995" s="30" t="s">
        <v>2033</v>
      </c>
      <c r="D995" s="34">
        <v>0</v>
      </c>
      <c r="E995" s="33">
        <v>112397601461.47</v>
      </c>
      <c r="F995" s="33">
        <v>112397601461.47</v>
      </c>
    </row>
    <row r="996" spans="1:6" ht="13.5" hidden="1" thickBot="1">
      <c r="A996" s="27">
        <f t="shared" si="16"/>
        <v>9</v>
      </c>
      <c r="B996" s="30" t="s">
        <v>2034</v>
      </c>
      <c r="C996" s="30" t="s">
        <v>106</v>
      </c>
      <c r="D996" s="34">
        <v>0</v>
      </c>
      <c r="E996" s="34">
        <v>20753933950</v>
      </c>
      <c r="F996" s="34">
        <v>20753933950</v>
      </c>
    </row>
    <row r="997" spans="1:6" ht="13.5" hidden="1" thickBot="1">
      <c r="A997" s="27">
        <f t="shared" si="16"/>
        <v>9</v>
      </c>
      <c r="B997" s="30" t="s">
        <v>2035</v>
      </c>
      <c r="C997" s="30" t="s">
        <v>98</v>
      </c>
      <c r="D997" s="34">
        <v>0</v>
      </c>
      <c r="E997" s="33">
        <v>91643667511.470001</v>
      </c>
      <c r="F997" s="33">
        <v>91643667511.470001</v>
      </c>
    </row>
    <row r="998" spans="1:6" ht="13.5" thickBot="1">
      <c r="A998" s="27">
        <f t="shared" si="16"/>
        <v>6</v>
      </c>
      <c r="B998" s="27" t="s">
        <v>2036</v>
      </c>
      <c r="C998" s="30" t="s">
        <v>2037</v>
      </c>
      <c r="D998" s="34">
        <v>0</v>
      </c>
      <c r="E998" s="34">
        <v>1790654859</v>
      </c>
      <c r="F998" s="34">
        <v>1790654859</v>
      </c>
    </row>
    <row r="999" spans="1:6" ht="13.5" hidden="1" thickBot="1">
      <c r="A999" s="27">
        <f t="shared" si="16"/>
        <v>9</v>
      </c>
      <c r="B999" s="30" t="s">
        <v>2038</v>
      </c>
      <c r="C999" s="30" t="s">
        <v>98</v>
      </c>
      <c r="D999" s="34">
        <v>0</v>
      </c>
      <c r="E999" s="34">
        <v>1790654859</v>
      </c>
      <c r="F999" s="34">
        <v>1790654859</v>
      </c>
    </row>
    <row r="1000" spans="1:6" ht="13.5" thickBot="1">
      <c r="A1000" s="27">
        <f t="shared" si="16"/>
        <v>6</v>
      </c>
      <c r="B1000" s="27" t="s">
        <v>2039</v>
      </c>
      <c r="C1000" s="30" t="s">
        <v>2040</v>
      </c>
      <c r="D1000" s="34">
        <v>0</v>
      </c>
      <c r="E1000" s="34">
        <v>456661005</v>
      </c>
      <c r="F1000" s="34">
        <v>456661005</v>
      </c>
    </row>
    <row r="1001" spans="1:6" ht="13.5" hidden="1" thickBot="1">
      <c r="A1001" s="27">
        <f t="shared" si="16"/>
        <v>9</v>
      </c>
      <c r="B1001" s="30" t="s">
        <v>2041</v>
      </c>
      <c r="C1001" s="30" t="s">
        <v>106</v>
      </c>
      <c r="D1001" s="34">
        <v>0</v>
      </c>
      <c r="E1001" s="34">
        <v>456661005</v>
      </c>
      <c r="F1001" s="34">
        <v>456661005</v>
      </c>
    </row>
    <row r="1002" spans="1:6" ht="13.5" thickBot="1">
      <c r="A1002" s="27">
        <f t="shared" si="16"/>
        <v>3</v>
      </c>
      <c r="B1002" s="27" t="s">
        <v>314</v>
      </c>
      <c r="C1002" s="30" t="s">
        <v>211</v>
      </c>
      <c r="D1002" s="34">
        <v>0</v>
      </c>
      <c r="E1002" s="33">
        <v>331674090310514</v>
      </c>
      <c r="F1002" s="33">
        <v>331674090310514</v>
      </c>
    </row>
    <row r="1003" spans="1:6" ht="13.5" thickBot="1">
      <c r="A1003" s="27">
        <f t="shared" si="16"/>
        <v>6</v>
      </c>
      <c r="B1003" s="27" t="s">
        <v>315</v>
      </c>
      <c r="C1003" s="30" t="s">
        <v>199</v>
      </c>
      <c r="D1003" s="34">
        <v>0</v>
      </c>
      <c r="E1003" s="34">
        <v>4321553678</v>
      </c>
      <c r="F1003" s="34">
        <v>4321553678</v>
      </c>
    </row>
    <row r="1004" spans="1:6" ht="13.5" hidden="1" thickBot="1">
      <c r="A1004" s="27">
        <f t="shared" si="16"/>
        <v>9</v>
      </c>
      <c r="B1004" s="30" t="s">
        <v>2042</v>
      </c>
      <c r="C1004" s="30" t="s">
        <v>2043</v>
      </c>
      <c r="D1004" s="34">
        <v>0</v>
      </c>
      <c r="E1004" s="34">
        <v>4321253678</v>
      </c>
      <c r="F1004" s="34">
        <v>4321253678</v>
      </c>
    </row>
    <row r="1005" spans="1:6" ht="13.5" hidden="1" thickBot="1">
      <c r="A1005" s="27">
        <f t="shared" si="16"/>
        <v>9</v>
      </c>
      <c r="B1005" s="30" t="s">
        <v>2044</v>
      </c>
      <c r="C1005" s="30" t="s">
        <v>2045</v>
      </c>
      <c r="D1005" s="34">
        <v>0</v>
      </c>
      <c r="E1005" s="34">
        <v>300000</v>
      </c>
      <c r="F1005" s="34">
        <v>300000</v>
      </c>
    </row>
    <row r="1006" spans="1:6" ht="13.5" thickBot="1">
      <c r="A1006" s="27">
        <f t="shared" si="16"/>
        <v>6</v>
      </c>
      <c r="B1006" s="27" t="s">
        <v>317</v>
      </c>
      <c r="C1006" s="30" t="s">
        <v>2046</v>
      </c>
      <c r="D1006" s="34">
        <v>0</v>
      </c>
      <c r="E1006" s="34">
        <v>28626030815079</v>
      </c>
      <c r="F1006" s="34">
        <v>28626030815079</v>
      </c>
    </row>
    <row r="1007" spans="1:6" ht="13.5" hidden="1" thickBot="1">
      <c r="A1007" s="27">
        <f t="shared" si="16"/>
        <v>9</v>
      </c>
      <c r="B1007" s="30" t="s">
        <v>2047</v>
      </c>
      <c r="C1007" s="30" t="s">
        <v>2048</v>
      </c>
      <c r="D1007" s="34">
        <v>0</v>
      </c>
      <c r="E1007" s="33">
        <v>23688972640915.898</v>
      </c>
      <c r="F1007" s="33">
        <v>23688972640915.898</v>
      </c>
    </row>
    <row r="1008" spans="1:6" ht="13.5" hidden="1" thickBot="1">
      <c r="A1008" s="27">
        <f t="shared" si="16"/>
        <v>9</v>
      </c>
      <c r="B1008" s="30" t="s">
        <v>2049</v>
      </c>
      <c r="C1008" s="30" t="s">
        <v>2050</v>
      </c>
      <c r="D1008" s="34">
        <v>0</v>
      </c>
      <c r="E1008" s="33">
        <v>212387265222.47</v>
      </c>
      <c r="F1008" s="33">
        <v>212387265222.47</v>
      </c>
    </row>
    <row r="1009" spans="1:6" ht="13.5" hidden="1" thickBot="1">
      <c r="A1009" s="27">
        <f t="shared" si="16"/>
        <v>9</v>
      </c>
      <c r="B1009" s="30" t="s">
        <v>2051</v>
      </c>
      <c r="C1009" s="30" t="s">
        <v>2052</v>
      </c>
      <c r="D1009" s="34">
        <v>0</v>
      </c>
      <c r="E1009" s="33">
        <v>1119436932022.5801</v>
      </c>
      <c r="F1009" s="33">
        <v>1119436932022.5801</v>
      </c>
    </row>
    <row r="1010" spans="1:6" ht="13.5" hidden="1" thickBot="1">
      <c r="A1010" s="27">
        <f t="shared" si="16"/>
        <v>9</v>
      </c>
      <c r="B1010" s="30" t="s">
        <v>2053</v>
      </c>
      <c r="C1010" s="30" t="s">
        <v>2054</v>
      </c>
      <c r="D1010" s="34">
        <v>0</v>
      </c>
      <c r="E1010" s="33">
        <v>738598879.89999998</v>
      </c>
      <c r="F1010" s="33">
        <v>738598879.89999998</v>
      </c>
    </row>
    <row r="1011" spans="1:6" ht="13.5" hidden="1" thickBot="1">
      <c r="A1011" s="27">
        <f t="shared" si="16"/>
        <v>9</v>
      </c>
      <c r="B1011" s="30" t="s">
        <v>2055</v>
      </c>
      <c r="C1011" s="30" t="s">
        <v>2056</v>
      </c>
      <c r="D1011" s="34">
        <v>0</v>
      </c>
      <c r="E1011" s="33">
        <v>31752855141.959999</v>
      </c>
      <c r="F1011" s="33">
        <v>31752855141.959999</v>
      </c>
    </row>
    <row r="1012" spans="1:6" ht="13.5" hidden="1" thickBot="1">
      <c r="A1012" s="27">
        <f t="shared" si="16"/>
        <v>9</v>
      </c>
      <c r="B1012" s="30" t="s">
        <v>2057</v>
      </c>
      <c r="C1012" s="30" t="s">
        <v>2058</v>
      </c>
      <c r="D1012" s="34">
        <v>0</v>
      </c>
      <c r="E1012" s="34">
        <v>935000</v>
      </c>
      <c r="F1012" s="34">
        <v>935000</v>
      </c>
    </row>
    <row r="1013" spans="1:6" ht="13.5" hidden="1" thickBot="1">
      <c r="A1013" s="27">
        <f t="shared" si="16"/>
        <v>9</v>
      </c>
      <c r="B1013" s="30" t="s">
        <v>2059</v>
      </c>
      <c r="C1013" s="30" t="s">
        <v>2060</v>
      </c>
      <c r="D1013" s="34">
        <v>0</v>
      </c>
      <c r="E1013" s="33">
        <v>401386907466.71997</v>
      </c>
      <c r="F1013" s="33">
        <v>401386907466.71997</v>
      </c>
    </row>
    <row r="1014" spans="1:6" ht="13.5" hidden="1" thickBot="1">
      <c r="A1014" s="27">
        <f t="shared" si="16"/>
        <v>9</v>
      </c>
      <c r="B1014" s="30" t="s">
        <v>2061</v>
      </c>
      <c r="C1014" s="30" t="s">
        <v>2062</v>
      </c>
      <c r="D1014" s="34">
        <v>0</v>
      </c>
      <c r="E1014" s="33">
        <v>135608601419.5</v>
      </c>
      <c r="F1014" s="33">
        <v>135608601419.5</v>
      </c>
    </row>
    <row r="1015" spans="1:6" ht="13.5" hidden="1" thickBot="1">
      <c r="A1015" s="27">
        <f t="shared" si="16"/>
        <v>9</v>
      </c>
      <c r="B1015" s="30" t="s">
        <v>2063</v>
      </c>
      <c r="C1015" s="30" t="s">
        <v>2064</v>
      </c>
      <c r="D1015" s="34">
        <v>0</v>
      </c>
      <c r="E1015" s="34">
        <v>568661186068</v>
      </c>
      <c r="F1015" s="34">
        <v>568661186068</v>
      </c>
    </row>
    <row r="1016" spans="1:6" ht="13.5" hidden="1" thickBot="1">
      <c r="A1016" s="27">
        <f t="shared" si="16"/>
        <v>9</v>
      </c>
      <c r="B1016" s="30" t="s">
        <v>2065</v>
      </c>
      <c r="C1016" s="30" t="s">
        <v>106</v>
      </c>
      <c r="D1016" s="34">
        <v>0</v>
      </c>
      <c r="E1016" s="33">
        <v>1388525475238.1001</v>
      </c>
      <c r="F1016" s="33">
        <v>1388525475238.1001</v>
      </c>
    </row>
    <row r="1017" spans="1:6" ht="13.5" hidden="1" thickBot="1">
      <c r="A1017" s="27">
        <f t="shared" si="16"/>
        <v>9</v>
      </c>
      <c r="B1017" s="30" t="s">
        <v>2066</v>
      </c>
      <c r="C1017" s="30" t="s">
        <v>2067</v>
      </c>
      <c r="D1017" s="34">
        <v>0</v>
      </c>
      <c r="E1017" s="33">
        <v>1078559417703.86</v>
      </c>
      <c r="F1017" s="33">
        <v>1078559417703.86</v>
      </c>
    </row>
    <row r="1018" spans="1:6" ht="13.5" thickBot="1">
      <c r="A1018" s="27">
        <f t="shared" si="16"/>
        <v>6</v>
      </c>
      <c r="B1018" s="27" t="s">
        <v>318</v>
      </c>
      <c r="C1018" s="30" t="s">
        <v>169</v>
      </c>
      <c r="D1018" s="34">
        <v>0</v>
      </c>
      <c r="E1018" s="33">
        <v>13551582428992.699</v>
      </c>
      <c r="F1018" s="33">
        <v>13551582428992.699</v>
      </c>
    </row>
    <row r="1019" spans="1:6" ht="13.5" hidden="1" thickBot="1">
      <c r="A1019" s="27">
        <f t="shared" si="16"/>
        <v>9</v>
      </c>
      <c r="B1019" s="30" t="s">
        <v>2068</v>
      </c>
      <c r="C1019" s="30" t="s">
        <v>2048</v>
      </c>
      <c r="D1019" s="34">
        <v>0</v>
      </c>
      <c r="E1019" s="33">
        <v>12286852966797.199</v>
      </c>
      <c r="F1019" s="33">
        <v>12286852966797.199</v>
      </c>
    </row>
    <row r="1020" spans="1:6" ht="13.5" hidden="1" thickBot="1">
      <c r="A1020" s="27">
        <f t="shared" si="16"/>
        <v>9</v>
      </c>
      <c r="B1020" s="30" t="s">
        <v>2069</v>
      </c>
      <c r="C1020" s="30" t="s">
        <v>2070</v>
      </c>
      <c r="D1020" s="34">
        <v>0</v>
      </c>
      <c r="E1020" s="33">
        <v>50570041909.5</v>
      </c>
      <c r="F1020" s="33">
        <v>50570041909.5</v>
      </c>
    </row>
    <row r="1021" spans="1:6" ht="13.5" hidden="1" thickBot="1">
      <c r="A1021" s="27">
        <f t="shared" si="16"/>
        <v>9</v>
      </c>
      <c r="B1021" s="30" t="s">
        <v>2071</v>
      </c>
      <c r="C1021" s="30" t="s">
        <v>2060</v>
      </c>
      <c r="D1021" s="34">
        <v>0</v>
      </c>
      <c r="E1021" s="33">
        <v>68070546688.739998</v>
      </c>
      <c r="F1021" s="33">
        <v>68070546688.739998</v>
      </c>
    </row>
    <row r="1022" spans="1:6" ht="13.5" hidden="1" thickBot="1">
      <c r="A1022" s="27">
        <f t="shared" si="16"/>
        <v>9</v>
      </c>
      <c r="B1022" s="30" t="s">
        <v>2072</v>
      </c>
      <c r="C1022" s="30" t="s">
        <v>2062</v>
      </c>
      <c r="D1022" s="34">
        <v>0</v>
      </c>
      <c r="E1022" s="34">
        <v>22354465143</v>
      </c>
      <c r="F1022" s="34">
        <v>22354465143</v>
      </c>
    </row>
    <row r="1023" spans="1:6" ht="13.5" hidden="1" thickBot="1">
      <c r="A1023" s="27">
        <f t="shared" si="16"/>
        <v>9</v>
      </c>
      <c r="B1023" s="30" t="s">
        <v>2073</v>
      </c>
      <c r="C1023" s="30" t="s">
        <v>2064</v>
      </c>
      <c r="D1023" s="34">
        <v>0</v>
      </c>
      <c r="E1023" s="33">
        <v>699843725286.31995</v>
      </c>
      <c r="F1023" s="33">
        <v>699843725286.31995</v>
      </c>
    </row>
    <row r="1024" spans="1:6" ht="13.5" hidden="1" thickBot="1">
      <c r="A1024" s="27">
        <f t="shared" si="16"/>
        <v>9</v>
      </c>
      <c r="B1024" s="30" t="s">
        <v>2074</v>
      </c>
      <c r="C1024" s="30" t="s">
        <v>106</v>
      </c>
      <c r="D1024" s="34">
        <v>0</v>
      </c>
      <c r="E1024" s="33">
        <v>423663770390.46997</v>
      </c>
      <c r="F1024" s="33">
        <v>423663770390.46997</v>
      </c>
    </row>
    <row r="1025" spans="1:6" ht="13.5" hidden="1" thickBot="1">
      <c r="A1025" s="27">
        <f t="shared" si="16"/>
        <v>9</v>
      </c>
      <c r="B1025" s="30" t="s">
        <v>2075</v>
      </c>
      <c r="C1025" s="30" t="s">
        <v>2076</v>
      </c>
      <c r="D1025" s="34">
        <v>0</v>
      </c>
      <c r="E1025" s="33">
        <v>226912777.50999999</v>
      </c>
      <c r="F1025" s="33">
        <v>226912777.50999999</v>
      </c>
    </row>
    <row r="1026" spans="1:6" ht="13.5" thickBot="1">
      <c r="A1026" s="27">
        <f t="shared" si="16"/>
        <v>6</v>
      </c>
      <c r="B1026" s="27" t="s">
        <v>319</v>
      </c>
      <c r="C1026" s="30" t="s">
        <v>88</v>
      </c>
      <c r="D1026" s="34">
        <v>0</v>
      </c>
      <c r="E1026" s="33">
        <v>282382338132847</v>
      </c>
      <c r="F1026" s="33">
        <v>282382338132847</v>
      </c>
    </row>
    <row r="1027" spans="1:6" ht="13.5" hidden="1" thickBot="1">
      <c r="A1027" s="27">
        <f t="shared" si="16"/>
        <v>9</v>
      </c>
      <c r="B1027" s="30" t="s">
        <v>2077</v>
      </c>
      <c r="C1027" s="30" t="s">
        <v>2048</v>
      </c>
      <c r="D1027" s="34">
        <v>0</v>
      </c>
      <c r="E1027" s="33">
        <v>89829379268512.797</v>
      </c>
      <c r="F1027" s="33">
        <v>89829379268512.797</v>
      </c>
    </row>
    <row r="1028" spans="1:6" ht="13.5" hidden="1" thickBot="1">
      <c r="A1028" s="27">
        <f t="shared" si="16"/>
        <v>9</v>
      </c>
      <c r="B1028" s="30" t="s">
        <v>2078</v>
      </c>
      <c r="C1028" s="30" t="s">
        <v>2050</v>
      </c>
      <c r="D1028" s="34">
        <v>0</v>
      </c>
      <c r="E1028" s="33">
        <v>1949751785802.01</v>
      </c>
      <c r="F1028" s="33">
        <v>1949751785802.01</v>
      </c>
    </row>
    <row r="1029" spans="1:6" ht="13.5" hidden="1" thickBot="1">
      <c r="A1029" s="27">
        <f t="shared" si="16"/>
        <v>9</v>
      </c>
      <c r="B1029" s="30" t="s">
        <v>2079</v>
      </c>
      <c r="C1029" s="30" t="s">
        <v>2052</v>
      </c>
      <c r="D1029" s="34">
        <v>0</v>
      </c>
      <c r="E1029" s="33">
        <v>4711348588847.4805</v>
      </c>
      <c r="F1029" s="33">
        <v>4711348588847.4805</v>
      </c>
    </row>
    <row r="1030" spans="1:6" ht="13.5" hidden="1" thickBot="1">
      <c r="A1030" s="27">
        <f t="shared" si="16"/>
        <v>9</v>
      </c>
      <c r="B1030" s="30" t="s">
        <v>2080</v>
      </c>
      <c r="C1030" s="30" t="s">
        <v>2070</v>
      </c>
      <c r="D1030" s="34">
        <v>0</v>
      </c>
      <c r="E1030" s="34">
        <v>448316370837</v>
      </c>
      <c r="F1030" s="34">
        <v>448316370837</v>
      </c>
    </row>
    <row r="1031" spans="1:6" ht="13.5" hidden="1" thickBot="1">
      <c r="A1031" s="27">
        <f t="shared" si="16"/>
        <v>9</v>
      </c>
      <c r="B1031" s="30" t="s">
        <v>2081</v>
      </c>
      <c r="C1031" s="30" t="s">
        <v>2060</v>
      </c>
      <c r="D1031" s="34">
        <v>0</v>
      </c>
      <c r="E1031" s="33">
        <v>551070200456.84998</v>
      </c>
      <c r="F1031" s="33">
        <v>551070200456.84998</v>
      </c>
    </row>
    <row r="1032" spans="1:6" ht="13.5" hidden="1" thickBot="1">
      <c r="A1032" s="27">
        <f t="shared" si="16"/>
        <v>9</v>
      </c>
      <c r="B1032" s="30" t="s">
        <v>2082</v>
      </c>
      <c r="C1032" s="30" t="s">
        <v>2062</v>
      </c>
      <c r="D1032" s="34">
        <v>0</v>
      </c>
      <c r="E1032" s="33">
        <v>498488395198.47998</v>
      </c>
      <c r="F1032" s="33">
        <v>498488395198.47998</v>
      </c>
    </row>
    <row r="1033" spans="1:6" ht="13.5" hidden="1" thickBot="1">
      <c r="A1033" s="27">
        <f t="shared" si="16"/>
        <v>9</v>
      </c>
      <c r="B1033" s="30" t="s">
        <v>2083</v>
      </c>
      <c r="C1033" s="30" t="s">
        <v>2064</v>
      </c>
      <c r="D1033" s="34">
        <v>0</v>
      </c>
      <c r="E1033" s="33">
        <v>7883997251473.9004</v>
      </c>
      <c r="F1033" s="33">
        <v>7883997251473.9004</v>
      </c>
    </row>
    <row r="1034" spans="1:6" ht="13.5" hidden="1" thickBot="1">
      <c r="A1034" s="27">
        <f t="shared" si="16"/>
        <v>9</v>
      </c>
      <c r="B1034" s="30" t="s">
        <v>2084</v>
      </c>
      <c r="C1034" s="30" t="s">
        <v>2056</v>
      </c>
      <c r="D1034" s="34">
        <v>0</v>
      </c>
      <c r="E1034" s="33">
        <v>384300441383.72998</v>
      </c>
      <c r="F1034" s="33">
        <v>384300441383.72998</v>
      </c>
    </row>
    <row r="1035" spans="1:6" ht="13.5" hidden="1" thickBot="1">
      <c r="A1035" s="27">
        <f t="shared" si="16"/>
        <v>9</v>
      </c>
      <c r="B1035" s="30" t="s">
        <v>2085</v>
      </c>
      <c r="C1035" s="30" t="s">
        <v>2058</v>
      </c>
      <c r="D1035" s="34">
        <v>0</v>
      </c>
      <c r="E1035" s="34">
        <v>281663292</v>
      </c>
      <c r="F1035" s="34">
        <v>281663292</v>
      </c>
    </row>
    <row r="1036" spans="1:6" ht="13.5" hidden="1" thickBot="1">
      <c r="A1036" s="27">
        <f t="shared" si="16"/>
        <v>9</v>
      </c>
      <c r="B1036" s="30" t="s">
        <v>2086</v>
      </c>
      <c r="C1036" s="30" t="s">
        <v>98</v>
      </c>
      <c r="D1036" s="34">
        <v>0</v>
      </c>
      <c r="E1036" s="33">
        <v>333266586524.40002</v>
      </c>
      <c r="F1036" s="33">
        <v>333266586524.40002</v>
      </c>
    </row>
    <row r="1037" spans="1:6" ht="13.5" hidden="1" thickBot="1">
      <c r="A1037" s="27">
        <f t="shared" si="16"/>
        <v>9</v>
      </c>
      <c r="B1037" s="30" t="s">
        <v>2087</v>
      </c>
      <c r="C1037" s="30" t="s">
        <v>2088</v>
      </c>
      <c r="D1037" s="34">
        <v>0</v>
      </c>
      <c r="E1037" s="34">
        <v>25511862626</v>
      </c>
      <c r="F1037" s="34">
        <v>25511862626</v>
      </c>
    </row>
    <row r="1038" spans="1:6" ht="13.5" hidden="1" thickBot="1">
      <c r="A1038" s="27">
        <f t="shared" si="16"/>
        <v>9</v>
      </c>
      <c r="B1038" s="30" t="s">
        <v>2089</v>
      </c>
      <c r="C1038" s="30" t="s">
        <v>106</v>
      </c>
      <c r="D1038" s="34">
        <v>0</v>
      </c>
      <c r="E1038" s="33">
        <v>172769186213452</v>
      </c>
      <c r="F1038" s="33">
        <v>172769186213452</v>
      </c>
    </row>
    <row r="1039" spans="1:6" ht="13.5" hidden="1" thickBot="1">
      <c r="A1039" s="27">
        <f t="shared" si="16"/>
        <v>9</v>
      </c>
      <c r="B1039" s="30" t="s">
        <v>2090</v>
      </c>
      <c r="C1039" s="30" t="s">
        <v>2091</v>
      </c>
      <c r="D1039" s="34">
        <v>0</v>
      </c>
      <c r="E1039" s="33">
        <v>2997439504440.1401</v>
      </c>
      <c r="F1039" s="33">
        <v>2997439504440.1401</v>
      </c>
    </row>
    <row r="1040" spans="1:6" ht="13.5" thickBot="1">
      <c r="A1040" s="27">
        <f t="shared" si="16"/>
        <v>6</v>
      </c>
      <c r="B1040" s="27" t="s">
        <v>320</v>
      </c>
      <c r="C1040" s="30" t="s">
        <v>2092</v>
      </c>
      <c r="D1040" s="34">
        <v>0</v>
      </c>
      <c r="E1040" s="33">
        <v>30482220978975.801</v>
      </c>
      <c r="F1040" s="33">
        <v>30482220978975.801</v>
      </c>
    </row>
    <row r="1041" spans="1:6" ht="13.5" hidden="1" thickBot="1">
      <c r="A1041" s="27">
        <f t="shared" si="16"/>
        <v>9</v>
      </c>
      <c r="B1041" s="30" t="s">
        <v>2093</v>
      </c>
      <c r="C1041" s="30" t="s">
        <v>2048</v>
      </c>
      <c r="D1041" s="34">
        <v>0</v>
      </c>
      <c r="E1041" s="33">
        <v>14727430512779.6</v>
      </c>
      <c r="F1041" s="33">
        <v>14727430512779.6</v>
      </c>
    </row>
    <row r="1042" spans="1:6" ht="13.5" hidden="1" thickBot="1">
      <c r="A1042" s="27">
        <f t="shared" ref="A1042:A1105" si="17">LEN(B1042)</f>
        <v>9</v>
      </c>
      <c r="B1042" s="30" t="s">
        <v>2094</v>
      </c>
      <c r="C1042" s="30" t="s">
        <v>2070</v>
      </c>
      <c r="D1042" s="34">
        <v>0</v>
      </c>
      <c r="E1042" s="33">
        <v>741372815104.5</v>
      </c>
      <c r="F1042" s="33">
        <v>741372815104.5</v>
      </c>
    </row>
    <row r="1043" spans="1:6" ht="13.5" hidden="1" thickBot="1">
      <c r="A1043" s="27">
        <f t="shared" si="17"/>
        <v>9</v>
      </c>
      <c r="B1043" s="30" t="s">
        <v>2095</v>
      </c>
      <c r="C1043" s="30" t="s">
        <v>2060</v>
      </c>
      <c r="D1043" s="34">
        <v>0</v>
      </c>
      <c r="E1043" s="34">
        <v>90880208427</v>
      </c>
      <c r="F1043" s="34">
        <v>90880208427</v>
      </c>
    </row>
    <row r="1044" spans="1:6" ht="13.5" hidden="1" thickBot="1">
      <c r="A1044" s="27">
        <f t="shared" si="17"/>
        <v>9</v>
      </c>
      <c r="B1044" s="30" t="s">
        <v>2096</v>
      </c>
      <c r="C1044" s="30" t="s">
        <v>2062</v>
      </c>
      <c r="D1044" s="34">
        <v>0</v>
      </c>
      <c r="E1044" s="33">
        <v>6979902081337.7197</v>
      </c>
      <c r="F1044" s="33">
        <v>6979902081337.7197</v>
      </c>
    </row>
    <row r="1045" spans="1:6" ht="13.5" hidden="1" thickBot="1">
      <c r="A1045" s="27">
        <f t="shared" si="17"/>
        <v>9</v>
      </c>
      <c r="B1045" s="30" t="s">
        <v>2097</v>
      </c>
      <c r="C1045" s="30" t="s">
        <v>2064</v>
      </c>
      <c r="D1045" s="34">
        <v>0</v>
      </c>
      <c r="E1045" s="33">
        <v>7282953988806.4404</v>
      </c>
      <c r="F1045" s="33">
        <v>7282953988806.4404</v>
      </c>
    </row>
    <row r="1046" spans="1:6" ht="13.5" hidden="1" thickBot="1">
      <c r="A1046" s="27">
        <f t="shared" si="17"/>
        <v>9</v>
      </c>
      <c r="B1046" s="30" t="s">
        <v>2098</v>
      </c>
      <c r="C1046" s="30" t="s">
        <v>106</v>
      </c>
      <c r="D1046" s="34">
        <v>0</v>
      </c>
      <c r="E1046" s="33">
        <v>383470304502.82001</v>
      </c>
      <c r="F1046" s="33">
        <v>383470304502.82001</v>
      </c>
    </row>
    <row r="1047" spans="1:6" ht="13.5" hidden="1" thickBot="1">
      <c r="A1047" s="27">
        <f t="shared" si="17"/>
        <v>9</v>
      </c>
      <c r="B1047" s="30" t="s">
        <v>2099</v>
      </c>
      <c r="C1047" s="30" t="s">
        <v>2100</v>
      </c>
      <c r="D1047" s="34">
        <v>0</v>
      </c>
      <c r="E1047" s="33">
        <v>276211068017.73999</v>
      </c>
      <c r="F1047" s="33">
        <v>276211068017.73999</v>
      </c>
    </row>
    <row r="1048" spans="1:6" ht="13.5" thickBot="1">
      <c r="A1048" s="27">
        <f t="shared" si="17"/>
        <v>6</v>
      </c>
      <c r="B1048" s="27" t="s">
        <v>321</v>
      </c>
      <c r="C1048" s="30" t="s">
        <v>87</v>
      </c>
      <c r="D1048" s="34">
        <v>0</v>
      </c>
      <c r="E1048" s="33">
        <v>1180111555984.3601</v>
      </c>
      <c r="F1048" s="33">
        <v>1180111555984.3601</v>
      </c>
    </row>
    <row r="1049" spans="1:6" ht="13.5" hidden="1" thickBot="1">
      <c r="A1049" s="27">
        <f t="shared" si="17"/>
        <v>9</v>
      </c>
      <c r="B1049" s="30" t="s">
        <v>2101</v>
      </c>
      <c r="C1049" s="30" t="s">
        <v>2102</v>
      </c>
      <c r="D1049" s="34">
        <v>0</v>
      </c>
      <c r="E1049" s="33">
        <v>602090182007.98999</v>
      </c>
      <c r="F1049" s="33">
        <v>602090182007.98999</v>
      </c>
    </row>
    <row r="1050" spans="1:6" ht="13.5" hidden="1" thickBot="1">
      <c r="A1050" s="27">
        <f t="shared" si="17"/>
        <v>9</v>
      </c>
      <c r="B1050" s="30" t="s">
        <v>2103</v>
      </c>
      <c r="C1050" s="30" t="s">
        <v>2088</v>
      </c>
      <c r="D1050" s="34">
        <v>0</v>
      </c>
      <c r="E1050" s="33">
        <v>61066727751.839996</v>
      </c>
      <c r="F1050" s="33">
        <v>61066727751.839996</v>
      </c>
    </row>
    <row r="1051" spans="1:6" ht="13.5" hidden="1" thickBot="1">
      <c r="A1051" s="27">
        <f t="shared" si="17"/>
        <v>9</v>
      </c>
      <c r="B1051" s="30" t="s">
        <v>2104</v>
      </c>
      <c r="C1051" s="30" t="s">
        <v>1965</v>
      </c>
      <c r="D1051" s="34">
        <v>0</v>
      </c>
      <c r="E1051" s="33">
        <v>239878292944.22</v>
      </c>
      <c r="F1051" s="33">
        <v>239878292944.22</v>
      </c>
    </row>
    <row r="1052" spans="1:6" ht="13.5" hidden="1" thickBot="1">
      <c r="A1052" s="27">
        <f t="shared" si="17"/>
        <v>9</v>
      </c>
      <c r="B1052" s="30" t="s">
        <v>2105</v>
      </c>
      <c r="C1052" s="30" t="s">
        <v>2106</v>
      </c>
      <c r="D1052" s="34">
        <v>0</v>
      </c>
      <c r="E1052" s="33">
        <v>3671217759.2600002</v>
      </c>
      <c r="F1052" s="33">
        <v>3671217759.2600002</v>
      </c>
    </row>
    <row r="1053" spans="1:6" ht="13.5" hidden="1" thickBot="1">
      <c r="A1053" s="27">
        <f t="shared" si="17"/>
        <v>9</v>
      </c>
      <c r="B1053" s="30" t="s">
        <v>2107</v>
      </c>
      <c r="C1053" s="30" t="s">
        <v>1971</v>
      </c>
      <c r="D1053" s="34">
        <v>0</v>
      </c>
      <c r="E1053" s="33">
        <v>55636840993.800003</v>
      </c>
      <c r="F1053" s="33">
        <v>55636840993.800003</v>
      </c>
    </row>
    <row r="1054" spans="1:6" ht="13.5" hidden="1" thickBot="1">
      <c r="A1054" s="27">
        <f t="shared" si="17"/>
        <v>9</v>
      </c>
      <c r="B1054" s="30" t="s">
        <v>2108</v>
      </c>
      <c r="C1054" s="30" t="s">
        <v>2109</v>
      </c>
      <c r="D1054" s="34">
        <v>0</v>
      </c>
      <c r="E1054" s="33">
        <v>84502154007.320007</v>
      </c>
      <c r="F1054" s="33">
        <v>84502154007.320007</v>
      </c>
    </row>
    <row r="1055" spans="1:6" ht="13.5" hidden="1" thickBot="1">
      <c r="A1055" s="27">
        <f t="shared" si="17"/>
        <v>9</v>
      </c>
      <c r="B1055" s="30" t="s">
        <v>2110</v>
      </c>
      <c r="C1055" s="30" t="s">
        <v>2111</v>
      </c>
      <c r="D1055" s="34">
        <v>0</v>
      </c>
      <c r="E1055" s="33">
        <v>133266140519.92999</v>
      </c>
      <c r="F1055" s="33">
        <v>133266140519.92999</v>
      </c>
    </row>
    <row r="1056" spans="1:6" ht="13.5" thickBot="1">
      <c r="A1056" s="27">
        <f t="shared" si="17"/>
        <v>6</v>
      </c>
      <c r="B1056" s="27" t="s">
        <v>2112</v>
      </c>
      <c r="C1056" s="30" t="s">
        <v>2113</v>
      </c>
      <c r="D1056" s="34">
        <v>0</v>
      </c>
      <c r="E1056" s="33">
        <v>74022598167.419998</v>
      </c>
      <c r="F1056" s="33">
        <v>74022598167.419998</v>
      </c>
    </row>
    <row r="1057" spans="1:6" ht="13.5" hidden="1" thickBot="1">
      <c r="A1057" s="27">
        <f t="shared" si="17"/>
        <v>9</v>
      </c>
      <c r="B1057" s="30" t="s">
        <v>2114</v>
      </c>
      <c r="C1057" s="30" t="s">
        <v>1965</v>
      </c>
      <c r="D1057" s="34">
        <v>0</v>
      </c>
      <c r="E1057" s="33">
        <v>6831640821.1499996</v>
      </c>
      <c r="F1057" s="33">
        <v>6831640821.1499996</v>
      </c>
    </row>
    <row r="1058" spans="1:6" ht="13.5" hidden="1" thickBot="1">
      <c r="A1058" s="27">
        <f t="shared" si="17"/>
        <v>9</v>
      </c>
      <c r="B1058" s="30" t="s">
        <v>2115</v>
      </c>
      <c r="C1058" s="30" t="s">
        <v>1971</v>
      </c>
      <c r="D1058" s="34">
        <v>0</v>
      </c>
      <c r="E1058" s="34">
        <v>2213476543</v>
      </c>
      <c r="F1058" s="34">
        <v>2213476543</v>
      </c>
    </row>
    <row r="1059" spans="1:6" ht="13.5" hidden="1" thickBot="1">
      <c r="A1059" s="27">
        <f t="shared" si="17"/>
        <v>9</v>
      </c>
      <c r="B1059" s="30" t="s">
        <v>2116</v>
      </c>
      <c r="C1059" s="30" t="s">
        <v>1973</v>
      </c>
      <c r="D1059" s="34">
        <v>0</v>
      </c>
      <c r="E1059" s="33">
        <v>2614717210.0999999</v>
      </c>
      <c r="F1059" s="33">
        <v>2614717210.0999999</v>
      </c>
    </row>
    <row r="1060" spans="1:6" ht="13.5" hidden="1" thickBot="1">
      <c r="A1060" s="27">
        <f t="shared" si="17"/>
        <v>9</v>
      </c>
      <c r="B1060" s="30" t="s">
        <v>2117</v>
      </c>
      <c r="C1060" s="30" t="s">
        <v>1975</v>
      </c>
      <c r="D1060" s="34">
        <v>0</v>
      </c>
      <c r="E1060" s="33">
        <v>31054550393.150002</v>
      </c>
      <c r="F1060" s="33">
        <v>31054550393.150002</v>
      </c>
    </row>
    <row r="1061" spans="1:6" ht="13.5" hidden="1" thickBot="1">
      <c r="A1061" s="27">
        <f t="shared" si="17"/>
        <v>9</v>
      </c>
      <c r="B1061" s="30" t="s">
        <v>2118</v>
      </c>
      <c r="C1061" s="30" t="s">
        <v>2119</v>
      </c>
      <c r="D1061" s="34">
        <v>0</v>
      </c>
      <c r="E1061" s="33">
        <v>31308213200.02</v>
      </c>
      <c r="F1061" s="33">
        <v>31308213200.02</v>
      </c>
    </row>
    <row r="1062" spans="1:6" ht="13.5" thickBot="1">
      <c r="A1062" s="27">
        <f t="shared" si="17"/>
        <v>6</v>
      </c>
      <c r="B1062" s="27" t="s">
        <v>323</v>
      </c>
      <c r="C1062" s="30" t="s">
        <v>2120</v>
      </c>
      <c r="D1062" s="34">
        <v>0</v>
      </c>
      <c r="E1062" s="33">
        <v>24454835271133.5</v>
      </c>
      <c r="F1062" s="33">
        <v>24454835271133.5</v>
      </c>
    </row>
    <row r="1063" spans="1:6" ht="13.5" hidden="1" thickBot="1">
      <c r="A1063" s="27">
        <f t="shared" si="17"/>
        <v>9</v>
      </c>
      <c r="B1063" s="30" t="s">
        <v>2121</v>
      </c>
      <c r="C1063" s="30" t="s">
        <v>2048</v>
      </c>
      <c r="D1063" s="34">
        <v>0</v>
      </c>
      <c r="E1063" s="33">
        <v>22780882616370.301</v>
      </c>
      <c r="F1063" s="33">
        <v>22780882616370.301</v>
      </c>
    </row>
    <row r="1064" spans="1:6" ht="13.5" hidden="1" thickBot="1">
      <c r="A1064" s="27">
        <f t="shared" si="17"/>
        <v>9</v>
      </c>
      <c r="B1064" s="30" t="s">
        <v>2122</v>
      </c>
      <c r="C1064" s="30" t="s">
        <v>2050</v>
      </c>
      <c r="D1064" s="34">
        <v>0</v>
      </c>
      <c r="E1064" s="33">
        <v>175475438736.29001</v>
      </c>
      <c r="F1064" s="33">
        <v>175475438736.29001</v>
      </c>
    </row>
    <row r="1065" spans="1:6" ht="13.5" hidden="1" thickBot="1">
      <c r="A1065" s="27">
        <f t="shared" si="17"/>
        <v>9</v>
      </c>
      <c r="B1065" s="30" t="s">
        <v>2123</v>
      </c>
      <c r="C1065" s="30" t="s">
        <v>2052</v>
      </c>
      <c r="D1065" s="34">
        <v>0</v>
      </c>
      <c r="E1065" s="33">
        <v>414385953329.84998</v>
      </c>
      <c r="F1065" s="33">
        <v>414385953329.84998</v>
      </c>
    </row>
    <row r="1066" spans="1:6" ht="13.5" hidden="1" thickBot="1">
      <c r="A1066" s="27">
        <f t="shared" si="17"/>
        <v>9</v>
      </c>
      <c r="B1066" s="30" t="s">
        <v>2124</v>
      </c>
      <c r="C1066" s="30" t="s">
        <v>2070</v>
      </c>
      <c r="D1066" s="34">
        <v>0</v>
      </c>
      <c r="E1066" s="33">
        <v>79060513270.729996</v>
      </c>
      <c r="F1066" s="33">
        <v>79060513270.729996</v>
      </c>
    </row>
    <row r="1067" spans="1:6" ht="13.5" hidden="1" thickBot="1">
      <c r="A1067" s="27">
        <f t="shared" si="17"/>
        <v>9</v>
      </c>
      <c r="B1067" s="30" t="s">
        <v>2125</v>
      </c>
      <c r="C1067" s="30" t="s">
        <v>2060</v>
      </c>
      <c r="D1067" s="34">
        <v>0</v>
      </c>
      <c r="E1067" s="33">
        <v>186276802855.98999</v>
      </c>
      <c r="F1067" s="33">
        <v>186276802855.98999</v>
      </c>
    </row>
    <row r="1068" spans="1:6" ht="13.5" hidden="1" thickBot="1">
      <c r="A1068" s="27">
        <f t="shared" si="17"/>
        <v>9</v>
      </c>
      <c r="B1068" s="30" t="s">
        <v>2126</v>
      </c>
      <c r="C1068" s="30" t="s">
        <v>2062</v>
      </c>
      <c r="D1068" s="34">
        <v>0</v>
      </c>
      <c r="E1068" s="33">
        <v>216756792226.79999</v>
      </c>
      <c r="F1068" s="33">
        <v>216756792226.79999</v>
      </c>
    </row>
    <row r="1069" spans="1:6" ht="13.5" hidden="1" thickBot="1">
      <c r="A1069" s="27">
        <f t="shared" si="17"/>
        <v>9</v>
      </c>
      <c r="B1069" s="30" t="s">
        <v>2127</v>
      </c>
      <c r="C1069" s="30" t="s">
        <v>2064</v>
      </c>
      <c r="D1069" s="34">
        <v>0</v>
      </c>
      <c r="E1069" s="34">
        <v>184665902520</v>
      </c>
      <c r="F1069" s="34">
        <v>184665902520</v>
      </c>
    </row>
    <row r="1070" spans="1:6" ht="13.5" hidden="1" thickBot="1">
      <c r="A1070" s="27">
        <f t="shared" si="17"/>
        <v>9</v>
      </c>
      <c r="B1070" s="30" t="s">
        <v>2128</v>
      </c>
      <c r="C1070" s="30" t="s">
        <v>2056</v>
      </c>
      <c r="D1070" s="34">
        <v>0</v>
      </c>
      <c r="E1070" s="33">
        <v>6911011709.9700003</v>
      </c>
      <c r="F1070" s="33">
        <v>6911011709.9700003</v>
      </c>
    </row>
    <row r="1071" spans="1:6" ht="13.5" hidden="1" thickBot="1">
      <c r="A1071" s="27">
        <f t="shared" si="17"/>
        <v>9</v>
      </c>
      <c r="B1071" s="30" t="s">
        <v>2129</v>
      </c>
      <c r="C1071" s="30" t="s">
        <v>2058</v>
      </c>
      <c r="D1071" s="34">
        <v>0</v>
      </c>
      <c r="E1071" s="34">
        <v>3764500</v>
      </c>
      <c r="F1071" s="34">
        <v>3764500</v>
      </c>
    </row>
    <row r="1072" spans="1:6" ht="13.5" hidden="1" thickBot="1">
      <c r="A1072" s="27">
        <f t="shared" si="17"/>
        <v>9</v>
      </c>
      <c r="B1072" s="30" t="s">
        <v>2130</v>
      </c>
      <c r="C1072" s="30" t="s">
        <v>98</v>
      </c>
      <c r="D1072" s="34">
        <v>0</v>
      </c>
      <c r="E1072" s="33">
        <v>12819930696.77</v>
      </c>
      <c r="F1072" s="33">
        <v>12819930696.77</v>
      </c>
    </row>
    <row r="1073" spans="1:6" ht="13.5" hidden="1" thickBot="1">
      <c r="A1073" s="27">
        <f t="shared" si="17"/>
        <v>9</v>
      </c>
      <c r="B1073" s="30" t="s">
        <v>2131</v>
      </c>
      <c r="C1073" s="30" t="s">
        <v>2113</v>
      </c>
      <c r="D1073" s="34">
        <v>0</v>
      </c>
      <c r="E1073" s="33">
        <v>1251428937.1099999</v>
      </c>
      <c r="F1073" s="33">
        <v>1251428937.1099999</v>
      </c>
    </row>
    <row r="1074" spans="1:6" ht="13.5" hidden="1" thickBot="1">
      <c r="A1074" s="27">
        <f t="shared" si="17"/>
        <v>9</v>
      </c>
      <c r="B1074" s="30" t="s">
        <v>2132</v>
      </c>
      <c r="C1074" s="30" t="s">
        <v>2091</v>
      </c>
      <c r="D1074" s="34">
        <v>0</v>
      </c>
      <c r="E1074" s="33">
        <v>396345115979.65002</v>
      </c>
      <c r="F1074" s="33">
        <v>396345115979.65002</v>
      </c>
    </row>
    <row r="1075" spans="1:6" ht="13.5" thickBot="1">
      <c r="A1075" s="27">
        <f t="shared" si="17"/>
        <v>6</v>
      </c>
      <c r="B1075" s="27" t="s">
        <v>2133</v>
      </c>
      <c r="C1075" s="30" t="s">
        <v>2134</v>
      </c>
      <c r="D1075" s="34">
        <v>0</v>
      </c>
      <c r="E1075" s="33">
        <v>1728316539.02</v>
      </c>
      <c r="F1075" s="33">
        <v>1728316539.02</v>
      </c>
    </row>
    <row r="1076" spans="1:6" ht="13.5" hidden="1" thickBot="1">
      <c r="A1076" s="27">
        <f t="shared" si="17"/>
        <v>9</v>
      </c>
      <c r="B1076" s="30" t="s">
        <v>2135</v>
      </c>
      <c r="C1076" s="30" t="s">
        <v>2102</v>
      </c>
      <c r="D1076" s="34">
        <v>0</v>
      </c>
      <c r="E1076" s="33">
        <v>362624312.92000002</v>
      </c>
      <c r="F1076" s="33">
        <v>362624312.92000002</v>
      </c>
    </row>
    <row r="1077" spans="1:6" ht="13.5" hidden="1" thickBot="1">
      <c r="A1077" s="27">
        <f t="shared" si="17"/>
        <v>9</v>
      </c>
      <c r="B1077" s="30" t="s">
        <v>2136</v>
      </c>
      <c r="C1077" s="30" t="s">
        <v>1965</v>
      </c>
      <c r="D1077" s="34">
        <v>0</v>
      </c>
      <c r="E1077" s="34">
        <v>3209100</v>
      </c>
      <c r="F1077" s="34">
        <v>3209100</v>
      </c>
    </row>
    <row r="1078" spans="1:6" ht="13.5" hidden="1" thickBot="1">
      <c r="A1078" s="27">
        <f t="shared" si="17"/>
        <v>9</v>
      </c>
      <c r="B1078" s="30" t="s">
        <v>2137</v>
      </c>
      <c r="C1078" s="30" t="s">
        <v>2106</v>
      </c>
      <c r="D1078" s="34">
        <v>0</v>
      </c>
      <c r="E1078" s="34">
        <v>6399996</v>
      </c>
      <c r="F1078" s="34">
        <v>6399996</v>
      </c>
    </row>
    <row r="1079" spans="1:6" ht="13.5" hidden="1" thickBot="1">
      <c r="A1079" s="27">
        <f t="shared" si="17"/>
        <v>9</v>
      </c>
      <c r="B1079" s="30" t="s">
        <v>2138</v>
      </c>
      <c r="C1079" s="30" t="s">
        <v>2109</v>
      </c>
      <c r="D1079" s="34">
        <v>0</v>
      </c>
      <c r="E1079" s="33">
        <v>1148568805.03</v>
      </c>
      <c r="F1079" s="33">
        <v>1148568805.03</v>
      </c>
    </row>
    <row r="1080" spans="1:6" ht="13.5" hidden="1" thickBot="1">
      <c r="A1080" s="27">
        <f t="shared" si="17"/>
        <v>9</v>
      </c>
      <c r="B1080" s="30" t="s">
        <v>2139</v>
      </c>
      <c r="C1080" s="30" t="s">
        <v>2111</v>
      </c>
      <c r="D1080" s="34">
        <v>0</v>
      </c>
      <c r="E1080" s="33">
        <v>207514325.06999999</v>
      </c>
      <c r="F1080" s="33">
        <v>207514325.06999999</v>
      </c>
    </row>
    <row r="1081" spans="1:6" ht="13.5" thickBot="1">
      <c r="A1081" s="27">
        <f t="shared" si="17"/>
        <v>6</v>
      </c>
      <c r="B1081" s="27" t="s">
        <v>2140</v>
      </c>
      <c r="C1081" s="30" t="s">
        <v>2141</v>
      </c>
      <c r="D1081" s="34">
        <v>0</v>
      </c>
      <c r="E1081" s="34">
        <v>127309874113</v>
      </c>
      <c r="F1081" s="34">
        <v>127309874113</v>
      </c>
    </row>
    <row r="1082" spans="1:6" ht="13.5" hidden="1" thickBot="1">
      <c r="A1082" s="27">
        <f t="shared" si="17"/>
        <v>9</v>
      </c>
      <c r="B1082" s="30" t="s">
        <v>2142</v>
      </c>
      <c r="C1082" s="30" t="s">
        <v>2064</v>
      </c>
      <c r="D1082" s="34">
        <v>0</v>
      </c>
      <c r="E1082" s="34">
        <v>127047615684</v>
      </c>
      <c r="F1082" s="34">
        <v>127047615684</v>
      </c>
    </row>
    <row r="1083" spans="1:6" ht="13.5" hidden="1" thickBot="1">
      <c r="A1083" s="27">
        <f t="shared" si="17"/>
        <v>9</v>
      </c>
      <c r="B1083" s="30" t="s">
        <v>2143</v>
      </c>
      <c r="C1083" s="30" t="s">
        <v>2144</v>
      </c>
      <c r="D1083" s="34">
        <v>0</v>
      </c>
      <c r="E1083" s="34">
        <v>262258429</v>
      </c>
      <c r="F1083" s="34">
        <v>262258429</v>
      </c>
    </row>
    <row r="1084" spans="1:6" ht="13.5" thickBot="1">
      <c r="A1084" s="27">
        <f t="shared" si="17"/>
        <v>6</v>
      </c>
      <c r="B1084" s="27" t="s">
        <v>2145</v>
      </c>
      <c r="C1084" s="30" t="s">
        <v>2146</v>
      </c>
      <c r="D1084" s="34">
        <v>0</v>
      </c>
      <c r="E1084" s="33">
        <v>42664291425.169998</v>
      </c>
      <c r="F1084" s="33">
        <v>42664291425.169998</v>
      </c>
    </row>
    <row r="1085" spans="1:6" ht="13.5" hidden="1" thickBot="1">
      <c r="A1085" s="27">
        <f t="shared" si="17"/>
        <v>9</v>
      </c>
      <c r="B1085" s="30" t="s">
        <v>2147</v>
      </c>
      <c r="C1085" s="30" t="s">
        <v>2048</v>
      </c>
      <c r="D1085" s="34">
        <v>0</v>
      </c>
      <c r="E1085" s="33">
        <v>27328147726.709999</v>
      </c>
      <c r="F1085" s="33">
        <v>27328147726.709999</v>
      </c>
    </row>
    <row r="1086" spans="1:6" ht="13.5" hidden="1" thickBot="1">
      <c r="A1086" s="27">
        <f t="shared" si="17"/>
        <v>9</v>
      </c>
      <c r="B1086" s="30" t="s">
        <v>2148</v>
      </c>
      <c r="C1086" s="30" t="s">
        <v>2050</v>
      </c>
      <c r="D1086" s="34">
        <v>0</v>
      </c>
      <c r="E1086" s="33">
        <v>1028321655.86</v>
      </c>
      <c r="F1086" s="33">
        <v>1028321655.86</v>
      </c>
    </row>
    <row r="1087" spans="1:6" ht="13.5" hidden="1" thickBot="1">
      <c r="A1087" s="27">
        <f t="shared" si="17"/>
        <v>9</v>
      </c>
      <c r="B1087" s="30" t="s">
        <v>2149</v>
      </c>
      <c r="C1087" s="30" t="s">
        <v>2052</v>
      </c>
      <c r="D1087" s="34">
        <v>0</v>
      </c>
      <c r="E1087" s="33">
        <v>2020347169.95</v>
      </c>
      <c r="F1087" s="33">
        <v>2020347169.95</v>
      </c>
    </row>
    <row r="1088" spans="1:6" ht="13.5" hidden="1" thickBot="1">
      <c r="A1088" s="27">
        <f t="shared" si="17"/>
        <v>9</v>
      </c>
      <c r="B1088" s="30" t="s">
        <v>2150</v>
      </c>
      <c r="C1088" s="30" t="s">
        <v>2056</v>
      </c>
      <c r="D1088" s="34">
        <v>0</v>
      </c>
      <c r="E1088" s="34">
        <v>63819048</v>
      </c>
      <c r="F1088" s="34">
        <v>63819048</v>
      </c>
    </row>
    <row r="1089" spans="1:6" ht="13.5" hidden="1" thickBot="1">
      <c r="A1089" s="27">
        <f t="shared" si="17"/>
        <v>9</v>
      </c>
      <c r="B1089" s="30" t="s">
        <v>2151</v>
      </c>
      <c r="C1089" s="30" t="s">
        <v>98</v>
      </c>
      <c r="D1089" s="34">
        <v>0</v>
      </c>
      <c r="E1089" s="33">
        <v>9522666561.1200008</v>
      </c>
      <c r="F1089" s="33">
        <v>9522666561.1200008</v>
      </c>
    </row>
    <row r="1090" spans="1:6" ht="13.5" hidden="1" thickBot="1">
      <c r="A1090" s="27">
        <f t="shared" si="17"/>
        <v>9</v>
      </c>
      <c r="B1090" s="30" t="s">
        <v>2152</v>
      </c>
      <c r="C1090" s="30" t="s">
        <v>2113</v>
      </c>
      <c r="D1090" s="34">
        <v>0</v>
      </c>
      <c r="E1090" s="34">
        <v>30611778</v>
      </c>
      <c r="F1090" s="34">
        <v>30611778</v>
      </c>
    </row>
    <row r="1091" spans="1:6" ht="13.5" hidden="1" thickBot="1">
      <c r="A1091" s="27">
        <f t="shared" si="17"/>
        <v>9</v>
      </c>
      <c r="B1091" s="30" t="s">
        <v>2153</v>
      </c>
      <c r="C1091" s="30" t="s">
        <v>106</v>
      </c>
      <c r="D1091" s="34">
        <v>0</v>
      </c>
      <c r="E1091" s="34">
        <v>252216606</v>
      </c>
      <c r="F1091" s="34">
        <v>252216606</v>
      </c>
    </row>
    <row r="1092" spans="1:6" ht="13.5" hidden="1" thickBot="1">
      <c r="A1092" s="27">
        <f t="shared" si="17"/>
        <v>9</v>
      </c>
      <c r="B1092" s="30" t="s">
        <v>2154</v>
      </c>
      <c r="C1092" s="30" t="s">
        <v>2155</v>
      </c>
      <c r="D1092" s="34">
        <v>0</v>
      </c>
      <c r="E1092" s="33">
        <v>2418160879.5300002</v>
      </c>
      <c r="F1092" s="33">
        <v>2418160879.5300002</v>
      </c>
    </row>
    <row r="1093" spans="1:6" ht="13.5" thickBot="1">
      <c r="A1093" s="27">
        <f t="shared" si="17"/>
        <v>3</v>
      </c>
      <c r="B1093" s="27" t="s">
        <v>324</v>
      </c>
      <c r="C1093" s="30" t="s">
        <v>2156</v>
      </c>
      <c r="D1093" s="34">
        <v>0</v>
      </c>
      <c r="E1093" s="34">
        <v>61140989044129</v>
      </c>
      <c r="F1093" s="34">
        <v>61140989044129</v>
      </c>
    </row>
    <row r="1094" spans="1:6" ht="13.5" thickBot="1">
      <c r="A1094" s="27">
        <f t="shared" si="17"/>
        <v>6</v>
      </c>
      <c r="B1094" s="27" t="s">
        <v>325</v>
      </c>
      <c r="C1094" s="30" t="s">
        <v>2157</v>
      </c>
      <c r="D1094" s="34">
        <v>0</v>
      </c>
      <c r="E1094" s="34">
        <v>138091347220193</v>
      </c>
      <c r="F1094" s="34">
        <v>138091347220193</v>
      </c>
    </row>
    <row r="1095" spans="1:6" ht="13.5" hidden="1" thickBot="1">
      <c r="A1095" s="27">
        <f t="shared" si="17"/>
        <v>9</v>
      </c>
      <c r="B1095" s="30" t="s">
        <v>2158</v>
      </c>
      <c r="C1095" s="30" t="s">
        <v>2159</v>
      </c>
      <c r="D1095" s="34">
        <v>0</v>
      </c>
      <c r="E1095" s="34">
        <v>49391347220193</v>
      </c>
      <c r="F1095" s="34">
        <v>49391347220193</v>
      </c>
    </row>
    <row r="1096" spans="1:6" ht="13.5" hidden="1" thickBot="1">
      <c r="A1096" s="27">
        <f t="shared" si="17"/>
        <v>9</v>
      </c>
      <c r="B1096" s="30" t="s">
        <v>2160</v>
      </c>
      <c r="C1096" s="30" t="s">
        <v>2161</v>
      </c>
      <c r="D1096" s="34">
        <v>0</v>
      </c>
      <c r="E1096" s="34">
        <v>88700000000000</v>
      </c>
      <c r="F1096" s="34">
        <v>88700000000000</v>
      </c>
    </row>
    <row r="1097" spans="1:6" ht="13.5" thickBot="1">
      <c r="A1097" s="27">
        <f t="shared" si="17"/>
        <v>6</v>
      </c>
      <c r="B1097" s="27" t="s">
        <v>326</v>
      </c>
      <c r="C1097" s="30" t="s">
        <v>2162</v>
      </c>
      <c r="D1097" s="34">
        <v>0</v>
      </c>
      <c r="E1097" s="34">
        <v>76950358176064</v>
      </c>
      <c r="F1097" s="34">
        <v>76950358176064</v>
      </c>
    </row>
    <row r="1098" spans="1:6" ht="13.5" hidden="1" thickBot="1">
      <c r="A1098" s="27">
        <f t="shared" si="17"/>
        <v>9</v>
      </c>
      <c r="B1098" s="30" t="s">
        <v>2163</v>
      </c>
      <c r="C1098" s="30" t="s">
        <v>2159</v>
      </c>
      <c r="D1098" s="34">
        <v>0</v>
      </c>
      <c r="E1098" s="34">
        <v>14770358176064</v>
      </c>
      <c r="F1098" s="34">
        <v>14770358176064</v>
      </c>
    </row>
    <row r="1099" spans="1:6" ht="13.5" hidden="1" thickBot="1">
      <c r="A1099" s="27">
        <f t="shared" si="17"/>
        <v>9</v>
      </c>
      <c r="B1099" s="30" t="s">
        <v>2164</v>
      </c>
      <c r="C1099" s="30" t="s">
        <v>2161</v>
      </c>
      <c r="D1099" s="34">
        <v>0</v>
      </c>
      <c r="E1099" s="34">
        <v>62180000000000</v>
      </c>
      <c r="F1099" s="34">
        <v>62180000000000</v>
      </c>
    </row>
    <row r="1100" spans="1:6" ht="13.5" hidden="1" thickBot="1">
      <c r="A1100" s="27">
        <f t="shared" si="17"/>
        <v>3</v>
      </c>
      <c r="B1100" s="27" t="s">
        <v>329</v>
      </c>
      <c r="C1100" s="30" t="s">
        <v>82</v>
      </c>
      <c r="D1100" s="33">
        <v>56142500813767</v>
      </c>
      <c r="E1100" s="33">
        <v>137852345255997</v>
      </c>
      <c r="F1100" s="33">
        <v>193994846069764</v>
      </c>
    </row>
    <row r="1101" spans="1:6" ht="13.5" thickBot="1">
      <c r="A1101" s="35">
        <f t="shared" si="17"/>
        <v>3</v>
      </c>
      <c r="B1101" s="27" t="s">
        <v>329</v>
      </c>
      <c r="C1101" s="36" t="s">
        <v>2165</v>
      </c>
      <c r="D1101" s="37">
        <f>D1100-D1102-D1110-D1115</f>
        <v>39457459994641.203</v>
      </c>
      <c r="E1101" s="37">
        <f t="shared" ref="E1101:F1101" si="18">E1100-E1102-E1110-E1115</f>
        <v>70515069953148.828</v>
      </c>
      <c r="F1101" s="37">
        <f t="shared" si="18"/>
        <v>109972529947789.94</v>
      </c>
    </row>
    <row r="1102" spans="1:6" ht="13.5" thickBot="1">
      <c r="A1102" s="35">
        <f t="shared" si="17"/>
        <v>6</v>
      </c>
      <c r="B1102" s="27" t="s">
        <v>2166</v>
      </c>
      <c r="C1102" s="36" t="s">
        <v>2167</v>
      </c>
      <c r="D1102" s="37">
        <v>665343280625.52002</v>
      </c>
      <c r="E1102" s="37">
        <v>2933986138248.21</v>
      </c>
      <c r="F1102" s="37">
        <v>3599329418873.73</v>
      </c>
    </row>
    <row r="1103" spans="1:6" ht="13.5" hidden="1" thickBot="1">
      <c r="A1103" s="27">
        <f t="shared" si="17"/>
        <v>9</v>
      </c>
      <c r="B1103" s="30" t="s">
        <v>2168</v>
      </c>
      <c r="C1103" s="30" t="s">
        <v>474</v>
      </c>
      <c r="D1103" s="33">
        <v>44730435758.339996</v>
      </c>
      <c r="E1103" s="34">
        <v>0</v>
      </c>
      <c r="F1103" s="33">
        <v>44730435758.339996</v>
      </c>
    </row>
    <row r="1104" spans="1:6" ht="13.5" hidden="1" thickBot="1">
      <c r="A1104" s="27">
        <f t="shared" si="17"/>
        <v>9</v>
      </c>
      <c r="B1104" s="30" t="s">
        <v>2169</v>
      </c>
      <c r="C1104" s="30" t="s">
        <v>120</v>
      </c>
      <c r="D1104" s="33">
        <v>100320444464.53999</v>
      </c>
      <c r="E1104" s="33">
        <v>280334369608.29999</v>
      </c>
      <c r="F1104" s="33">
        <v>380654814072.84003</v>
      </c>
    </row>
    <row r="1105" spans="1:6" ht="13.5" hidden="1" thickBot="1">
      <c r="A1105" s="27">
        <f t="shared" si="17"/>
        <v>9</v>
      </c>
      <c r="B1105" s="30" t="s">
        <v>2170</v>
      </c>
      <c r="C1105" s="30" t="s">
        <v>2171</v>
      </c>
      <c r="D1105" s="34">
        <v>1216330015</v>
      </c>
      <c r="E1105" s="34">
        <v>3788364121</v>
      </c>
      <c r="F1105" s="34">
        <v>5004694136</v>
      </c>
    </row>
    <row r="1106" spans="1:6" ht="13.5" hidden="1" thickBot="1">
      <c r="A1106" s="27">
        <f t="shared" ref="A1106:A1170" si="19">LEN(B1106)</f>
        <v>9</v>
      </c>
      <c r="B1106" s="30" t="s">
        <v>2172</v>
      </c>
      <c r="C1106" s="30" t="s">
        <v>2173</v>
      </c>
      <c r="D1106" s="33">
        <v>514364039942.96002</v>
      </c>
      <c r="E1106" s="33">
        <v>2573265287940.02</v>
      </c>
      <c r="F1106" s="33">
        <v>3087629327882.98</v>
      </c>
    </row>
    <row r="1107" spans="1:6" ht="13.5" hidden="1" thickBot="1">
      <c r="A1107" s="27">
        <f t="shared" si="19"/>
        <v>9</v>
      </c>
      <c r="B1107" s="30" t="s">
        <v>2174</v>
      </c>
      <c r="C1107" s="30" t="s">
        <v>193</v>
      </c>
      <c r="D1107" s="34">
        <v>0</v>
      </c>
      <c r="E1107" s="33">
        <v>47337430597.220001</v>
      </c>
      <c r="F1107" s="33">
        <v>47337430597.220001</v>
      </c>
    </row>
    <row r="1108" spans="1:6" ht="13.5" hidden="1" thickBot="1">
      <c r="A1108" s="27">
        <f t="shared" si="19"/>
        <v>9</v>
      </c>
      <c r="B1108" s="30" t="s">
        <v>2175</v>
      </c>
      <c r="C1108" s="30" t="s">
        <v>93</v>
      </c>
      <c r="D1108" s="34">
        <v>0</v>
      </c>
      <c r="E1108" s="33">
        <v>708113977.75</v>
      </c>
      <c r="F1108" s="33">
        <v>708113977.75</v>
      </c>
    </row>
    <row r="1109" spans="1:6" ht="13.5" hidden="1" thickBot="1">
      <c r="A1109" s="27">
        <f t="shared" si="19"/>
        <v>9</v>
      </c>
      <c r="B1109" s="30" t="s">
        <v>2176</v>
      </c>
      <c r="C1109" s="30" t="s">
        <v>82</v>
      </c>
      <c r="D1109" s="33">
        <v>4712030444.6800003</v>
      </c>
      <c r="E1109" s="33">
        <v>28552572003.919998</v>
      </c>
      <c r="F1109" s="33">
        <v>33264602448.599998</v>
      </c>
    </row>
    <row r="1110" spans="1:6" ht="13.5" thickBot="1">
      <c r="A1110" s="35">
        <f t="shared" si="19"/>
        <v>6</v>
      </c>
      <c r="B1110" s="27" t="s">
        <v>2177</v>
      </c>
      <c r="C1110" s="36" t="s">
        <v>2178</v>
      </c>
      <c r="D1110" s="37">
        <v>188287773607.17001</v>
      </c>
      <c r="E1110" s="37">
        <v>103950100794.75999</v>
      </c>
      <c r="F1110" s="37">
        <v>292237874401.92999</v>
      </c>
    </row>
    <row r="1111" spans="1:6" ht="13.5" hidden="1" thickBot="1">
      <c r="A1111" s="27">
        <f t="shared" si="19"/>
        <v>9</v>
      </c>
      <c r="B1111" s="30" t="s">
        <v>2179</v>
      </c>
      <c r="C1111" s="30" t="s">
        <v>474</v>
      </c>
      <c r="D1111" s="34">
        <v>102594574</v>
      </c>
      <c r="E1111" s="34">
        <v>0</v>
      </c>
      <c r="F1111" s="34">
        <v>102594574</v>
      </c>
    </row>
    <row r="1112" spans="1:6" ht="13.5" hidden="1" thickBot="1">
      <c r="A1112" s="27">
        <f t="shared" si="19"/>
        <v>9</v>
      </c>
      <c r="B1112" s="30" t="s">
        <v>2180</v>
      </c>
      <c r="C1112" s="30" t="s">
        <v>120</v>
      </c>
      <c r="D1112" s="34">
        <v>4404707149</v>
      </c>
      <c r="E1112" s="33">
        <v>27704856309.860001</v>
      </c>
      <c r="F1112" s="33">
        <v>32109563458.860001</v>
      </c>
    </row>
    <row r="1113" spans="1:6" ht="13.5" hidden="1" thickBot="1">
      <c r="A1113" s="27">
        <f t="shared" si="19"/>
        <v>9</v>
      </c>
      <c r="B1113" s="30" t="s">
        <v>2181</v>
      </c>
      <c r="C1113" s="30" t="s">
        <v>2171</v>
      </c>
      <c r="D1113" s="34">
        <v>0</v>
      </c>
      <c r="E1113" s="34">
        <v>352915968</v>
      </c>
      <c r="F1113" s="34">
        <v>352915968</v>
      </c>
    </row>
    <row r="1114" spans="1:6" ht="13.5" hidden="1" thickBot="1">
      <c r="A1114" s="27">
        <f t="shared" si="19"/>
        <v>9</v>
      </c>
      <c r="B1114" s="30" t="s">
        <v>2182</v>
      </c>
      <c r="C1114" s="30" t="s">
        <v>2173</v>
      </c>
      <c r="D1114" s="33">
        <v>183780471884.17001</v>
      </c>
      <c r="E1114" s="33">
        <v>75892328516.899994</v>
      </c>
      <c r="F1114" s="33">
        <v>259672800401.07001</v>
      </c>
    </row>
    <row r="1115" spans="1:6" ht="13.5" thickBot="1">
      <c r="A1115" s="35">
        <f t="shared" si="19"/>
        <v>6</v>
      </c>
      <c r="B1115" s="27" t="s">
        <v>2183</v>
      </c>
      <c r="C1115" s="36" t="s">
        <v>2184</v>
      </c>
      <c r="D1115" s="37">
        <v>15831409764893.1</v>
      </c>
      <c r="E1115" s="37">
        <v>64299339063805.203</v>
      </c>
      <c r="F1115" s="37">
        <v>80130748828698.406</v>
      </c>
    </row>
    <row r="1116" spans="1:6" ht="13.5" hidden="1" thickBot="1">
      <c r="A1116" s="27">
        <f t="shared" si="19"/>
        <v>9</v>
      </c>
      <c r="B1116" s="30" t="s">
        <v>2185</v>
      </c>
      <c r="C1116" s="30" t="s">
        <v>474</v>
      </c>
      <c r="D1116" s="33">
        <v>515769833665.78003</v>
      </c>
      <c r="E1116" s="34">
        <v>0</v>
      </c>
      <c r="F1116" s="33">
        <v>515769833665.78003</v>
      </c>
    </row>
    <row r="1117" spans="1:6" ht="13.5" hidden="1" thickBot="1">
      <c r="A1117" s="27">
        <f t="shared" si="19"/>
        <v>9</v>
      </c>
      <c r="B1117" s="30" t="s">
        <v>2186</v>
      </c>
      <c r="C1117" s="30" t="s">
        <v>120</v>
      </c>
      <c r="D1117" s="33">
        <v>4601733443871.1602</v>
      </c>
      <c r="E1117" s="33">
        <v>16329918620203.6</v>
      </c>
      <c r="F1117" s="33">
        <v>20931652064074.699</v>
      </c>
    </row>
    <row r="1118" spans="1:6" ht="13.5" hidden="1" thickBot="1">
      <c r="A1118" s="27">
        <f t="shared" si="19"/>
        <v>9</v>
      </c>
      <c r="B1118" s="30" t="s">
        <v>2187</v>
      </c>
      <c r="C1118" s="30" t="s">
        <v>2171</v>
      </c>
      <c r="D1118" s="34">
        <v>89717767383</v>
      </c>
      <c r="E1118" s="34">
        <v>717454179454</v>
      </c>
      <c r="F1118" s="34">
        <v>807171946837</v>
      </c>
    </row>
    <row r="1119" spans="1:6" ht="13.5" hidden="1" thickBot="1">
      <c r="A1119" s="27">
        <f t="shared" si="19"/>
        <v>9</v>
      </c>
      <c r="B1119" s="30" t="s">
        <v>2188</v>
      </c>
      <c r="C1119" s="30" t="s">
        <v>2173</v>
      </c>
      <c r="D1119" s="33">
        <v>8977404352202.0195</v>
      </c>
      <c r="E1119" s="33">
        <v>26704113501047.398</v>
      </c>
      <c r="F1119" s="33">
        <v>35681517853249.5</v>
      </c>
    </row>
    <row r="1120" spans="1:6" ht="13.5" hidden="1" thickBot="1">
      <c r="A1120" s="27">
        <f t="shared" si="19"/>
        <v>9</v>
      </c>
      <c r="B1120" s="30" t="s">
        <v>2189</v>
      </c>
      <c r="C1120" s="30" t="s">
        <v>193</v>
      </c>
      <c r="D1120" s="34">
        <v>0</v>
      </c>
      <c r="E1120" s="33">
        <v>370069266018.79999</v>
      </c>
      <c r="F1120" s="33">
        <v>370069266018.79999</v>
      </c>
    </row>
    <row r="1121" spans="1:6" ht="13.5" hidden="1" thickBot="1">
      <c r="A1121" s="27">
        <f t="shared" si="19"/>
        <v>9</v>
      </c>
      <c r="B1121" s="30" t="s">
        <v>2190</v>
      </c>
      <c r="C1121" s="30" t="s">
        <v>93</v>
      </c>
      <c r="D1121" s="34">
        <v>0</v>
      </c>
      <c r="E1121" s="34">
        <v>302741584740</v>
      </c>
      <c r="F1121" s="34">
        <v>302741584740</v>
      </c>
    </row>
    <row r="1122" spans="1:6" ht="13.5" hidden="1" thickBot="1">
      <c r="A1122" s="27">
        <f t="shared" si="19"/>
        <v>9</v>
      </c>
      <c r="B1122" s="30" t="s">
        <v>2191</v>
      </c>
      <c r="C1122" s="30" t="s">
        <v>82</v>
      </c>
      <c r="D1122" s="33">
        <v>755996264653.35999</v>
      </c>
      <c r="E1122" s="33">
        <v>537107101014.69</v>
      </c>
      <c r="F1122" s="33">
        <v>1293103365668.05</v>
      </c>
    </row>
    <row r="1123" spans="1:6" ht="13.5" hidden="1" thickBot="1">
      <c r="A1123" s="27">
        <f t="shared" si="19"/>
        <v>9</v>
      </c>
      <c r="B1123" s="30" t="s">
        <v>2192</v>
      </c>
      <c r="C1123" s="30" t="s">
        <v>2193</v>
      </c>
      <c r="D1123" s="34">
        <v>523360429393</v>
      </c>
      <c r="E1123" s="33">
        <v>5982373923367.9697</v>
      </c>
      <c r="F1123" s="33">
        <v>6505734352760.9697</v>
      </c>
    </row>
    <row r="1124" spans="1:6" ht="13.5" hidden="1" thickBot="1">
      <c r="A1124" s="27">
        <f t="shared" si="19"/>
        <v>9</v>
      </c>
      <c r="B1124" s="30" t="s">
        <v>2194</v>
      </c>
      <c r="C1124" s="30" t="s">
        <v>2195</v>
      </c>
      <c r="D1124" s="33">
        <v>220900137755.82001</v>
      </c>
      <c r="E1124" s="33">
        <v>12493898136100.4</v>
      </c>
      <c r="F1124" s="33">
        <v>12714798273856.301</v>
      </c>
    </row>
    <row r="1125" spans="1:6" ht="13.5" hidden="1" thickBot="1">
      <c r="A1125" s="27">
        <f t="shared" si="19"/>
        <v>9</v>
      </c>
      <c r="B1125" s="30" t="s">
        <v>2196</v>
      </c>
      <c r="C1125" s="30" t="s">
        <v>74</v>
      </c>
      <c r="D1125" s="34">
        <v>146527535969</v>
      </c>
      <c r="E1125" s="33">
        <v>861662751858.34998</v>
      </c>
      <c r="F1125" s="33">
        <v>1008190287827.35</v>
      </c>
    </row>
    <row r="1126" spans="1:6" ht="13.5" thickBot="1">
      <c r="A1126" s="27">
        <f t="shared" si="19"/>
        <v>6</v>
      </c>
      <c r="B1126" s="27" t="s">
        <v>331</v>
      </c>
      <c r="C1126" s="30" t="s">
        <v>80</v>
      </c>
      <c r="D1126" s="33">
        <v>1261913980241.73</v>
      </c>
      <c r="E1126" s="33">
        <v>939854068633.92004</v>
      </c>
      <c r="F1126" s="33">
        <v>2201768048875.6499</v>
      </c>
    </row>
    <row r="1127" spans="1:6" ht="13.5" hidden="1" thickBot="1">
      <c r="A1127" s="27">
        <f t="shared" si="19"/>
        <v>9</v>
      </c>
      <c r="B1127" s="30" t="s">
        <v>2197</v>
      </c>
      <c r="C1127" s="30" t="s">
        <v>2198</v>
      </c>
      <c r="D1127" s="33">
        <v>332429805191.96002</v>
      </c>
      <c r="E1127" s="33">
        <v>91437874253.740005</v>
      </c>
      <c r="F1127" s="33">
        <v>423867679445.70001</v>
      </c>
    </row>
    <row r="1128" spans="1:6" ht="13.5" hidden="1" thickBot="1">
      <c r="A1128" s="27">
        <f t="shared" si="19"/>
        <v>9</v>
      </c>
      <c r="B1128" s="30" t="s">
        <v>2199</v>
      </c>
      <c r="C1128" s="30" t="s">
        <v>867</v>
      </c>
      <c r="D1128" s="34">
        <v>156218223</v>
      </c>
      <c r="E1128" s="34">
        <v>17352518</v>
      </c>
      <c r="F1128" s="34">
        <v>173570741</v>
      </c>
    </row>
    <row r="1129" spans="1:6" ht="13.5" hidden="1" thickBot="1">
      <c r="A1129" s="27">
        <f t="shared" si="19"/>
        <v>9</v>
      </c>
      <c r="B1129" s="30" t="s">
        <v>2200</v>
      </c>
      <c r="C1129" s="30" t="s">
        <v>1242</v>
      </c>
      <c r="D1129" s="34">
        <v>40404757198</v>
      </c>
      <c r="E1129" s="34">
        <v>48798248550</v>
      </c>
      <c r="F1129" s="34">
        <v>89203005748</v>
      </c>
    </row>
    <row r="1130" spans="1:6" ht="13.5" hidden="1" thickBot="1">
      <c r="A1130" s="27">
        <f t="shared" si="19"/>
        <v>9</v>
      </c>
      <c r="B1130" s="30" t="s">
        <v>2201</v>
      </c>
      <c r="C1130" s="30" t="s">
        <v>1303</v>
      </c>
      <c r="D1130" s="33">
        <v>60141801646.739998</v>
      </c>
      <c r="E1130" s="33">
        <v>39397569608.970001</v>
      </c>
      <c r="F1130" s="33">
        <v>99539371255.710007</v>
      </c>
    </row>
    <row r="1131" spans="1:6" ht="13.5" hidden="1" thickBot="1">
      <c r="A1131" s="27">
        <f t="shared" si="19"/>
        <v>9</v>
      </c>
      <c r="B1131" s="30" t="s">
        <v>2202</v>
      </c>
      <c r="C1131" s="30" t="s">
        <v>2203</v>
      </c>
      <c r="D1131" s="33">
        <v>14421270874.209999</v>
      </c>
      <c r="E1131" s="33">
        <v>5428116593.2600002</v>
      </c>
      <c r="F1131" s="33">
        <v>19849387467.470001</v>
      </c>
    </row>
    <row r="1132" spans="1:6" ht="13.5" hidden="1" thickBot="1">
      <c r="A1132" s="27">
        <f t="shared" si="19"/>
        <v>9</v>
      </c>
      <c r="B1132" s="30" t="s">
        <v>2204</v>
      </c>
      <c r="C1132" s="30" t="s">
        <v>1269</v>
      </c>
      <c r="D1132" s="34">
        <v>916357801</v>
      </c>
      <c r="E1132" s="33">
        <v>8387931780.0600004</v>
      </c>
      <c r="F1132" s="33">
        <v>9304289581.0599995</v>
      </c>
    </row>
    <row r="1133" spans="1:6" ht="13.5" hidden="1" thickBot="1">
      <c r="A1133" s="27">
        <f t="shared" si="19"/>
        <v>9</v>
      </c>
      <c r="B1133" s="30" t="s">
        <v>2205</v>
      </c>
      <c r="C1133" s="30" t="s">
        <v>2206</v>
      </c>
      <c r="D1133" s="33">
        <v>60964540800.989998</v>
      </c>
      <c r="E1133" s="33">
        <v>4182214909.9200001</v>
      </c>
      <c r="F1133" s="33">
        <v>65146755710.910004</v>
      </c>
    </row>
    <row r="1134" spans="1:6" ht="13.5" hidden="1" thickBot="1">
      <c r="A1134" s="27">
        <f t="shared" si="19"/>
        <v>9</v>
      </c>
      <c r="B1134" s="30" t="s">
        <v>2207</v>
      </c>
      <c r="C1134" s="30" t="s">
        <v>2208</v>
      </c>
      <c r="D1134" s="33">
        <v>3401540259.9499998</v>
      </c>
      <c r="E1134" s="33">
        <v>151929004.72</v>
      </c>
      <c r="F1134" s="33">
        <v>3553469264.6700001</v>
      </c>
    </row>
    <row r="1135" spans="1:6" ht="13.5" hidden="1" thickBot="1">
      <c r="A1135" s="27">
        <f t="shared" si="19"/>
        <v>9</v>
      </c>
      <c r="B1135" s="30" t="s">
        <v>2209</v>
      </c>
      <c r="C1135" s="30" t="s">
        <v>2210</v>
      </c>
      <c r="D1135" s="34">
        <v>1972250000</v>
      </c>
      <c r="E1135" s="34">
        <v>5350000</v>
      </c>
      <c r="F1135" s="34">
        <v>1977600000</v>
      </c>
    </row>
    <row r="1136" spans="1:6" ht="13.5" hidden="1" thickBot="1">
      <c r="A1136" s="27">
        <f t="shared" si="19"/>
        <v>9</v>
      </c>
      <c r="B1136" s="30" t="s">
        <v>2211</v>
      </c>
      <c r="C1136" s="30" t="s">
        <v>2212</v>
      </c>
      <c r="D1136" s="33">
        <v>44677526603.889999</v>
      </c>
      <c r="E1136" s="33">
        <v>14334677866.120001</v>
      </c>
      <c r="F1136" s="33">
        <v>59012204470.010002</v>
      </c>
    </row>
    <row r="1137" spans="1:6" ht="13.5" hidden="1" thickBot="1">
      <c r="A1137" s="27">
        <f t="shared" si="19"/>
        <v>9</v>
      </c>
      <c r="B1137" s="30" t="s">
        <v>2213</v>
      </c>
      <c r="C1137" s="30" t="s">
        <v>2214</v>
      </c>
      <c r="D1137" s="33">
        <v>40995366336.290001</v>
      </c>
      <c r="E1137" s="33">
        <v>73468475746.550003</v>
      </c>
      <c r="F1137" s="33">
        <v>114463842082.84</v>
      </c>
    </row>
    <row r="1138" spans="1:6" ht="13.5" hidden="1" thickBot="1">
      <c r="A1138" s="27">
        <f t="shared" si="19"/>
        <v>9</v>
      </c>
      <c r="B1138" s="30" t="s">
        <v>2215</v>
      </c>
      <c r="C1138" s="30" t="s">
        <v>2216</v>
      </c>
      <c r="D1138" s="33">
        <v>41899495034.730003</v>
      </c>
      <c r="E1138" s="33">
        <v>50553979443.949997</v>
      </c>
      <c r="F1138" s="33">
        <v>92453474478.679993</v>
      </c>
    </row>
    <row r="1139" spans="1:6" ht="13.5" hidden="1" thickBot="1">
      <c r="A1139" s="27">
        <f t="shared" si="19"/>
        <v>9</v>
      </c>
      <c r="B1139" s="30" t="s">
        <v>2217</v>
      </c>
      <c r="C1139" s="30" t="s">
        <v>2218</v>
      </c>
      <c r="D1139" s="33">
        <v>245720392067.76001</v>
      </c>
      <c r="E1139" s="33">
        <v>468556993796.87</v>
      </c>
      <c r="F1139" s="33">
        <v>714277385864.63</v>
      </c>
    </row>
    <row r="1140" spans="1:6" ht="13.5" hidden="1" thickBot="1">
      <c r="A1140" s="27">
        <f t="shared" si="19"/>
        <v>9</v>
      </c>
      <c r="B1140" s="30" t="s">
        <v>2219</v>
      </c>
      <c r="C1140" s="30" t="s">
        <v>2220</v>
      </c>
      <c r="D1140" s="33">
        <v>76224430362.990005</v>
      </c>
      <c r="E1140" s="33">
        <v>56762753535.830002</v>
      </c>
      <c r="F1140" s="33">
        <v>132987183898.82001</v>
      </c>
    </row>
    <row r="1141" spans="1:6" ht="13.5" hidden="1" thickBot="1">
      <c r="A1141" s="27">
        <f t="shared" si="19"/>
        <v>9</v>
      </c>
      <c r="B1141" s="30" t="s">
        <v>2221</v>
      </c>
      <c r="C1141" s="30" t="s">
        <v>2222</v>
      </c>
      <c r="D1141" s="33">
        <v>1478831608.01</v>
      </c>
      <c r="E1141" s="33">
        <v>33254156915.080002</v>
      </c>
      <c r="F1141" s="33">
        <v>34732988523.089996</v>
      </c>
    </row>
    <row r="1142" spans="1:6" ht="13.5" hidden="1" thickBot="1">
      <c r="A1142" s="27">
        <f t="shared" si="19"/>
        <v>9</v>
      </c>
      <c r="B1142" s="30" t="s">
        <v>2223</v>
      </c>
      <c r="C1142" s="30" t="s">
        <v>2224</v>
      </c>
      <c r="D1142" s="33">
        <v>296109396232.21002</v>
      </c>
      <c r="E1142" s="33">
        <v>45116444110.849998</v>
      </c>
      <c r="F1142" s="33">
        <v>341225840343.06</v>
      </c>
    </row>
    <row r="1143" spans="1:6" ht="13.5" thickBot="1">
      <c r="A1143" s="27">
        <f t="shared" si="19"/>
        <v>6</v>
      </c>
      <c r="B1143" s="27" t="s">
        <v>2225</v>
      </c>
      <c r="C1143" s="30" t="s">
        <v>122</v>
      </c>
      <c r="D1143" s="33">
        <v>6811893421794.2305</v>
      </c>
      <c r="E1143" s="33">
        <v>2984919892029.0898</v>
      </c>
      <c r="F1143" s="33">
        <v>9796813313823.3203</v>
      </c>
    </row>
    <row r="1144" spans="1:6" ht="13.5" hidden="1" thickBot="1">
      <c r="A1144" s="27">
        <f t="shared" si="19"/>
        <v>9</v>
      </c>
      <c r="B1144" s="30" t="s">
        <v>2226</v>
      </c>
      <c r="C1144" s="30" t="s">
        <v>2227</v>
      </c>
      <c r="D1144" s="33">
        <v>1297347904389.1699</v>
      </c>
      <c r="E1144" s="33">
        <v>418917064616.47998</v>
      </c>
      <c r="F1144" s="33">
        <v>1716264969005.6499</v>
      </c>
    </row>
    <row r="1145" spans="1:6" ht="13.5" hidden="1" thickBot="1">
      <c r="A1145" s="27">
        <f t="shared" si="19"/>
        <v>9</v>
      </c>
      <c r="B1145" s="30" t="s">
        <v>2228</v>
      </c>
      <c r="C1145" s="30" t="s">
        <v>2229</v>
      </c>
      <c r="D1145" s="33">
        <v>380488243.5</v>
      </c>
      <c r="E1145" s="33">
        <v>153655525.25</v>
      </c>
      <c r="F1145" s="33">
        <v>534143768.75</v>
      </c>
    </row>
    <row r="1146" spans="1:6" ht="13.5" hidden="1" thickBot="1">
      <c r="A1146" s="27">
        <f t="shared" si="19"/>
        <v>9</v>
      </c>
      <c r="B1146" s="30" t="s">
        <v>2230</v>
      </c>
      <c r="C1146" s="30" t="s">
        <v>2231</v>
      </c>
      <c r="D1146" s="33">
        <v>7638069334.3999996</v>
      </c>
      <c r="E1146" s="33">
        <v>10593524726.67</v>
      </c>
      <c r="F1146" s="33">
        <v>18231594061.07</v>
      </c>
    </row>
    <row r="1147" spans="1:6" ht="13.5" hidden="1" thickBot="1">
      <c r="A1147" s="27">
        <f t="shared" si="19"/>
        <v>9</v>
      </c>
      <c r="B1147" s="30" t="s">
        <v>2232</v>
      </c>
      <c r="C1147" s="30" t="s">
        <v>2233</v>
      </c>
      <c r="D1147" s="33">
        <v>3024727033719.2202</v>
      </c>
      <c r="E1147" s="33">
        <v>1669480095959.3301</v>
      </c>
      <c r="F1147" s="33">
        <v>4694207129678.5498</v>
      </c>
    </row>
    <row r="1148" spans="1:6" ht="13.5" hidden="1" thickBot="1">
      <c r="A1148" s="27">
        <f t="shared" si="19"/>
        <v>9</v>
      </c>
      <c r="B1148" s="30" t="s">
        <v>2234</v>
      </c>
      <c r="C1148" s="30" t="s">
        <v>2235</v>
      </c>
      <c r="D1148" s="34">
        <v>1490144774185</v>
      </c>
      <c r="E1148" s="33">
        <v>15202538226.07</v>
      </c>
      <c r="F1148" s="33">
        <v>1505347312411.0701</v>
      </c>
    </row>
    <row r="1149" spans="1:6" ht="13.5" hidden="1" thickBot="1">
      <c r="A1149" s="27">
        <f t="shared" si="19"/>
        <v>9</v>
      </c>
      <c r="B1149" s="30" t="s">
        <v>2236</v>
      </c>
      <c r="C1149" s="30" t="s">
        <v>2237</v>
      </c>
      <c r="D1149" s="33">
        <v>991655151922.93994</v>
      </c>
      <c r="E1149" s="33">
        <v>870573012975.29004</v>
      </c>
      <c r="F1149" s="33">
        <v>1862228164898.23</v>
      </c>
    </row>
    <row r="1150" spans="1:6" ht="13.5" thickBot="1">
      <c r="A1150" s="27">
        <f t="shared" si="19"/>
        <v>6</v>
      </c>
      <c r="B1150" s="27" t="s">
        <v>2238</v>
      </c>
      <c r="C1150" s="30" t="s">
        <v>2239</v>
      </c>
      <c r="D1150" s="33">
        <v>1800082198770.4299</v>
      </c>
      <c r="E1150" s="33">
        <v>288337622658.54999</v>
      </c>
      <c r="F1150" s="33">
        <v>2088419821428.98</v>
      </c>
    </row>
    <row r="1151" spans="1:6" ht="13.5" hidden="1" thickBot="1">
      <c r="A1151" s="27">
        <f t="shared" si="19"/>
        <v>9</v>
      </c>
      <c r="B1151" s="30" t="s">
        <v>2240</v>
      </c>
      <c r="C1151" s="30" t="s">
        <v>2241</v>
      </c>
      <c r="D1151" s="33">
        <v>33172641451.93</v>
      </c>
      <c r="E1151" s="33">
        <v>35180307107.769997</v>
      </c>
      <c r="F1151" s="33">
        <v>68352948559.699997</v>
      </c>
    </row>
    <row r="1152" spans="1:6" ht="13.5" hidden="1" thickBot="1">
      <c r="A1152" s="27">
        <f t="shared" si="19"/>
        <v>9</v>
      </c>
      <c r="B1152" s="30" t="s">
        <v>2242</v>
      </c>
      <c r="C1152" s="30" t="s">
        <v>2243</v>
      </c>
      <c r="D1152" s="33">
        <v>323546399748.87</v>
      </c>
      <c r="E1152" s="33">
        <v>105818638750.98</v>
      </c>
      <c r="F1152" s="33">
        <v>429365038499.84998</v>
      </c>
    </row>
    <row r="1153" spans="1:6" ht="13.5" hidden="1" thickBot="1">
      <c r="A1153" s="27">
        <f t="shared" si="19"/>
        <v>9</v>
      </c>
      <c r="B1153" s="30" t="s">
        <v>2244</v>
      </c>
      <c r="C1153" s="30" t="s">
        <v>2245</v>
      </c>
      <c r="D1153" s="33">
        <v>1037391719651.37</v>
      </c>
      <c r="E1153" s="33">
        <v>90770248618.130005</v>
      </c>
      <c r="F1153" s="33">
        <v>1128161968269.5</v>
      </c>
    </row>
    <row r="1154" spans="1:6" ht="13.5" hidden="1" thickBot="1">
      <c r="A1154" s="27">
        <f t="shared" si="19"/>
        <v>9</v>
      </c>
      <c r="B1154" s="30" t="s">
        <v>2246</v>
      </c>
      <c r="C1154" s="30" t="s">
        <v>2247</v>
      </c>
      <c r="D1154" s="34">
        <v>337603423</v>
      </c>
      <c r="E1154" s="34">
        <v>1758646467</v>
      </c>
      <c r="F1154" s="34">
        <v>2096249890</v>
      </c>
    </row>
    <row r="1155" spans="1:6" ht="13.5" hidden="1" thickBot="1">
      <c r="A1155" s="27">
        <f t="shared" si="19"/>
        <v>9</v>
      </c>
      <c r="B1155" s="30" t="s">
        <v>2248</v>
      </c>
      <c r="C1155" s="30" t="s">
        <v>2249</v>
      </c>
      <c r="D1155" s="33">
        <v>28452098553.84</v>
      </c>
      <c r="E1155" s="33">
        <v>3685204109.1799998</v>
      </c>
      <c r="F1155" s="33">
        <v>32137302663.02</v>
      </c>
    </row>
    <row r="1156" spans="1:6" ht="13.5" hidden="1" thickBot="1">
      <c r="A1156" s="27">
        <f t="shared" si="19"/>
        <v>9</v>
      </c>
      <c r="B1156" s="30" t="s">
        <v>2250</v>
      </c>
      <c r="C1156" s="30" t="s">
        <v>2251</v>
      </c>
      <c r="D1156" s="34">
        <v>238042540335</v>
      </c>
      <c r="E1156" s="33">
        <v>5354410402.7700005</v>
      </c>
      <c r="F1156" s="33">
        <v>243396950737.76999</v>
      </c>
    </row>
    <row r="1157" spans="1:6" ht="13.5" hidden="1" thickBot="1">
      <c r="A1157" s="27">
        <f t="shared" si="19"/>
        <v>9</v>
      </c>
      <c r="B1157" s="30" t="s">
        <v>2252</v>
      </c>
      <c r="C1157" s="30" t="s">
        <v>2253</v>
      </c>
      <c r="D1157" s="33">
        <v>937065285.10000002</v>
      </c>
      <c r="E1157" s="33">
        <v>27181324757.099998</v>
      </c>
      <c r="F1157" s="33">
        <v>28118390042.200001</v>
      </c>
    </row>
    <row r="1158" spans="1:6" ht="13.5" hidden="1" thickBot="1">
      <c r="A1158" s="27">
        <f t="shared" si="19"/>
        <v>9</v>
      </c>
      <c r="B1158" s="30" t="s">
        <v>2254</v>
      </c>
      <c r="C1158" s="30" t="s">
        <v>2255</v>
      </c>
      <c r="D1158" s="33">
        <v>13527678784.620001</v>
      </c>
      <c r="E1158" s="33">
        <v>1317353290.8</v>
      </c>
      <c r="F1158" s="33">
        <v>14845032075.42</v>
      </c>
    </row>
    <row r="1159" spans="1:6" ht="13.5" hidden="1" thickBot="1">
      <c r="A1159" s="27">
        <f t="shared" si="19"/>
        <v>9</v>
      </c>
      <c r="B1159" s="30" t="s">
        <v>2256</v>
      </c>
      <c r="C1159" s="30" t="s">
        <v>2257</v>
      </c>
      <c r="D1159" s="33">
        <v>30766687274.400002</v>
      </c>
      <c r="E1159" s="34">
        <v>1166788703</v>
      </c>
      <c r="F1159" s="33">
        <v>31933475977.400002</v>
      </c>
    </row>
    <row r="1160" spans="1:6" ht="13.5" hidden="1" thickBot="1">
      <c r="A1160" s="27">
        <f t="shared" si="19"/>
        <v>9</v>
      </c>
      <c r="B1160" s="30" t="s">
        <v>2258</v>
      </c>
      <c r="C1160" s="30" t="s">
        <v>2259</v>
      </c>
      <c r="D1160" s="33">
        <v>93907764262.300003</v>
      </c>
      <c r="E1160" s="33">
        <v>16104700451.82</v>
      </c>
      <c r="F1160" s="33">
        <v>110012464714.12</v>
      </c>
    </row>
    <row r="1161" spans="1:6" ht="13.5" thickBot="1">
      <c r="A1161" s="27">
        <f t="shared" si="19"/>
        <v>6</v>
      </c>
      <c r="B1161" s="27" t="s">
        <v>2260</v>
      </c>
      <c r="C1161" s="30" t="s">
        <v>120</v>
      </c>
      <c r="D1161" s="33">
        <v>23394364123386.699</v>
      </c>
      <c r="E1161" s="33">
        <v>11254830491601.4</v>
      </c>
      <c r="F1161" s="33">
        <v>34649194614988.102</v>
      </c>
    </row>
    <row r="1162" spans="1:6" ht="13.5" hidden="1" thickBot="1">
      <c r="A1162" s="27">
        <f t="shared" si="19"/>
        <v>9</v>
      </c>
      <c r="B1162" s="30" t="s">
        <v>2261</v>
      </c>
      <c r="C1162" s="30" t="s">
        <v>2262</v>
      </c>
      <c r="D1162" s="33">
        <v>17227598698466.4</v>
      </c>
      <c r="E1162" s="33">
        <v>4806755078699.7402</v>
      </c>
      <c r="F1162" s="33">
        <v>22034353777166.102</v>
      </c>
    </row>
    <row r="1163" spans="1:6" ht="13.5" hidden="1" thickBot="1">
      <c r="A1163" s="27">
        <f t="shared" si="19"/>
        <v>9</v>
      </c>
      <c r="B1163" s="30" t="s">
        <v>2263</v>
      </c>
      <c r="C1163" s="30" t="s">
        <v>2264</v>
      </c>
      <c r="D1163" s="33">
        <v>1111948401827.22</v>
      </c>
      <c r="E1163" s="33">
        <v>389095035001.33002</v>
      </c>
      <c r="F1163" s="33">
        <v>1501043436828.55</v>
      </c>
    </row>
    <row r="1164" spans="1:6" ht="13.5" hidden="1" thickBot="1">
      <c r="A1164" s="27">
        <f t="shared" si="19"/>
        <v>9</v>
      </c>
      <c r="B1164" s="30" t="s">
        <v>2265</v>
      </c>
      <c r="C1164" s="30" t="s">
        <v>2266</v>
      </c>
      <c r="D1164" s="33">
        <v>4906929173058.7998</v>
      </c>
      <c r="E1164" s="33">
        <v>3066420306231.8198</v>
      </c>
      <c r="F1164" s="33">
        <v>7973349479290.6201</v>
      </c>
    </row>
    <row r="1165" spans="1:6" ht="13.5" hidden="1" thickBot="1">
      <c r="A1165" s="27">
        <f t="shared" si="19"/>
        <v>9</v>
      </c>
      <c r="B1165" s="30" t="s">
        <v>2267</v>
      </c>
      <c r="C1165" s="30" t="s">
        <v>2268</v>
      </c>
      <c r="D1165" s="33">
        <v>104416574352.75999</v>
      </c>
      <c r="E1165" s="33">
        <v>590485858126.17004</v>
      </c>
      <c r="F1165" s="33">
        <v>694902432478.93005</v>
      </c>
    </row>
    <row r="1166" spans="1:6" ht="13.5" hidden="1" thickBot="1">
      <c r="A1166" s="27">
        <f t="shared" si="19"/>
        <v>9</v>
      </c>
      <c r="B1166" s="30" t="s">
        <v>2269</v>
      </c>
      <c r="C1166" s="30" t="s">
        <v>2270</v>
      </c>
      <c r="D1166" s="34">
        <v>0</v>
      </c>
      <c r="E1166" s="33">
        <v>2356666282519.8599</v>
      </c>
      <c r="F1166" s="33">
        <v>2356666282519.8599</v>
      </c>
    </row>
    <row r="1167" spans="1:6" ht="13.5" hidden="1" thickBot="1">
      <c r="A1167" s="27">
        <f t="shared" si="19"/>
        <v>9</v>
      </c>
      <c r="B1167" s="30" t="s">
        <v>2271</v>
      </c>
      <c r="C1167" s="30" t="s">
        <v>2272</v>
      </c>
      <c r="D1167" s="33">
        <v>43471275681.550003</v>
      </c>
      <c r="E1167" s="33">
        <v>45407931022.5</v>
      </c>
      <c r="F1167" s="33">
        <v>88879206704.050003</v>
      </c>
    </row>
    <row r="1168" spans="1:6" ht="13.5" thickBot="1">
      <c r="A1168" s="27">
        <f t="shared" si="19"/>
        <v>6</v>
      </c>
      <c r="B1168" s="27" t="s">
        <v>2273</v>
      </c>
      <c r="C1168" s="30" t="s">
        <v>119</v>
      </c>
      <c r="D1168" s="33">
        <v>1408512129640.5901</v>
      </c>
      <c r="E1168" s="33">
        <v>5170421248202.3398</v>
      </c>
      <c r="F1168" s="33">
        <v>6578933377842.9297</v>
      </c>
    </row>
    <row r="1169" spans="1:6" ht="13.5" hidden="1" thickBot="1">
      <c r="A1169" s="27">
        <f t="shared" si="19"/>
        <v>9</v>
      </c>
      <c r="B1169" s="30" t="s">
        <v>2274</v>
      </c>
      <c r="C1169" s="30" t="s">
        <v>2275</v>
      </c>
      <c r="D1169" s="33">
        <v>198467600412.04999</v>
      </c>
      <c r="E1169" s="33">
        <v>53724821679.800003</v>
      </c>
      <c r="F1169" s="33">
        <v>252192422091.85001</v>
      </c>
    </row>
    <row r="1170" spans="1:6" ht="13.5" hidden="1" thickBot="1">
      <c r="A1170" s="27">
        <f t="shared" si="19"/>
        <v>9</v>
      </c>
      <c r="B1170" s="30" t="s">
        <v>2276</v>
      </c>
      <c r="C1170" s="30" t="s">
        <v>2277</v>
      </c>
      <c r="D1170" s="33">
        <v>46580945975.699997</v>
      </c>
      <c r="E1170" s="33">
        <v>24209580059.77</v>
      </c>
      <c r="F1170" s="33">
        <v>70790526035.470001</v>
      </c>
    </row>
    <row r="1171" spans="1:6" ht="13.5" hidden="1" thickBot="1">
      <c r="A1171" s="27">
        <f t="shared" ref="A1171:A1234" si="20">LEN(B1171)</f>
        <v>9</v>
      </c>
      <c r="B1171" s="30" t="s">
        <v>2278</v>
      </c>
      <c r="C1171" s="30" t="s">
        <v>2279</v>
      </c>
      <c r="D1171" s="33">
        <v>906596892460.68994</v>
      </c>
      <c r="E1171" s="33">
        <v>2276998237102.9399</v>
      </c>
      <c r="F1171" s="33">
        <v>3183595129563.6299</v>
      </c>
    </row>
    <row r="1172" spans="1:6" ht="13.5" hidden="1" thickBot="1">
      <c r="A1172" s="27">
        <f t="shared" si="20"/>
        <v>9</v>
      </c>
      <c r="B1172" s="30" t="s">
        <v>2280</v>
      </c>
      <c r="C1172" s="30" t="s">
        <v>2281</v>
      </c>
      <c r="D1172" s="33">
        <v>88807403870.820007</v>
      </c>
      <c r="E1172" s="33">
        <v>13607391394.49</v>
      </c>
      <c r="F1172" s="33">
        <v>102414795265.31</v>
      </c>
    </row>
    <row r="1173" spans="1:6" ht="13.5" hidden="1" thickBot="1">
      <c r="A1173" s="27">
        <f t="shared" si="20"/>
        <v>9</v>
      </c>
      <c r="B1173" s="30" t="s">
        <v>2282</v>
      </c>
      <c r="C1173" s="30" t="s">
        <v>2283</v>
      </c>
      <c r="D1173" s="34">
        <v>1147903085</v>
      </c>
      <c r="E1173" s="34">
        <v>0</v>
      </c>
      <c r="F1173" s="34">
        <v>1147903085</v>
      </c>
    </row>
    <row r="1174" spans="1:6" ht="13.5" hidden="1" thickBot="1">
      <c r="A1174" s="27">
        <f t="shared" si="20"/>
        <v>9</v>
      </c>
      <c r="B1174" s="30" t="s">
        <v>2284</v>
      </c>
      <c r="C1174" s="30" t="s">
        <v>2285</v>
      </c>
      <c r="D1174" s="33">
        <v>83273586806.050003</v>
      </c>
      <c r="E1174" s="33">
        <v>14805995719.41</v>
      </c>
      <c r="F1174" s="33">
        <v>98079582525.460007</v>
      </c>
    </row>
    <row r="1175" spans="1:6" ht="13.5" hidden="1" thickBot="1">
      <c r="A1175" s="27">
        <f t="shared" si="20"/>
        <v>9</v>
      </c>
      <c r="B1175" s="30" t="s">
        <v>2286</v>
      </c>
      <c r="C1175" s="30" t="s">
        <v>2287</v>
      </c>
      <c r="D1175" s="34">
        <v>940690471</v>
      </c>
      <c r="E1175" s="34">
        <v>715839870</v>
      </c>
      <c r="F1175" s="34">
        <v>1656530341</v>
      </c>
    </row>
    <row r="1176" spans="1:6" ht="13.5" hidden="1" thickBot="1">
      <c r="A1176" s="27">
        <f t="shared" si="20"/>
        <v>9</v>
      </c>
      <c r="B1176" s="30" t="s">
        <v>2288</v>
      </c>
      <c r="C1176" s="30" t="s">
        <v>2289</v>
      </c>
      <c r="D1176" s="34">
        <v>108630165</v>
      </c>
      <c r="E1176" s="34">
        <v>694269074</v>
      </c>
      <c r="F1176" s="34">
        <v>802899239</v>
      </c>
    </row>
    <row r="1177" spans="1:6" ht="13.5" hidden="1" thickBot="1">
      <c r="A1177" s="27">
        <f t="shared" si="20"/>
        <v>9</v>
      </c>
      <c r="B1177" s="30" t="s">
        <v>2290</v>
      </c>
      <c r="C1177" s="30" t="s">
        <v>2291</v>
      </c>
      <c r="D1177" s="34">
        <v>20396272224</v>
      </c>
      <c r="E1177" s="33">
        <v>2769579064033.6499</v>
      </c>
      <c r="F1177" s="33">
        <v>2789975336257.6499</v>
      </c>
    </row>
    <row r="1178" spans="1:6" ht="13.5" hidden="1" thickBot="1">
      <c r="A1178" s="27">
        <f t="shared" si="20"/>
        <v>9</v>
      </c>
      <c r="B1178" s="30" t="s">
        <v>2292</v>
      </c>
      <c r="C1178" s="30" t="s">
        <v>2293</v>
      </c>
      <c r="D1178" s="33">
        <v>29749680006.32</v>
      </c>
      <c r="E1178" s="34">
        <v>2219701132</v>
      </c>
      <c r="F1178" s="33">
        <v>31969381138.32</v>
      </c>
    </row>
    <row r="1179" spans="1:6" ht="13.5" hidden="1" thickBot="1">
      <c r="A1179" s="27">
        <f t="shared" si="20"/>
        <v>9</v>
      </c>
      <c r="B1179" s="30" t="s">
        <v>2294</v>
      </c>
      <c r="C1179" s="30" t="s">
        <v>2295</v>
      </c>
      <c r="D1179" s="33">
        <v>32442524163.959999</v>
      </c>
      <c r="E1179" s="33">
        <v>13866348136.280001</v>
      </c>
      <c r="F1179" s="33">
        <v>46308872300.239998</v>
      </c>
    </row>
    <row r="1180" spans="1:6" ht="13.5" thickBot="1">
      <c r="A1180" s="27">
        <f t="shared" si="20"/>
        <v>6</v>
      </c>
      <c r="B1180" s="27" t="s">
        <v>337</v>
      </c>
      <c r="C1180" s="30" t="s">
        <v>74</v>
      </c>
      <c r="D1180" s="33">
        <v>2972475269092.8501</v>
      </c>
      <c r="E1180" s="33">
        <v>4866546711073.5303</v>
      </c>
      <c r="F1180" s="33">
        <v>7839021980166.3799</v>
      </c>
    </row>
    <row r="1181" spans="1:6" ht="13.5" hidden="1" thickBot="1">
      <c r="A1181" s="27">
        <f t="shared" si="20"/>
        <v>9</v>
      </c>
      <c r="B1181" s="30" t="s">
        <v>2296</v>
      </c>
      <c r="C1181" s="30" t="s">
        <v>2297</v>
      </c>
      <c r="D1181" s="33">
        <v>2972475269092.8501</v>
      </c>
      <c r="E1181" s="33">
        <v>4866546711073.5303</v>
      </c>
      <c r="F1181" s="33">
        <v>7839021980166.3799</v>
      </c>
    </row>
    <row r="1182" spans="1:6" ht="13.5" thickBot="1">
      <c r="A1182" s="27">
        <f t="shared" si="20"/>
        <v>6</v>
      </c>
      <c r="B1182" s="27" t="s">
        <v>2298</v>
      </c>
      <c r="C1182" s="30" t="s">
        <v>2299</v>
      </c>
      <c r="D1182" s="34">
        <v>353932786453</v>
      </c>
      <c r="E1182" s="34">
        <v>0</v>
      </c>
      <c r="F1182" s="34">
        <v>353932786453</v>
      </c>
    </row>
    <row r="1183" spans="1:6" ht="13.5" hidden="1" thickBot="1">
      <c r="A1183" s="27">
        <f t="shared" si="20"/>
        <v>9</v>
      </c>
      <c r="B1183" s="30" t="s">
        <v>2300</v>
      </c>
      <c r="C1183" s="30" t="s">
        <v>2301</v>
      </c>
      <c r="D1183" s="34">
        <v>8481603824</v>
      </c>
      <c r="E1183" s="34">
        <v>0</v>
      </c>
      <c r="F1183" s="34">
        <v>8481603824</v>
      </c>
    </row>
    <row r="1184" spans="1:6" ht="13.5" hidden="1" thickBot="1">
      <c r="A1184" s="27">
        <f t="shared" si="20"/>
        <v>9</v>
      </c>
      <c r="B1184" s="30" t="s">
        <v>2302</v>
      </c>
      <c r="C1184" s="30" t="s">
        <v>2303</v>
      </c>
      <c r="D1184" s="34">
        <v>302590243333</v>
      </c>
      <c r="E1184" s="34">
        <v>0</v>
      </c>
      <c r="F1184" s="34">
        <v>302590243333</v>
      </c>
    </row>
    <row r="1185" spans="1:6" ht="13.5" hidden="1" thickBot="1">
      <c r="A1185" s="27">
        <f t="shared" si="20"/>
        <v>9</v>
      </c>
      <c r="B1185" s="30" t="s">
        <v>2304</v>
      </c>
      <c r="C1185" s="30" t="s">
        <v>82</v>
      </c>
      <c r="D1185" s="34">
        <v>29128627775</v>
      </c>
      <c r="E1185" s="34">
        <v>0</v>
      </c>
      <c r="F1185" s="34">
        <v>29128627775</v>
      </c>
    </row>
    <row r="1186" spans="1:6" ht="13.5" thickBot="1">
      <c r="A1186" s="27">
        <f t="shared" si="20"/>
        <v>6</v>
      </c>
      <c r="B1186" s="27" t="s">
        <v>2305</v>
      </c>
      <c r="C1186" s="30" t="s">
        <v>2306</v>
      </c>
      <c r="D1186" s="34">
        <v>105447290199</v>
      </c>
      <c r="E1186" s="34">
        <v>0</v>
      </c>
      <c r="F1186" s="34">
        <v>105447290199</v>
      </c>
    </row>
    <row r="1187" spans="1:6" ht="13.5" hidden="1" thickBot="1">
      <c r="A1187" s="27">
        <f t="shared" si="20"/>
        <v>9</v>
      </c>
      <c r="B1187" s="30" t="s">
        <v>2307</v>
      </c>
      <c r="C1187" s="30" t="s">
        <v>2301</v>
      </c>
      <c r="D1187" s="34">
        <v>43441191241</v>
      </c>
      <c r="E1187" s="34">
        <v>0</v>
      </c>
      <c r="F1187" s="34">
        <v>43441191241</v>
      </c>
    </row>
    <row r="1188" spans="1:6" ht="13.5" hidden="1" thickBot="1">
      <c r="A1188" s="27">
        <f t="shared" si="20"/>
        <v>9</v>
      </c>
      <c r="B1188" s="30" t="s">
        <v>2308</v>
      </c>
      <c r="C1188" s="30" t="s">
        <v>2303</v>
      </c>
      <c r="D1188" s="34">
        <v>28132725572</v>
      </c>
      <c r="E1188" s="34">
        <v>0</v>
      </c>
      <c r="F1188" s="34">
        <v>28132725572</v>
      </c>
    </row>
    <row r="1189" spans="1:6" ht="13.5" hidden="1" thickBot="1">
      <c r="A1189" s="27">
        <f t="shared" si="20"/>
        <v>9</v>
      </c>
      <c r="B1189" s="30" t="s">
        <v>2309</v>
      </c>
      <c r="C1189" s="30" t="s">
        <v>2171</v>
      </c>
      <c r="D1189" s="34">
        <v>6553257619</v>
      </c>
      <c r="E1189" s="34">
        <v>0</v>
      </c>
      <c r="F1189" s="34">
        <v>6553257619</v>
      </c>
    </row>
    <row r="1190" spans="1:6" ht="13.5" hidden="1" thickBot="1">
      <c r="A1190" s="27">
        <f t="shared" si="20"/>
        <v>9</v>
      </c>
      <c r="B1190" s="30" t="s">
        <v>2310</v>
      </c>
      <c r="C1190" s="30" t="s">
        <v>82</v>
      </c>
      <c r="D1190" s="34">
        <v>27320115767</v>
      </c>
      <c r="E1190" s="34">
        <v>0</v>
      </c>
      <c r="F1190" s="34">
        <v>27320115767</v>
      </c>
    </row>
    <row r="1191" spans="1:6" ht="13.5" thickBot="1">
      <c r="A1191" s="27">
        <f t="shared" si="20"/>
        <v>6</v>
      </c>
      <c r="B1191" s="27" t="s">
        <v>2311</v>
      </c>
      <c r="C1191" s="30" t="s">
        <v>93</v>
      </c>
      <c r="D1191" s="34">
        <v>0</v>
      </c>
      <c r="E1191" s="33">
        <v>4345650093513.8101</v>
      </c>
      <c r="F1191" s="33">
        <v>4345650093513.8101</v>
      </c>
    </row>
    <row r="1192" spans="1:6" ht="13.5" hidden="1" thickBot="1">
      <c r="A1192" s="27">
        <f t="shared" si="20"/>
        <v>9</v>
      </c>
      <c r="B1192" s="30" t="s">
        <v>2312</v>
      </c>
      <c r="C1192" s="30" t="s">
        <v>106</v>
      </c>
      <c r="D1192" s="34">
        <v>0</v>
      </c>
      <c r="E1192" s="33">
        <v>1935983580216.95</v>
      </c>
      <c r="F1192" s="33">
        <v>1935983580216.95</v>
      </c>
    </row>
    <row r="1193" spans="1:6" ht="13.5" hidden="1" thickBot="1">
      <c r="A1193" s="27">
        <f t="shared" si="20"/>
        <v>9</v>
      </c>
      <c r="B1193" s="30" t="s">
        <v>2313</v>
      </c>
      <c r="C1193" s="30" t="s">
        <v>98</v>
      </c>
      <c r="D1193" s="34">
        <v>0</v>
      </c>
      <c r="E1193" s="33">
        <v>2140600453401.6599</v>
      </c>
      <c r="F1193" s="33">
        <v>2140600453401.6599</v>
      </c>
    </row>
    <row r="1194" spans="1:6" ht="13.5" hidden="1" thickBot="1">
      <c r="A1194" s="27">
        <f t="shared" si="20"/>
        <v>9</v>
      </c>
      <c r="B1194" s="30" t="s">
        <v>2314</v>
      </c>
      <c r="C1194" s="30" t="s">
        <v>2315</v>
      </c>
      <c r="D1194" s="34">
        <v>0</v>
      </c>
      <c r="E1194" s="33">
        <v>163178170293.89999</v>
      </c>
      <c r="F1194" s="33">
        <v>163178170293.89999</v>
      </c>
    </row>
    <row r="1195" spans="1:6" ht="13.5" hidden="1" thickBot="1">
      <c r="A1195" s="27">
        <f t="shared" si="20"/>
        <v>9</v>
      </c>
      <c r="B1195" s="30" t="s">
        <v>2316</v>
      </c>
      <c r="C1195" s="30" t="s">
        <v>2317</v>
      </c>
      <c r="D1195" s="34">
        <v>0</v>
      </c>
      <c r="E1195" s="33">
        <v>105887889601.3</v>
      </c>
      <c r="F1195" s="33">
        <v>105887889601.3</v>
      </c>
    </row>
    <row r="1196" spans="1:6" ht="13.5" thickBot="1">
      <c r="A1196" s="27">
        <f t="shared" si="20"/>
        <v>6</v>
      </c>
      <c r="B1196" s="27" t="s">
        <v>2318</v>
      </c>
      <c r="C1196" s="30" t="s">
        <v>2319</v>
      </c>
      <c r="D1196" s="34">
        <v>0</v>
      </c>
      <c r="E1196" s="33">
        <v>43731009305.389999</v>
      </c>
      <c r="F1196" s="33">
        <v>43731009305.389999</v>
      </c>
    </row>
    <row r="1197" spans="1:6" ht="13.5" hidden="1" thickBot="1">
      <c r="A1197" s="27">
        <f t="shared" si="20"/>
        <v>9</v>
      </c>
      <c r="B1197" s="30" t="s">
        <v>2320</v>
      </c>
      <c r="C1197" s="30" t="s">
        <v>98</v>
      </c>
      <c r="D1197" s="34">
        <v>0</v>
      </c>
      <c r="E1197" s="33">
        <v>42280986433.529999</v>
      </c>
      <c r="F1197" s="33">
        <v>42280986433.529999</v>
      </c>
    </row>
    <row r="1198" spans="1:6" ht="13.5" hidden="1" thickBot="1">
      <c r="A1198" s="27">
        <f t="shared" si="20"/>
        <v>9</v>
      </c>
      <c r="B1198" s="30" t="s">
        <v>2321</v>
      </c>
      <c r="C1198" s="30" t="s">
        <v>2317</v>
      </c>
      <c r="D1198" s="34">
        <v>0</v>
      </c>
      <c r="E1198" s="33">
        <v>1450022871.8599999</v>
      </c>
      <c r="F1198" s="33">
        <v>1450022871.8599999</v>
      </c>
    </row>
    <row r="1199" spans="1:6" ht="13.5" thickBot="1">
      <c r="A1199" s="27">
        <f t="shared" si="20"/>
        <v>6</v>
      </c>
      <c r="B1199" s="27" t="s">
        <v>2322</v>
      </c>
      <c r="C1199" s="30" t="s">
        <v>2323</v>
      </c>
      <c r="D1199" s="34">
        <v>0</v>
      </c>
      <c r="E1199" s="33">
        <v>5881660956.0699997</v>
      </c>
      <c r="F1199" s="33">
        <v>5881660956.0699997</v>
      </c>
    </row>
    <row r="1200" spans="1:6" ht="13.5" hidden="1" thickBot="1">
      <c r="A1200" s="27">
        <f t="shared" si="20"/>
        <v>9</v>
      </c>
      <c r="B1200" s="30" t="s">
        <v>2324</v>
      </c>
      <c r="C1200" s="30" t="s">
        <v>106</v>
      </c>
      <c r="D1200" s="34">
        <v>0</v>
      </c>
      <c r="E1200" s="33">
        <v>4833457862.0699997</v>
      </c>
      <c r="F1200" s="33">
        <v>4833457862.0699997</v>
      </c>
    </row>
    <row r="1201" spans="1:6" ht="13.5" hidden="1" thickBot="1">
      <c r="A1201" s="27">
        <f t="shared" si="20"/>
        <v>9</v>
      </c>
      <c r="B1201" s="30" t="s">
        <v>2325</v>
      </c>
      <c r="C1201" s="30" t="s">
        <v>98</v>
      </c>
      <c r="D1201" s="34">
        <v>0</v>
      </c>
      <c r="E1201" s="34">
        <v>1048203094</v>
      </c>
      <c r="F1201" s="34">
        <v>1048203094</v>
      </c>
    </row>
    <row r="1202" spans="1:6" ht="13.5" thickBot="1">
      <c r="A1202" s="27">
        <f t="shared" si="20"/>
        <v>6</v>
      </c>
      <c r="B1202" s="27" t="s">
        <v>2326</v>
      </c>
      <c r="C1202" s="30" t="s">
        <v>2327</v>
      </c>
      <c r="D1202" s="34">
        <v>0</v>
      </c>
      <c r="E1202" s="33">
        <v>84844998146.570007</v>
      </c>
      <c r="F1202" s="33">
        <v>84844998146.570007</v>
      </c>
    </row>
    <row r="1203" spans="1:6" ht="13.5" hidden="1" thickBot="1">
      <c r="A1203" s="27">
        <f t="shared" si="20"/>
        <v>9</v>
      </c>
      <c r="B1203" s="30" t="s">
        <v>2328</v>
      </c>
      <c r="C1203" s="30" t="s">
        <v>106</v>
      </c>
      <c r="D1203" s="34">
        <v>0</v>
      </c>
      <c r="E1203" s="33">
        <v>76315167666.259995</v>
      </c>
      <c r="F1203" s="33">
        <v>76315167666.259995</v>
      </c>
    </row>
    <row r="1204" spans="1:6" ht="13.5" hidden="1" thickBot="1">
      <c r="A1204" s="27">
        <f t="shared" si="20"/>
        <v>9</v>
      </c>
      <c r="B1204" s="30" t="s">
        <v>2329</v>
      </c>
      <c r="C1204" s="30" t="s">
        <v>98</v>
      </c>
      <c r="D1204" s="34">
        <v>0</v>
      </c>
      <c r="E1204" s="33">
        <v>8529830480.3100004</v>
      </c>
      <c r="F1204" s="33">
        <v>8529830480.3100004</v>
      </c>
    </row>
    <row r="1205" spans="1:6" ht="13.5" thickBot="1">
      <c r="A1205" s="27">
        <f t="shared" si="20"/>
        <v>6</v>
      </c>
      <c r="B1205" s="27" t="s">
        <v>344</v>
      </c>
      <c r="C1205" s="30" t="s">
        <v>2330</v>
      </c>
      <c r="D1205" s="33">
        <v>1705303888325.1699</v>
      </c>
      <c r="E1205" s="33">
        <v>63291467400785.898</v>
      </c>
      <c r="F1205" s="33">
        <v>64996771289111.102</v>
      </c>
    </row>
    <row r="1206" spans="1:6" ht="13.5" hidden="1" thickBot="1">
      <c r="A1206" s="27">
        <f t="shared" si="20"/>
        <v>9</v>
      </c>
      <c r="B1206" s="30" t="s">
        <v>2331</v>
      </c>
      <c r="C1206" s="30" t="s">
        <v>2332</v>
      </c>
      <c r="D1206" s="34">
        <v>8478072</v>
      </c>
      <c r="E1206" s="33">
        <v>929551811457.18005</v>
      </c>
      <c r="F1206" s="33">
        <v>929560289529.18005</v>
      </c>
    </row>
    <row r="1207" spans="1:6" ht="13.5" hidden="1" thickBot="1">
      <c r="A1207" s="27">
        <f t="shared" si="20"/>
        <v>9</v>
      </c>
      <c r="B1207" s="30" t="s">
        <v>2333</v>
      </c>
      <c r="C1207" s="30" t="s">
        <v>2334</v>
      </c>
      <c r="D1207" s="34">
        <v>194846332</v>
      </c>
      <c r="E1207" s="34">
        <v>624241985</v>
      </c>
      <c r="F1207" s="34">
        <v>819088317</v>
      </c>
    </row>
    <row r="1208" spans="1:6" ht="13.5" hidden="1" thickBot="1">
      <c r="A1208" s="27">
        <f t="shared" si="20"/>
        <v>9</v>
      </c>
      <c r="B1208" s="30" t="s">
        <v>2335</v>
      </c>
      <c r="C1208" s="30" t="s">
        <v>889</v>
      </c>
      <c r="D1208" s="34">
        <v>900346064</v>
      </c>
      <c r="E1208" s="34">
        <v>4854219608</v>
      </c>
      <c r="F1208" s="34">
        <v>5754565672</v>
      </c>
    </row>
    <row r="1209" spans="1:6" ht="13.5" hidden="1" thickBot="1">
      <c r="A1209" s="27">
        <f t="shared" si="20"/>
        <v>9</v>
      </c>
      <c r="B1209" s="30" t="s">
        <v>2336</v>
      </c>
      <c r="C1209" s="30" t="s">
        <v>2337</v>
      </c>
      <c r="D1209" s="33">
        <v>676819152.15999997</v>
      </c>
      <c r="E1209" s="33">
        <v>499122651828.13</v>
      </c>
      <c r="F1209" s="33">
        <v>499799470980.28998</v>
      </c>
    </row>
    <row r="1210" spans="1:6" ht="13.5" hidden="1" thickBot="1">
      <c r="A1210" s="27">
        <f t="shared" si="20"/>
        <v>9</v>
      </c>
      <c r="B1210" s="30" t="s">
        <v>2338</v>
      </c>
      <c r="C1210" s="30" t="s">
        <v>2339</v>
      </c>
      <c r="D1210" s="33">
        <v>432380396917.56</v>
      </c>
      <c r="E1210" s="33">
        <v>2475597910553.8398</v>
      </c>
      <c r="F1210" s="33">
        <v>2907978307471.3999</v>
      </c>
    </row>
    <row r="1211" spans="1:6" ht="13.5" hidden="1" thickBot="1">
      <c r="A1211" s="27">
        <f t="shared" si="20"/>
        <v>9</v>
      </c>
      <c r="B1211" s="30" t="s">
        <v>2340</v>
      </c>
      <c r="C1211" s="30" t="s">
        <v>897</v>
      </c>
      <c r="D1211" s="33">
        <v>594944057464.83997</v>
      </c>
      <c r="E1211" s="33">
        <v>3379758736260.2798</v>
      </c>
      <c r="F1211" s="33">
        <v>3974702793725.1201</v>
      </c>
    </row>
    <row r="1212" spans="1:6" ht="13.5" hidden="1" thickBot="1">
      <c r="A1212" s="27">
        <f t="shared" si="20"/>
        <v>9</v>
      </c>
      <c r="B1212" s="30" t="s">
        <v>2341</v>
      </c>
      <c r="C1212" s="30" t="s">
        <v>2342</v>
      </c>
      <c r="D1212" s="33">
        <v>561090800059.38</v>
      </c>
      <c r="E1212" s="33">
        <v>2814215314373.1802</v>
      </c>
      <c r="F1212" s="33">
        <v>3375306114432.5601</v>
      </c>
    </row>
    <row r="1213" spans="1:6" ht="13.5" hidden="1" thickBot="1">
      <c r="A1213" s="27">
        <f t="shared" si="20"/>
        <v>9</v>
      </c>
      <c r="B1213" s="30" t="s">
        <v>2343</v>
      </c>
      <c r="C1213" s="30" t="s">
        <v>2344</v>
      </c>
      <c r="D1213" s="33">
        <v>34365228167.25</v>
      </c>
      <c r="E1213" s="33">
        <v>50809033339313.703</v>
      </c>
      <c r="F1213" s="33">
        <v>50843398567480.898</v>
      </c>
    </row>
    <row r="1214" spans="1:6" ht="13.5" hidden="1" thickBot="1">
      <c r="A1214" s="27">
        <f t="shared" si="20"/>
        <v>9</v>
      </c>
      <c r="B1214" s="30" t="s">
        <v>2345</v>
      </c>
      <c r="C1214" s="30" t="s">
        <v>2346</v>
      </c>
      <c r="D1214" s="34">
        <v>0</v>
      </c>
      <c r="E1214" s="34">
        <v>884057345107</v>
      </c>
      <c r="F1214" s="34">
        <v>884057345107</v>
      </c>
    </row>
    <row r="1215" spans="1:6" ht="13.5" hidden="1" thickBot="1">
      <c r="A1215" s="27">
        <f t="shared" si="20"/>
        <v>9</v>
      </c>
      <c r="B1215" s="30" t="s">
        <v>2347</v>
      </c>
      <c r="C1215" s="30" t="s">
        <v>2348</v>
      </c>
      <c r="D1215" s="34">
        <v>0</v>
      </c>
      <c r="E1215" s="34">
        <v>73828875</v>
      </c>
      <c r="F1215" s="34">
        <v>73828875</v>
      </c>
    </row>
    <row r="1216" spans="1:6" ht="13.5" hidden="1" thickBot="1">
      <c r="A1216" s="27">
        <f t="shared" si="20"/>
        <v>9</v>
      </c>
      <c r="B1216" s="30" t="s">
        <v>2349</v>
      </c>
      <c r="C1216" s="30" t="s">
        <v>2350</v>
      </c>
      <c r="D1216" s="33">
        <v>80742916095.979996</v>
      </c>
      <c r="E1216" s="33">
        <v>1494578001424.6399</v>
      </c>
      <c r="F1216" s="33">
        <v>1575320917520.6201</v>
      </c>
    </row>
    <row r="1217" spans="1:6" ht="13.5" thickBot="1">
      <c r="A1217" s="27">
        <f t="shared" si="20"/>
        <v>6</v>
      </c>
      <c r="B1217" s="27" t="s">
        <v>345</v>
      </c>
      <c r="C1217" s="30" t="s">
        <v>2351</v>
      </c>
      <c r="D1217" s="33">
        <v>640593489250.08997</v>
      </c>
      <c r="E1217" s="33">
        <v>34912231746772.898</v>
      </c>
      <c r="F1217" s="33">
        <v>35552825236023</v>
      </c>
    </row>
    <row r="1218" spans="1:6" ht="13.5" hidden="1" thickBot="1">
      <c r="A1218" s="27">
        <f t="shared" si="20"/>
        <v>9</v>
      </c>
      <c r="B1218" s="30" t="s">
        <v>2352</v>
      </c>
      <c r="C1218" s="30" t="s">
        <v>2334</v>
      </c>
      <c r="D1218" s="34">
        <v>84869666</v>
      </c>
      <c r="E1218" s="33">
        <v>80617333.859999999</v>
      </c>
      <c r="F1218" s="33">
        <v>165486999.86000001</v>
      </c>
    </row>
    <row r="1219" spans="1:6" ht="13.5" hidden="1" thickBot="1">
      <c r="A1219" s="27">
        <f t="shared" si="20"/>
        <v>9</v>
      </c>
      <c r="B1219" s="30" t="s">
        <v>2353</v>
      </c>
      <c r="C1219" s="30" t="s">
        <v>889</v>
      </c>
      <c r="D1219" s="33">
        <v>311382254.16000003</v>
      </c>
      <c r="E1219" s="33">
        <v>2164747488.8600001</v>
      </c>
      <c r="F1219" s="33">
        <v>2476129743.02</v>
      </c>
    </row>
    <row r="1220" spans="1:6" ht="13.5" hidden="1" thickBot="1">
      <c r="A1220" s="27">
        <f t="shared" si="20"/>
        <v>9</v>
      </c>
      <c r="B1220" s="30" t="s">
        <v>2354</v>
      </c>
      <c r="C1220" s="30" t="s">
        <v>2337</v>
      </c>
      <c r="D1220" s="33">
        <v>597686070.20000005</v>
      </c>
      <c r="E1220" s="33">
        <v>214906986301.35999</v>
      </c>
      <c r="F1220" s="33">
        <v>215504672371.56</v>
      </c>
    </row>
    <row r="1221" spans="1:6" ht="13.5" hidden="1" thickBot="1">
      <c r="A1221" s="27">
        <f t="shared" si="20"/>
        <v>9</v>
      </c>
      <c r="B1221" s="30" t="s">
        <v>2355</v>
      </c>
      <c r="C1221" s="30" t="s">
        <v>2339</v>
      </c>
      <c r="D1221" s="33">
        <v>385493329265.42999</v>
      </c>
      <c r="E1221" s="33">
        <v>927721694393.43005</v>
      </c>
      <c r="F1221" s="33">
        <v>1313215023658.8601</v>
      </c>
    </row>
    <row r="1222" spans="1:6" ht="13.5" hidden="1" thickBot="1">
      <c r="A1222" s="27">
        <f t="shared" si="20"/>
        <v>9</v>
      </c>
      <c r="B1222" s="30" t="s">
        <v>2356</v>
      </c>
      <c r="C1222" s="30" t="s">
        <v>897</v>
      </c>
      <c r="D1222" s="33">
        <v>84231315557.940002</v>
      </c>
      <c r="E1222" s="33">
        <v>2157122538228.2</v>
      </c>
      <c r="F1222" s="33">
        <v>2241353853786.1401</v>
      </c>
    </row>
    <row r="1223" spans="1:6" ht="13.5" hidden="1" thickBot="1">
      <c r="A1223" s="27">
        <f t="shared" si="20"/>
        <v>9</v>
      </c>
      <c r="B1223" s="30" t="s">
        <v>2357</v>
      </c>
      <c r="C1223" s="30" t="s">
        <v>2342</v>
      </c>
      <c r="D1223" s="33">
        <v>169742832492.78</v>
      </c>
      <c r="E1223" s="33">
        <v>1560806701033.45</v>
      </c>
      <c r="F1223" s="33">
        <v>1730549533526.23</v>
      </c>
    </row>
    <row r="1224" spans="1:6" ht="13.5" hidden="1" thickBot="1">
      <c r="A1224" s="27">
        <f t="shared" si="20"/>
        <v>9</v>
      </c>
      <c r="B1224" s="30" t="s">
        <v>2358</v>
      </c>
      <c r="C1224" s="30" t="s">
        <v>2346</v>
      </c>
      <c r="D1224" s="34">
        <v>0</v>
      </c>
      <c r="E1224" s="34">
        <v>29945215888206</v>
      </c>
      <c r="F1224" s="34">
        <v>29945215888206</v>
      </c>
    </row>
    <row r="1225" spans="1:6" ht="13.5" hidden="1" thickBot="1">
      <c r="A1225" s="27">
        <f t="shared" si="20"/>
        <v>9</v>
      </c>
      <c r="B1225" s="30" t="s">
        <v>2359</v>
      </c>
      <c r="C1225" s="30" t="s">
        <v>2348</v>
      </c>
      <c r="D1225" s="34">
        <v>0</v>
      </c>
      <c r="E1225" s="34">
        <v>1716667</v>
      </c>
      <c r="F1225" s="34">
        <v>1716667</v>
      </c>
    </row>
    <row r="1226" spans="1:6" ht="13.5" hidden="1" thickBot="1">
      <c r="A1226" s="27">
        <f t="shared" si="20"/>
        <v>9</v>
      </c>
      <c r="B1226" s="30" t="s">
        <v>2360</v>
      </c>
      <c r="C1226" s="30" t="s">
        <v>2350</v>
      </c>
      <c r="D1226" s="33">
        <v>132073943.58</v>
      </c>
      <c r="E1226" s="33">
        <v>104210857120.78999</v>
      </c>
      <c r="F1226" s="33">
        <v>104342931064.37</v>
      </c>
    </row>
    <row r="1227" spans="1:6" ht="13.5" thickBot="1">
      <c r="A1227" s="27">
        <f t="shared" si="20"/>
        <v>6</v>
      </c>
      <c r="B1227" s="27" t="s">
        <v>2361</v>
      </c>
      <c r="C1227" s="30" t="s">
        <v>2362</v>
      </c>
      <c r="D1227" s="34">
        <v>395555927</v>
      </c>
      <c r="E1227" s="33">
        <v>2286500284249.9702</v>
      </c>
      <c r="F1227" s="33">
        <v>2286895840176.9702</v>
      </c>
    </row>
    <row r="1228" spans="1:6" ht="13.5" hidden="1" thickBot="1">
      <c r="A1228" s="27">
        <f t="shared" si="20"/>
        <v>9</v>
      </c>
      <c r="B1228" s="30" t="s">
        <v>2363</v>
      </c>
      <c r="C1228" s="30" t="s">
        <v>2332</v>
      </c>
      <c r="D1228" s="34">
        <v>0</v>
      </c>
      <c r="E1228" s="34">
        <v>38205319459</v>
      </c>
      <c r="F1228" s="34">
        <v>38205319459</v>
      </c>
    </row>
    <row r="1229" spans="1:6" ht="13.5" hidden="1" thickBot="1">
      <c r="A1229" s="27">
        <f t="shared" si="20"/>
        <v>9</v>
      </c>
      <c r="B1229" s="30" t="s">
        <v>2364</v>
      </c>
      <c r="C1229" s="30" t="s">
        <v>2334</v>
      </c>
      <c r="D1229" s="34">
        <v>0</v>
      </c>
      <c r="E1229" s="34">
        <v>202543591</v>
      </c>
      <c r="F1229" s="34">
        <v>202543591</v>
      </c>
    </row>
    <row r="1230" spans="1:6" ht="13.5" hidden="1" thickBot="1">
      <c r="A1230" s="27">
        <f t="shared" si="20"/>
        <v>9</v>
      </c>
      <c r="B1230" s="30" t="s">
        <v>2365</v>
      </c>
      <c r="C1230" s="30" t="s">
        <v>2337</v>
      </c>
      <c r="D1230" s="34">
        <v>0</v>
      </c>
      <c r="E1230" s="33">
        <v>85400324102.710007</v>
      </c>
      <c r="F1230" s="33">
        <v>85400324102.710007</v>
      </c>
    </row>
    <row r="1231" spans="1:6" ht="13.5" hidden="1" thickBot="1">
      <c r="A1231" s="27">
        <f t="shared" si="20"/>
        <v>9</v>
      </c>
      <c r="B1231" s="30" t="s">
        <v>2366</v>
      </c>
      <c r="C1231" s="30" t="s">
        <v>2339</v>
      </c>
      <c r="D1231" s="34">
        <v>0</v>
      </c>
      <c r="E1231" s="34">
        <v>139778161</v>
      </c>
      <c r="F1231" s="34">
        <v>139778161</v>
      </c>
    </row>
    <row r="1232" spans="1:6" ht="13.5" hidden="1" thickBot="1">
      <c r="A1232" s="27">
        <f t="shared" si="20"/>
        <v>9</v>
      </c>
      <c r="B1232" s="30" t="s">
        <v>2367</v>
      </c>
      <c r="C1232" s="30" t="s">
        <v>897</v>
      </c>
      <c r="D1232" s="34">
        <v>0</v>
      </c>
      <c r="E1232" s="33">
        <v>922186564.78999996</v>
      </c>
      <c r="F1232" s="33">
        <v>922186564.78999996</v>
      </c>
    </row>
    <row r="1233" spans="1:6" ht="13.5" hidden="1" thickBot="1">
      <c r="A1233" s="27">
        <f t="shared" si="20"/>
        <v>9</v>
      </c>
      <c r="B1233" s="30" t="s">
        <v>2368</v>
      </c>
      <c r="C1233" s="30" t="s">
        <v>2342</v>
      </c>
      <c r="D1233" s="34">
        <v>386057600</v>
      </c>
      <c r="E1233" s="33">
        <v>17559819524.240002</v>
      </c>
      <c r="F1233" s="33">
        <v>17945877124.240002</v>
      </c>
    </row>
    <row r="1234" spans="1:6" ht="13.5" hidden="1" thickBot="1">
      <c r="A1234" s="27">
        <f t="shared" si="20"/>
        <v>9</v>
      </c>
      <c r="B1234" s="30" t="s">
        <v>2369</v>
      </c>
      <c r="C1234" s="30" t="s">
        <v>2344</v>
      </c>
      <c r="D1234" s="34">
        <v>0</v>
      </c>
      <c r="E1234" s="34">
        <v>9182145464</v>
      </c>
      <c r="F1234" s="34">
        <v>9182145464</v>
      </c>
    </row>
    <row r="1235" spans="1:6" ht="13.5" hidden="1" thickBot="1">
      <c r="A1235" s="27">
        <f t="shared" ref="A1235:A1298" si="21">LEN(B1235)</f>
        <v>9</v>
      </c>
      <c r="B1235" s="30" t="s">
        <v>2370</v>
      </c>
      <c r="C1235" s="30" t="s">
        <v>2346</v>
      </c>
      <c r="D1235" s="34">
        <v>0</v>
      </c>
      <c r="E1235" s="34">
        <v>2132539286256</v>
      </c>
      <c r="F1235" s="34">
        <v>2132539286256</v>
      </c>
    </row>
    <row r="1236" spans="1:6" ht="13.5" hidden="1" thickBot="1">
      <c r="A1236" s="27">
        <f t="shared" si="21"/>
        <v>9</v>
      </c>
      <c r="B1236" s="30" t="s">
        <v>2371</v>
      </c>
      <c r="C1236" s="30" t="s">
        <v>2350</v>
      </c>
      <c r="D1236" s="34">
        <v>9498327</v>
      </c>
      <c r="E1236" s="33">
        <v>2348881127.23</v>
      </c>
      <c r="F1236" s="33">
        <v>2358379454.23</v>
      </c>
    </row>
    <row r="1237" spans="1:6" ht="13.5" thickBot="1">
      <c r="A1237" s="27">
        <f t="shared" si="21"/>
        <v>6</v>
      </c>
      <c r="B1237" s="27" t="s">
        <v>2372</v>
      </c>
      <c r="C1237" s="30" t="s">
        <v>2373</v>
      </c>
      <c r="D1237" s="34">
        <v>0</v>
      </c>
      <c r="E1237" s="34">
        <v>22529678610</v>
      </c>
      <c r="F1237" s="34">
        <v>22529678610</v>
      </c>
    </row>
    <row r="1238" spans="1:6" ht="13.5" hidden="1" thickBot="1">
      <c r="A1238" s="27">
        <f t="shared" si="21"/>
        <v>9</v>
      </c>
      <c r="B1238" s="30" t="s">
        <v>2374</v>
      </c>
      <c r="C1238" s="30" t="s">
        <v>2375</v>
      </c>
      <c r="D1238" s="34">
        <v>0</v>
      </c>
      <c r="E1238" s="34">
        <v>35650000</v>
      </c>
      <c r="F1238" s="34">
        <v>35650000</v>
      </c>
    </row>
    <row r="1239" spans="1:6" ht="13.5" hidden="1" thickBot="1">
      <c r="A1239" s="27">
        <f t="shared" si="21"/>
        <v>9</v>
      </c>
      <c r="B1239" s="30" t="s">
        <v>2376</v>
      </c>
      <c r="C1239" s="30" t="s">
        <v>2377</v>
      </c>
      <c r="D1239" s="34">
        <v>0</v>
      </c>
      <c r="E1239" s="34">
        <v>22288687524</v>
      </c>
      <c r="F1239" s="34">
        <v>22288687524</v>
      </c>
    </row>
    <row r="1240" spans="1:6" ht="13.5" hidden="1" thickBot="1">
      <c r="A1240" s="27">
        <f t="shared" si="21"/>
        <v>9</v>
      </c>
      <c r="B1240" s="30" t="s">
        <v>2378</v>
      </c>
      <c r="C1240" s="30" t="s">
        <v>2379</v>
      </c>
      <c r="D1240" s="34">
        <v>0</v>
      </c>
      <c r="E1240" s="34">
        <v>205341086</v>
      </c>
      <c r="F1240" s="34">
        <v>205341086</v>
      </c>
    </row>
    <row r="1241" spans="1:6" ht="13.5" thickBot="1">
      <c r="A1241" s="27">
        <f t="shared" si="21"/>
        <v>6</v>
      </c>
      <c r="B1241" s="27" t="s">
        <v>2380</v>
      </c>
      <c r="C1241" s="30" t="s">
        <v>2381</v>
      </c>
      <c r="D1241" s="34">
        <v>0</v>
      </c>
      <c r="E1241" s="33">
        <v>120639314922.00999</v>
      </c>
      <c r="F1241" s="33">
        <v>120639314922.00999</v>
      </c>
    </row>
    <row r="1242" spans="1:6" ht="13.5" hidden="1" thickBot="1">
      <c r="A1242" s="27">
        <f t="shared" si="21"/>
        <v>9</v>
      </c>
      <c r="B1242" s="30" t="s">
        <v>2382</v>
      </c>
      <c r="C1242" s="30" t="s">
        <v>2375</v>
      </c>
      <c r="D1242" s="34">
        <v>0</v>
      </c>
      <c r="E1242" s="34">
        <v>115930229</v>
      </c>
      <c r="F1242" s="34">
        <v>115930229</v>
      </c>
    </row>
    <row r="1243" spans="1:6" ht="13.5" hidden="1" thickBot="1">
      <c r="A1243" s="27">
        <f t="shared" si="21"/>
        <v>9</v>
      </c>
      <c r="B1243" s="30" t="s">
        <v>2383</v>
      </c>
      <c r="C1243" s="30" t="s">
        <v>2377</v>
      </c>
      <c r="D1243" s="34">
        <v>0</v>
      </c>
      <c r="E1243" s="33">
        <v>120521634693.00999</v>
      </c>
      <c r="F1243" s="33">
        <v>120521634693.00999</v>
      </c>
    </row>
    <row r="1244" spans="1:6" ht="13.5" hidden="1" thickBot="1">
      <c r="A1244" s="27">
        <f t="shared" si="21"/>
        <v>9</v>
      </c>
      <c r="B1244" s="30" t="s">
        <v>2384</v>
      </c>
      <c r="C1244" s="30" t="s">
        <v>2385</v>
      </c>
      <c r="D1244" s="34">
        <v>0</v>
      </c>
      <c r="E1244" s="34">
        <v>1750000</v>
      </c>
      <c r="F1244" s="34">
        <v>1750000</v>
      </c>
    </row>
    <row r="1245" spans="1:6" ht="13.5" thickBot="1">
      <c r="A1245" s="27">
        <f t="shared" si="21"/>
        <v>6</v>
      </c>
      <c r="B1245" s="27" t="s">
        <v>2386</v>
      </c>
      <c r="C1245" s="30" t="s">
        <v>2387</v>
      </c>
      <c r="D1245" s="34">
        <v>0</v>
      </c>
      <c r="E1245" s="34">
        <v>1527469525</v>
      </c>
      <c r="F1245" s="34">
        <v>1527469525</v>
      </c>
    </row>
    <row r="1246" spans="1:6" ht="13.5" hidden="1" thickBot="1">
      <c r="A1246" s="27">
        <f t="shared" si="21"/>
        <v>9</v>
      </c>
      <c r="B1246" s="30" t="s">
        <v>2388</v>
      </c>
      <c r="C1246" s="30" t="s">
        <v>2375</v>
      </c>
      <c r="D1246" s="34">
        <v>0</v>
      </c>
      <c r="E1246" s="34">
        <v>1506044281</v>
      </c>
      <c r="F1246" s="34">
        <v>1506044281</v>
      </c>
    </row>
    <row r="1247" spans="1:6" ht="13.5" hidden="1" thickBot="1">
      <c r="A1247" s="27">
        <f t="shared" si="21"/>
        <v>9</v>
      </c>
      <c r="B1247" s="30" t="s">
        <v>2389</v>
      </c>
      <c r="C1247" s="30" t="s">
        <v>2377</v>
      </c>
      <c r="D1247" s="34">
        <v>0</v>
      </c>
      <c r="E1247" s="34">
        <v>21425244</v>
      </c>
      <c r="F1247" s="34">
        <v>21425244</v>
      </c>
    </row>
    <row r="1248" spans="1:6" ht="13.5" thickBot="1">
      <c r="A1248" s="27">
        <f t="shared" si="21"/>
        <v>6</v>
      </c>
      <c r="B1248" s="27" t="s">
        <v>2390</v>
      </c>
      <c r="C1248" s="30" t="s">
        <v>2391</v>
      </c>
      <c r="D1248" s="33">
        <v>156685087322.79001</v>
      </c>
      <c r="E1248" s="33">
        <v>9783652792438.2402</v>
      </c>
      <c r="F1248" s="33">
        <v>9940337879761.0293</v>
      </c>
    </row>
    <row r="1249" spans="1:6" ht="13.5" hidden="1" thickBot="1">
      <c r="A1249" s="27">
        <f t="shared" si="21"/>
        <v>9</v>
      </c>
      <c r="B1249" s="30" t="s">
        <v>2392</v>
      </c>
      <c r="C1249" s="30" t="s">
        <v>474</v>
      </c>
      <c r="D1249" s="34">
        <v>160893</v>
      </c>
      <c r="E1249" s="34">
        <v>612410903</v>
      </c>
      <c r="F1249" s="34">
        <v>612571796</v>
      </c>
    </row>
    <row r="1250" spans="1:6" ht="13.5" hidden="1" thickBot="1">
      <c r="A1250" s="27">
        <f t="shared" si="21"/>
        <v>9</v>
      </c>
      <c r="B1250" s="30" t="s">
        <v>2393</v>
      </c>
      <c r="C1250" s="30" t="s">
        <v>149</v>
      </c>
      <c r="D1250" s="34">
        <v>431789810</v>
      </c>
      <c r="E1250" s="33">
        <v>-168292922474.41</v>
      </c>
      <c r="F1250" s="33">
        <v>-167861132664.41</v>
      </c>
    </row>
    <row r="1251" spans="1:6" ht="13.5" hidden="1" thickBot="1">
      <c r="A1251" s="27">
        <f t="shared" si="21"/>
        <v>9</v>
      </c>
      <c r="B1251" s="30" t="s">
        <v>2394</v>
      </c>
      <c r="C1251" s="30" t="s">
        <v>760</v>
      </c>
      <c r="D1251" s="33">
        <v>10463104740.67</v>
      </c>
      <c r="E1251" s="33">
        <v>382769609565.14001</v>
      </c>
      <c r="F1251" s="33">
        <v>393232714305.81</v>
      </c>
    </row>
    <row r="1252" spans="1:6" ht="13.5" hidden="1" thickBot="1">
      <c r="A1252" s="27">
        <f t="shared" si="21"/>
        <v>9</v>
      </c>
      <c r="B1252" s="30" t="s">
        <v>2395</v>
      </c>
      <c r="C1252" s="30" t="s">
        <v>1383</v>
      </c>
      <c r="D1252" s="34">
        <v>8441533502</v>
      </c>
      <c r="E1252" s="33">
        <v>1083247293.1800001</v>
      </c>
      <c r="F1252" s="33">
        <v>9524780795.1800003</v>
      </c>
    </row>
    <row r="1253" spans="1:6" ht="13.5" hidden="1" thickBot="1">
      <c r="A1253" s="27">
        <f t="shared" si="21"/>
        <v>9</v>
      </c>
      <c r="B1253" s="30" t="s">
        <v>2396</v>
      </c>
      <c r="C1253" s="30" t="s">
        <v>116</v>
      </c>
      <c r="D1253" s="34">
        <v>298506732</v>
      </c>
      <c r="E1253" s="33">
        <v>71996901645.759995</v>
      </c>
      <c r="F1253" s="33">
        <v>72295408377.759995</v>
      </c>
    </row>
    <row r="1254" spans="1:6" ht="13.5" hidden="1" thickBot="1">
      <c r="A1254" s="27">
        <f t="shared" si="21"/>
        <v>9</v>
      </c>
      <c r="B1254" s="30" t="s">
        <v>2397</v>
      </c>
      <c r="C1254" s="30" t="s">
        <v>193</v>
      </c>
      <c r="D1254" s="33">
        <v>17464261864.669998</v>
      </c>
      <c r="E1254" s="33">
        <v>3900031339608.0298</v>
      </c>
      <c r="F1254" s="33">
        <v>3917495601472.7002</v>
      </c>
    </row>
    <row r="1255" spans="1:6" ht="13.5" hidden="1" thickBot="1">
      <c r="A1255" s="27">
        <f t="shared" si="21"/>
        <v>9</v>
      </c>
      <c r="B1255" s="30" t="s">
        <v>2398</v>
      </c>
      <c r="C1255" s="30" t="s">
        <v>2330</v>
      </c>
      <c r="D1255" s="34">
        <v>246160612</v>
      </c>
      <c r="E1255" s="33">
        <v>95803227470.759995</v>
      </c>
      <c r="F1255" s="33">
        <v>96049388082.759995</v>
      </c>
    </row>
    <row r="1256" spans="1:6" ht="13.5" hidden="1" thickBot="1">
      <c r="A1256" s="27">
        <f t="shared" si="21"/>
        <v>9</v>
      </c>
      <c r="B1256" s="30" t="s">
        <v>2399</v>
      </c>
      <c r="C1256" s="30" t="s">
        <v>93</v>
      </c>
      <c r="D1256" s="34">
        <v>0</v>
      </c>
      <c r="E1256" s="34">
        <v>668164618</v>
      </c>
      <c r="F1256" s="34">
        <v>668164618</v>
      </c>
    </row>
    <row r="1257" spans="1:6" ht="13.5" hidden="1" thickBot="1">
      <c r="A1257" s="27">
        <f t="shared" si="21"/>
        <v>9</v>
      </c>
      <c r="B1257" s="30" t="s">
        <v>2400</v>
      </c>
      <c r="C1257" s="30" t="s">
        <v>2401</v>
      </c>
      <c r="D1257" s="34">
        <v>0</v>
      </c>
      <c r="E1257" s="34">
        <v>3123000</v>
      </c>
      <c r="F1257" s="34">
        <v>3123000</v>
      </c>
    </row>
    <row r="1258" spans="1:6" ht="13.5" hidden="1" thickBot="1">
      <c r="A1258" s="27">
        <f t="shared" si="21"/>
        <v>9</v>
      </c>
      <c r="B1258" s="30" t="s">
        <v>2402</v>
      </c>
      <c r="C1258" s="30" t="s">
        <v>82</v>
      </c>
      <c r="D1258" s="33">
        <v>69369515899.350006</v>
      </c>
      <c r="E1258" s="33">
        <v>1884266721260.4199</v>
      </c>
      <c r="F1258" s="33">
        <v>1953636237159.77</v>
      </c>
    </row>
    <row r="1259" spans="1:6" ht="13.5" hidden="1" thickBot="1">
      <c r="A1259" s="27">
        <f t="shared" si="21"/>
        <v>9</v>
      </c>
      <c r="B1259" s="30" t="s">
        <v>2403</v>
      </c>
      <c r="C1259" s="30" t="s">
        <v>2404</v>
      </c>
      <c r="D1259" s="34">
        <v>0</v>
      </c>
      <c r="E1259" s="34">
        <v>96449712</v>
      </c>
      <c r="F1259" s="34">
        <v>96449712</v>
      </c>
    </row>
    <row r="1260" spans="1:6" ht="13.5" hidden="1" thickBot="1">
      <c r="A1260" s="27">
        <f t="shared" si="21"/>
        <v>9</v>
      </c>
      <c r="B1260" s="30" t="s">
        <v>2405</v>
      </c>
      <c r="C1260" s="30" t="s">
        <v>2406</v>
      </c>
      <c r="D1260" s="34">
        <v>0</v>
      </c>
      <c r="E1260" s="34">
        <v>59401794204</v>
      </c>
      <c r="F1260" s="34">
        <v>59401794204</v>
      </c>
    </row>
    <row r="1261" spans="1:6" ht="13.5" hidden="1" thickBot="1">
      <c r="A1261" s="27">
        <f t="shared" si="21"/>
        <v>9</v>
      </c>
      <c r="B1261" s="30" t="s">
        <v>2407</v>
      </c>
      <c r="C1261" s="30" t="s">
        <v>2408</v>
      </c>
      <c r="D1261" s="34">
        <v>2109808</v>
      </c>
      <c r="E1261" s="33">
        <v>1006637081611.6</v>
      </c>
      <c r="F1261" s="33">
        <v>1006639191419.6</v>
      </c>
    </row>
    <row r="1262" spans="1:6" ht="13.5" hidden="1" thickBot="1">
      <c r="A1262" s="27">
        <f t="shared" si="21"/>
        <v>9</v>
      </c>
      <c r="B1262" s="30" t="s">
        <v>2409</v>
      </c>
      <c r="C1262" s="30" t="s">
        <v>57</v>
      </c>
      <c r="D1262" s="34">
        <v>780360112</v>
      </c>
      <c r="E1262" s="33">
        <v>399157156161.87</v>
      </c>
      <c r="F1262" s="33">
        <v>399937516273.87</v>
      </c>
    </row>
    <row r="1263" spans="1:6" ht="13.5" hidden="1" thickBot="1">
      <c r="A1263" s="27">
        <f t="shared" si="21"/>
        <v>9</v>
      </c>
      <c r="B1263" s="30" t="s">
        <v>2410</v>
      </c>
      <c r="C1263" s="30" t="s">
        <v>2411</v>
      </c>
      <c r="D1263" s="33">
        <v>6143930059.1000004</v>
      </c>
      <c r="E1263" s="33">
        <v>1902777342398.1201</v>
      </c>
      <c r="F1263" s="33">
        <v>1908921272457.22</v>
      </c>
    </row>
    <row r="1264" spans="1:6" ht="13.5" hidden="1" thickBot="1">
      <c r="A1264" s="27">
        <f t="shared" si="21"/>
        <v>9</v>
      </c>
      <c r="B1264" s="30" t="s">
        <v>2412</v>
      </c>
      <c r="C1264" s="30" t="s">
        <v>2413</v>
      </c>
      <c r="D1264" s="34">
        <v>0</v>
      </c>
      <c r="E1264" s="34">
        <v>27465581689</v>
      </c>
      <c r="F1264" s="34">
        <v>27465581689</v>
      </c>
    </row>
    <row r="1265" spans="1:6" ht="13.5" hidden="1" thickBot="1">
      <c r="A1265" s="27">
        <f t="shared" si="21"/>
        <v>9</v>
      </c>
      <c r="B1265" s="30" t="s">
        <v>2414</v>
      </c>
      <c r="C1265" s="30" t="s">
        <v>2415</v>
      </c>
      <c r="D1265" s="34">
        <v>13283906612</v>
      </c>
      <c r="E1265" s="33">
        <v>2386909062688.3701</v>
      </c>
      <c r="F1265" s="33">
        <v>2400192969300.3701</v>
      </c>
    </row>
    <row r="1266" spans="1:6" ht="13.5" hidden="1" thickBot="1">
      <c r="A1266" s="27">
        <f t="shared" si="21"/>
        <v>9</v>
      </c>
      <c r="B1266" s="30" t="s">
        <v>2416</v>
      </c>
      <c r="C1266" s="30" t="s">
        <v>162</v>
      </c>
      <c r="D1266" s="34">
        <v>29759746678</v>
      </c>
      <c r="E1266" s="33">
        <v>-2167733498916.6001</v>
      </c>
      <c r="F1266" s="33">
        <v>-2137973752238.6001</v>
      </c>
    </row>
    <row r="1267" spans="1:6" ht="13.5" thickBot="1">
      <c r="A1267" s="27">
        <f t="shared" si="21"/>
        <v>6</v>
      </c>
      <c r="B1267" s="27" t="s">
        <v>2417</v>
      </c>
      <c r="C1267" s="30" t="s">
        <v>2418</v>
      </c>
      <c r="D1267" s="33">
        <v>65159265443.32</v>
      </c>
      <c r="E1267" s="33">
        <v>1283066584876.8201</v>
      </c>
      <c r="F1267" s="33">
        <v>1348225850320.1399</v>
      </c>
    </row>
    <row r="1268" spans="1:6" ht="13.5" hidden="1" thickBot="1">
      <c r="A1268" s="27">
        <f t="shared" si="21"/>
        <v>9</v>
      </c>
      <c r="B1268" s="30" t="s">
        <v>2419</v>
      </c>
      <c r="C1268" s="30" t="s">
        <v>2420</v>
      </c>
      <c r="D1268" s="33">
        <v>2.59</v>
      </c>
      <c r="E1268" s="33">
        <v>30505161559.919998</v>
      </c>
      <c r="F1268" s="33">
        <v>30505161562.509998</v>
      </c>
    </row>
    <row r="1269" spans="1:6" ht="13.5" hidden="1" thickBot="1">
      <c r="A1269" s="27">
        <f t="shared" si="21"/>
        <v>9</v>
      </c>
      <c r="B1269" s="30" t="s">
        <v>2421</v>
      </c>
      <c r="C1269" s="30" t="s">
        <v>2422</v>
      </c>
      <c r="D1269" s="34">
        <v>50228586618</v>
      </c>
      <c r="E1269" s="33">
        <v>1087582581686.88</v>
      </c>
      <c r="F1269" s="33">
        <v>1137811168304.8799</v>
      </c>
    </row>
    <row r="1270" spans="1:6" ht="13.5" hidden="1" thickBot="1">
      <c r="A1270" s="27">
        <f t="shared" si="21"/>
        <v>9</v>
      </c>
      <c r="B1270" s="30" t="s">
        <v>2423</v>
      </c>
      <c r="C1270" s="30" t="s">
        <v>2424</v>
      </c>
      <c r="D1270" s="33">
        <v>14930678822.73</v>
      </c>
      <c r="E1270" s="33">
        <v>113118513559.02</v>
      </c>
      <c r="F1270" s="33">
        <v>128049192381.75</v>
      </c>
    </row>
    <row r="1271" spans="1:6" ht="13.5" hidden="1" thickBot="1">
      <c r="A1271" s="27">
        <f t="shared" si="21"/>
        <v>9</v>
      </c>
      <c r="B1271" s="30" t="s">
        <v>2425</v>
      </c>
      <c r="C1271" s="30" t="s">
        <v>2426</v>
      </c>
      <c r="D1271" s="34">
        <v>0</v>
      </c>
      <c r="E1271" s="34">
        <v>51860328071</v>
      </c>
      <c r="F1271" s="34">
        <v>51860328071</v>
      </c>
    </row>
    <row r="1272" spans="1:6" ht="13.5" thickBot="1">
      <c r="A1272" s="27">
        <f t="shared" si="21"/>
        <v>6</v>
      </c>
      <c r="B1272" s="27" t="s">
        <v>2427</v>
      </c>
      <c r="C1272" s="30" t="s">
        <v>2428</v>
      </c>
      <c r="D1272" s="33">
        <v>268559911599.42001</v>
      </c>
      <c r="E1272" s="34">
        <v>4617471199</v>
      </c>
      <c r="F1272" s="33">
        <v>273177382798.42001</v>
      </c>
    </row>
    <row r="1273" spans="1:6" ht="13.5" hidden="1" thickBot="1">
      <c r="A1273" s="27">
        <f t="shared" si="21"/>
        <v>9</v>
      </c>
      <c r="B1273" s="30" t="s">
        <v>2429</v>
      </c>
      <c r="C1273" s="30" t="s">
        <v>474</v>
      </c>
      <c r="D1273" s="33">
        <v>23504029647.91</v>
      </c>
      <c r="E1273" s="34">
        <v>19746119</v>
      </c>
      <c r="F1273" s="33">
        <v>23523775766.91</v>
      </c>
    </row>
    <row r="1274" spans="1:6" ht="13.5" hidden="1" thickBot="1">
      <c r="A1274" s="27">
        <f t="shared" si="21"/>
        <v>9</v>
      </c>
      <c r="B1274" s="30" t="s">
        <v>2430</v>
      </c>
      <c r="C1274" s="30" t="s">
        <v>2171</v>
      </c>
      <c r="D1274" s="33">
        <v>5822433345.0200005</v>
      </c>
      <c r="E1274" s="34">
        <v>0</v>
      </c>
      <c r="F1274" s="33">
        <v>5822433345.0200005</v>
      </c>
    </row>
    <row r="1275" spans="1:6" ht="13.5" hidden="1" thickBot="1">
      <c r="A1275" s="27">
        <f t="shared" si="21"/>
        <v>9</v>
      </c>
      <c r="B1275" s="30" t="s">
        <v>2431</v>
      </c>
      <c r="C1275" s="30" t="s">
        <v>760</v>
      </c>
      <c r="D1275" s="33">
        <v>81152117200.600006</v>
      </c>
      <c r="E1275" s="34">
        <v>28115024</v>
      </c>
      <c r="F1275" s="33">
        <v>81180232224.600006</v>
      </c>
    </row>
    <row r="1276" spans="1:6" ht="13.5" hidden="1" thickBot="1">
      <c r="A1276" s="27">
        <f t="shared" si="21"/>
        <v>9</v>
      </c>
      <c r="B1276" s="30" t="s">
        <v>2432</v>
      </c>
      <c r="C1276" s="30" t="s">
        <v>1383</v>
      </c>
      <c r="D1276" s="34">
        <v>2643728267</v>
      </c>
      <c r="E1276" s="34">
        <v>0</v>
      </c>
      <c r="F1276" s="34">
        <v>2643728267</v>
      </c>
    </row>
    <row r="1277" spans="1:6" ht="13.5" hidden="1" thickBot="1">
      <c r="A1277" s="27">
        <f t="shared" si="21"/>
        <v>9</v>
      </c>
      <c r="B1277" s="30" t="s">
        <v>2433</v>
      </c>
      <c r="C1277" s="30" t="s">
        <v>2301</v>
      </c>
      <c r="D1277" s="34">
        <v>225239611</v>
      </c>
      <c r="E1277" s="34">
        <v>90427672</v>
      </c>
      <c r="F1277" s="34">
        <v>315667283</v>
      </c>
    </row>
    <row r="1278" spans="1:6" ht="13.5" hidden="1" thickBot="1">
      <c r="A1278" s="27">
        <f t="shared" si="21"/>
        <v>9</v>
      </c>
      <c r="B1278" s="30" t="s">
        <v>2434</v>
      </c>
      <c r="C1278" s="30" t="s">
        <v>2303</v>
      </c>
      <c r="D1278" s="33">
        <v>56482854589.029999</v>
      </c>
      <c r="E1278" s="34">
        <v>4473231111</v>
      </c>
      <c r="F1278" s="33">
        <v>60956085700.029999</v>
      </c>
    </row>
    <row r="1279" spans="1:6" ht="13.5" hidden="1" thickBot="1">
      <c r="A1279" s="27">
        <f t="shared" si="21"/>
        <v>9</v>
      </c>
      <c r="B1279" s="30" t="s">
        <v>2435</v>
      </c>
      <c r="C1279" s="30" t="s">
        <v>2330</v>
      </c>
      <c r="D1279" s="34">
        <v>123535200</v>
      </c>
      <c r="E1279" s="34">
        <v>5951273</v>
      </c>
      <c r="F1279" s="34">
        <v>129486473</v>
      </c>
    </row>
    <row r="1280" spans="1:6" ht="13.5" hidden="1" thickBot="1">
      <c r="A1280" s="27">
        <f t="shared" si="21"/>
        <v>9</v>
      </c>
      <c r="B1280" s="30" t="s">
        <v>2436</v>
      </c>
      <c r="C1280" s="30" t="s">
        <v>120</v>
      </c>
      <c r="D1280" s="34">
        <v>130170957</v>
      </c>
      <c r="E1280" s="34">
        <v>0</v>
      </c>
      <c r="F1280" s="34">
        <v>130170957</v>
      </c>
    </row>
    <row r="1281" spans="1:6" ht="13.5" hidden="1" thickBot="1">
      <c r="A1281" s="27">
        <f t="shared" si="21"/>
        <v>9</v>
      </c>
      <c r="B1281" s="30" t="s">
        <v>2437</v>
      </c>
      <c r="C1281" s="30" t="s">
        <v>2438</v>
      </c>
      <c r="D1281" s="33">
        <v>98475802781.860001</v>
      </c>
      <c r="E1281" s="34">
        <v>0</v>
      </c>
      <c r="F1281" s="33">
        <v>98475802781.860001</v>
      </c>
    </row>
    <row r="1282" spans="1:6" ht="13.5" thickBot="1">
      <c r="A1282" s="27">
        <f t="shared" si="21"/>
        <v>6</v>
      </c>
      <c r="B1282" s="27" t="s">
        <v>2439</v>
      </c>
      <c r="C1282" s="30" t="s">
        <v>2440</v>
      </c>
      <c r="D1282" s="33">
        <v>5014267946.96</v>
      </c>
      <c r="E1282" s="34">
        <v>231118687985</v>
      </c>
      <c r="F1282" s="33">
        <v>236132955931.95999</v>
      </c>
    </row>
    <row r="1283" spans="1:6" ht="13.5" hidden="1" thickBot="1">
      <c r="A1283" s="27">
        <f t="shared" si="21"/>
        <v>9</v>
      </c>
      <c r="B1283" s="30" t="s">
        <v>2441</v>
      </c>
      <c r="C1283" s="30" t="s">
        <v>474</v>
      </c>
      <c r="D1283" s="33">
        <v>1681322239.3800001</v>
      </c>
      <c r="E1283" s="34">
        <v>0</v>
      </c>
      <c r="F1283" s="33">
        <v>1681322239.3800001</v>
      </c>
    </row>
    <row r="1284" spans="1:6" ht="13.5" hidden="1" thickBot="1">
      <c r="A1284" s="27">
        <f t="shared" si="21"/>
        <v>9</v>
      </c>
      <c r="B1284" s="30" t="s">
        <v>2442</v>
      </c>
      <c r="C1284" s="30" t="s">
        <v>2171</v>
      </c>
      <c r="D1284" s="34">
        <v>0</v>
      </c>
      <c r="E1284" s="34">
        <v>0</v>
      </c>
      <c r="F1284" s="34">
        <v>0</v>
      </c>
    </row>
    <row r="1285" spans="1:6" ht="13.5" hidden="1" thickBot="1">
      <c r="A1285" s="27">
        <f t="shared" si="21"/>
        <v>9</v>
      </c>
      <c r="B1285" s="30" t="s">
        <v>2443</v>
      </c>
      <c r="C1285" s="30" t="s">
        <v>760</v>
      </c>
      <c r="D1285" s="33">
        <v>932653015.12</v>
      </c>
      <c r="E1285" s="34">
        <v>0</v>
      </c>
      <c r="F1285" s="33">
        <v>932653015.12</v>
      </c>
    </row>
    <row r="1286" spans="1:6" ht="13.5" hidden="1" thickBot="1">
      <c r="A1286" s="27">
        <f t="shared" si="21"/>
        <v>9</v>
      </c>
      <c r="B1286" s="30" t="s">
        <v>2444</v>
      </c>
      <c r="C1286" s="30" t="s">
        <v>2301</v>
      </c>
      <c r="D1286" s="33">
        <v>244938076.40000001</v>
      </c>
      <c r="E1286" s="34">
        <v>110409885</v>
      </c>
      <c r="F1286" s="33">
        <v>355347961.39999998</v>
      </c>
    </row>
    <row r="1287" spans="1:6" ht="13.5" hidden="1" thickBot="1">
      <c r="A1287" s="27">
        <f t="shared" si="21"/>
        <v>9</v>
      </c>
      <c r="B1287" s="30" t="s">
        <v>2445</v>
      </c>
      <c r="C1287" s="30" t="s">
        <v>2303</v>
      </c>
      <c r="D1287" s="33">
        <v>1475775845.4400001</v>
      </c>
      <c r="E1287" s="34">
        <v>230993250100</v>
      </c>
      <c r="F1287" s="33">
        <v>232469025945.44</v>
      </c>
    </row>
    <row r="1288" spans="1:6" ht="13.5" hidden="1" thickBot="1">
      <c r="A1288" s="27">
        <f t="shared" si="21"/>
        <v>9</v>
      </c>
      <c r="B1288" s="30" t="s">
        <v>2446</v>
      </c>
      <c r="C1288" s="30" t="s">
        <v>2447</v>
      </c>
      <c r="D1288" s="34">
        <v>0</v>
      </c>
      <c r="E1288" s="34">
        <v>15028000</v>
      </c>
      <c r="F1288" s="34">
        <v>15028000</v>
      </c>
    </row>
    <row r="1289" spans="1:6" ht="13.5" hidden="1" thickBot="1">
      <c r="A1289" s="27">
        <f t="shared" si="21"/>
        <v>9</v>
      </c>
      <c r="B1289" s="30" t="s">
        <v>2448</v>
      </c>
      <c r="C1289" s="30" t="s">
        <v>2449</v>
      </c>
      <c r="D1289" s="33">
        <v>679578770.62</v>
      </c>
      <c r="E1289" s="34">
        <v>0</v>
      </c>
      <c r="F1289" s="33">
        <v>679578770.62</v>
      </c>
    </row>
    <row r="1290" spans="1:6" ht="13.5" thickBot="1">
      <c r="A1290" s="27">
        <f t="shared" si="21"/>
        <v>6</v>
      </c>
      <c r="B1290" s="27" t="s">
        <v>2450</v>
      </c>
      <c r="C1290" s="30" t="s">
        <v>2451</v>
      </c>
      <c r="D1290" s="34">
        <v>0</v>
      </c>
      <c r="E1290" s="33">
        <v>3089390128232.2798</v>
      </c>
      <c r="F1290" s="33">
        <v>3089390128232.2798</v>
      </c>
    </row>
    <row r="1291" spans="1:6" ht="13.5" hidden="1" thickBot="1">
      <c r="A1291" s="27">
        <f t="shared" si="21"/>
        <v>9</v>
      </c>
      <c r="B1291" s="30" t="s">
        <v>2452</v>
      </c>
      <c r="C1291" s="30" t="s">
        <v>2451</v>
      </c>
      <c r="D1291" s="34">
        <v>0</v>
      </c>
      <c r="E1291" s="33">
        <v>3089390128232.2798</v>
      </c>
      <c r="F1291" s="33">
        <v>3089390128232.2798</v>
      </c>
    </row>
    <row r="1292" spans="1:6" ht="13.5" hidden="1" thickBot="1">
      <c r="A1292" s="27">
        <f t="shared" si="21"/>
        <v>4</v>
      </c>
      <c r="B1292" s="27" t="s">
        <v>347</v>
      </c>
      <c r="C1292" s="30" t="s">
        <v>173</v>
      </c>
      <c r="D1292" s="33">
        <v>12422446214696.1</v>
      </c>
      <c r="E1292" s="33">
        <v>32061944472787.398</v>
      </c>
      <c r="F1292" s="33">
        <v>44484390687483.5</v>
      </c>
    </row>
    <row r="1293" spans="1:6" ht="13.5" thickBot="1">
      <c r="A1293" s="35">
        <f t="shared" si="21"/>
        <v>4</v>
      </c>
      <c r="B1293" s="27" t="s">
        <v>347</v>
      </c>
      <c r="C1293" s="36" t="s">
        <v>173</v>
      </c>
      <c r="D1293" s="37">
        <v>12422446214696.1</v>
      </c>
      <c r="E1293" s="37">
        <f>32061944472787.4-E1299</f>
        <v>7394531041738.2969</v>
      </c>
      <c r="F1293" s="37">
        <f>44484390687483.5-F1299</f>
        <v>19816977256434.398</v>
      </c>
    </row>
    <row r="1294" spans="1:6" ht="13.5" hidden="1" thickBot="1">
      <c r="A1294" s="27">
        <f t="shared" si="21"/>
        <v>7</v>
      </c>
      <c r="B1294" s="30" t="s">
        <v>2453</v>
      </c>
      <c r="C1294" s="30" t="s">
        <v>474</v>
      </c>
      <c r="D1294" s="33">
        <v>1172771190651.27</v>
      </c>
      <c r="E1294" s="34">
        <v>0</v>
      </c>
      <c r="F1294" s="33">
        <v>1172771190651.27</v>
      </c>
    </row>
    <row r="1295" spans="1:6" ht="13.5" hidden="1" thickBot="1">
      <c r="A1295" s="27">
        <f t="shared" si="21"/>
        <v>10</v>
      </c>
      <c r="B1295" s="30" t="s">
        <v>2454</v>
      </c>
      <c r="C1295" s="30" t="s">
        <v>151</v>
      </c>
      <c r="D1295" s="33">
        <v>1172771190651.27</v>
      </c>
      <c r="E1295" s="34">
        <v>0</v>
      </c>
      <c r="F1295" s="33">
        <v>1172771190651.27</v>
      </c>
    </row>
    <row r="1296" spans="1:6" ht="13.5" hidden="1" thickBot="1">
      <c r="A1296" s="27">
        <f t="shared" si="21"/>
        <v>7</v>
      </c>
      <c r="B1296" s="30" t="s">
        <v>2455</v>
      </c>
      <c r="C1296" s="30" t="s">
        <v>149</v>
      </c>
      <c r="D1296" s="33">
        <v>152918934250.88</v>
      </c>
      <c r="E1296" s="33">
        <v>24715296735726.102</v>
      </c>
      <c r="F1296" s="33">
        <v>24868215669977</v>
      </c>
    </row>
    <row r="1297" spans="1:6" ht="13.5" hidden="1" thickBot="1">
      <c r="A1297" s="27">
        <f t="shared" si="21"/>
        <v>10</v>
      </c>
      <c r="B1297" s="30" t="s">
        <v>2456</v>
      </c>
      <c r="C1297" s="30" t="s">
        <v>2457</v>
      </c>
      <c r="D1297" s="33">
        <v>152918934250.88</v>
      </c>
      <c r="E1297" s="34">
        <v>22090000000</v>
      </c>
      <c r="F1297" s="33">
        <v>175008934250.88</v>
      </c>
    </row>
    <row r="1298" spans="1:6" ht="13.5" hidden="1" thickBot="1">
      <c r="A1298" s="27">
        <f t="shared" si="21"/>
        <v>10</v>
      </c>
      <c r="B1298" s="30" t="s">
        <v>2458</v>
      </c>
      <c r="C1298" s="30" t="s">
        <v>2459</v>
      </c>
      <c r="D1298" s="34">
        <v>0</v>
      </c>
      <c r="E1298" s="34">
        <v>25793304677</v>
      </c>
      <c r="F1298" s="34">
        <v>25793304677</v>
      </c>
    </row>
    <row r="1299" spans="1:6" ht="13.5" hidden="1" thickBot="1">
      <c r="A1299" s="27">
        <f t="shared" ref="A1299:A1364" si="22">LEN(B1299)</f>
        <v>10</v>
      </c>
      <c r="B1299" s="30" t="s">
        <v>2460</v>
      </c>
      <c r="C1299" s="30" t="s">
        <v>2461</v>
      </c>
      <c r="D1299" s="34">
        <v>0</v>
      </c>
      <c r="E1299" s="33">
        <v>24667413431049.102</v>
      </c>
      <c r="F1299" s="33">
        <v>24667413431049.102</v>
      </c>
    </row>
    <row r="1300" spans="1:6" ht="13.5" hidden="1" thickBot="1">
      <c r="A1300" s="27">
        <f t="shared" si="22"/>
        <v>7</v>
      </c>
      <c r="B1300" s="30" t="s">
        <v>2462</v>
      </c>
      <c r="C1300" s="30" t="s">
        <v>760</v>
      </c>
      <c r="D1300" s="33">
        <v>5349733207348.1104</v>
      </c>
      <c r="E1300" s="33">
        <v>94408387005.110001</v>
      </c>
      <c r="F1300" s="33">
        <v>5444141594353.2197</v>
      </c>
    </row>
    <row r="1301" spans="1:6" ht="13.5" hidden="1" thickBot="1">
      <c r="A1301" s="27">
        <f t="shared" si="22"/>
        <v>10</v>
      </c>
      <c r="B1301" s="30" t="s">
        <v>2463</v>
      </c>
      <c r="C1301" s="30" t="s">
        <v>2464</v>
      </c>
      <c r="D1301" s="33">
        <v>2264745188323.7798</v>
      </c>
      <c r="E1301" s="33">
        <v>62624672374.199997</v>
      </c>
      <c r="F1301" s="33">
        <v>2327369860697.98</v>
      </c>
    </row>
    <row r="1302" spans="1:6" ht="13.5" hidden="1" thickBot="1">
      <c r="A1302" s="27">
        <f t="shared" si="22"/>
        <v>10</v>
      </c>
      <c r="B1302" s="30" t="s">
        <v>2465</v>
      </c>
      <c r="C1302" s="30" t="s">
        <v>134</v>
      </c>
      <c r="D1302" s="33">
        <v>209409642641.76001</v>
      </c>
      <c r="E1302" s="33">
        <v>13886481398.129999</v>
      </c>
      <c r="F1302" s="33">
        <v>223296124039.89001</v>
      </c>
    </row>
    <row r="1303" spans="1:6" ht="13.5" hidden="1" thickBot="1">
      <c r="A1303" s="27">
        <f t="shared" si="22"/>
        <v>10</v>
      </c>
      <c r="B1303" s="30" t="s">
        <v>2466</v>
      </c>
      <c r="C1303" s="30" t="s">
        <v>2467</v>
      </c>
      <c r="D1303" s="34">
        <v>313082495</v>
      </c>
      <c r="E1303" s="34">
        <v>0</v>
      </c>
      <c r="F1303" s="34">
        <v>313082495</v>
      </c>
    </row>
    <row r="1304" spans="1:6" ht="13.5" hidden="1" thickBot="1">
      <c r="A1304" s="27">
        <f t="shared" si="22"/>
        <v>10</v>
      </c>
      <c r="B1304" s="30" t="s">
        <v>2468</v>
      </c>
      <c r="C1304" s="30" t="s">
        <v>2469</v>
      </c>
      <c r="D1304" s="33">
        <v>21011734258.349998</v>
      </c>
      <c r="E1304" s="33">
        <v>2015899138.8699999</v>
      </c>
      <c r="F1304" s="33">
        <v>23027633397.220001</v>
      </c>
    </row>
    <row r="1305" spans="1:6" ht="13.5" hidden="1" thickBot="1">
      <c r="A1305" s="27">
        <f t="shared" si="22"/>
        <v>10</v>
      </c>
      <c r="B1305" s="30" t="s">
        <v>2470</v>
      </c>
      <c r="C1305" s="30" t="s">
        <v>2471</v>
      </c>
      <c r="D1305" s="33">
        <v>603514572271.07996</v>
      </c>
      <c r="E1305" s="33">
        <v>7301098565.1899996</v>
      </c>
      <c r="F1305" s="33">
        <v>610815670836.27002</v>
      </c>
    </row>
    <row r="1306" spans="1:6" ht="13.5" hidden="1" thickBot="1">
      <c r="A1306" s="27">
        <f t="shared" si="22"/>
        <v>10</v>
      </c>
      <c r="B1306" s="30" t="s">
        <v>2472</v>
      </c>
      <c r="C1306" s="30" t="s">
        <v>2473</v>
      </c>
      <c r="D1306" s="34">
        <v>37854989328</v>
      </c>
      <c r="E1306" s="34">
        <v>2656773854</v>
      </c>
      <c r="F1306" s="34">
        <v>40511763182</v>
      </c>
    </row>
    <row r="1307" spans="1:6" ht="13.5" hidden="1" thickBot="1">
      <c r="A1307" s="27">
        <f t="shared" si="22"/>
        <v>10</v>
      </c>
      <c r="B1307" s="30" t="s">
        <v>2474</v>
      </c>
      <c r="C1307" s="30" t="s">
        <v>2475</v>
      </c>
      <c r="D1307" s="33">
        <v>301418483854.12</v>
      </c>
      <c r="E1307" s="34">
        <v>0</v>
      </c>
      <c r="F1307" s="33">
        <v>301418483854.12</v>
      </c>
    </row>
    <row r="1308" spans="1:6" ht="13.5" hidden="1" thickBot="1">
      <c r="A1308" s="27">
        <f t="shared" si="22"/>
        <v>10</v>
      </c>
      <c r="B1308" s="30" t="s">
        <v>2476</v>
      </c>
      <c r="C1308" s="30" t="s">
        <v>2477</v>
      </c>
      <c r="D1308" s="33">
        <v>3102178746.0999999</v>
      </c>
      <c r="E1308" s="34">
        <v>35418123</v>
      </c>
      <c r="F1308" s="33">
        <v>3137596869.0999999</v>
      </c>
    </row>
    <row r="1309" spans="1:6" ht="13.5" hidden="1" thickBot="1">
      <c r="A1309" s="27">
        <f t="shared" si="22"/>
        <v>10</v>
      </c>
      <c r="B1309" s="30" t="s">
        <v>2478</v>
      </c>
      <c r="C1309" s="30" t="s">
        <v>2479</v>
      </c>
      <c r="D1309" s="33">
        <v>353867627284.91998</v>
      </c>
      <c r="E1309" s="33">
        <v>309330660.58999997</v>
      </c>
      <c r="F1309" s="33">
        <v>354176957945.51001</v>
      </c>
    </row>
    <row r="1310" spans="1:6" ht="13.5" hidden="1" thickBot="1">
      <c r="A1310" s="27">
        <f t="shared" si="22"/>
        <v>10</v>
      </c>
      <c r="B1310" s="30" t="s">
        <v>2480</v>
      </c>
      <c r="C1310" s="30" t="s">
        <v>2481</v>
      </c>
      <c r="D1310" s="33">
        <v>96683270585.729996</v>
      </c>
      <c r="E1310" s="34">
        <v>41052387</v>
      </c>
      <c r="F1310" s="33">
        <v>96724322972.729996</v>
      </c>
    </row>
    <row r="1311" spans="1:6" ht="13.5" hidden="1" thickBot="1">
      <c r="A1311" s="27">
        <f t="shared" si="22"/>
        <v>10</v>
      </c>
      <c r="B1311" s="30" t="s">
        <v>2482</v>
      </c>
      <c r="C1311" s="30" t="s">
        <v>1230</v>
      </c>
      <c r="D1311" s="33">
        <v>706284348979.08997</v>
      </c>
      <c r="E1311" s="34">
        <v>3866832734</v>
      </c>
      <c r="F1311" s="33">
        <v>710151181713.08997</v>
      </c>
    </row>
    <row r="1312" spans="1:6" ht="13.5" hidden="1" thickBot="1">
      <c r="A1312" s="27">
        <f t="shared" si="22"/>
        <v>10</v>
      </c>
      <c r="B1312" s="30" t="s">
        <v>2483</v>
      </c>
      <c r="C1312" s="30" t="s">
        <v>1242</v>
      </c>
      <c r="D1312" s="33">
        <v>32001706330.040001</v>
      </c>
      <c r="E1312" s="34">
        <v>1309328</v>
      </c>
      <c r="F1312" s="33">
        <v>32003015658.040001</v>
      </c>
    </row>
    <row r="1313" spans="1:6" ht="13.5" hidden="1" thickBot="1">
      <c r="A1313" s="27">
        <f t="shared" si="22"/>
        <v>10</v>
      </c>
      <c r="B1313" s="30" t="s">
        <v>2484</v>
      </c>
      <c r="C1313" s="30" t="s">
        <v>2485</v>
      </c>
      <c r="D1313" s="34">
        <v>559166236197</v>
      </c>
      <c r="E1313" s="34">
        <v>0</v>
      </c>
      <c r="F1313" s="34">
        <v>559166236197</v>
      </c>
    </row>
    <row r="1314" spans="1:6" ht="13.5" hidden="1" thickBot="1">
      <c r="A1314" s="27">
        <f t="shared" si="22"/>
        <v>10</v>
      </c>
      <c r="B1314" s="30" t="s">
        <v>2486</v>
      </c>
      <c r="C1314" s="30" t="s">
        <v>2487</v>
      </c>
      <c r="D1314" s="33">
        <v>40422380484.660004</v>
      </c>
      <c r="E1314" s="33">
        <v>418502502.13</v>
      </c>
      <c r="F1314" s="33">
        <v>40840882986.790001</v>
      </c>
    </row>
    <row r="1315" spans="1:6" ht="13.5" hidden="1" thickBot="1">
      <c r="A1315" s="27">
        <f t="shared" si="22"/>
        <v>10</v>
      </c>
      <c r="B1315" s="30" t="s">
        <v>2488</v>
      </c>
      <c r="C1315" s="30" t="s">
        <v>2489</v>
      </c>
      <c r="D1315" s="34">
        <v>7386937953</v>
      </c>
      <c r="E1315" s="34">
        <v>0</v>
      </c>
      <c r="F1315" s="34">
        <v>7386937953</v>
      </c>
    </row>
    <row r="1316" spans="1:6" ht="13.5" hidden="1" thickBot="1">
      <c r="A1316" s="27">
        <f t="shared" si="22"/>
        <v>10</v>
      </c>
      <c r="B1316" s="30" t="s">
        <v>2490</v>
      </c>
      <c r="C1316" s="30" t="s">
        <v>1120</v>
      </c>
      <c r="D1316" s="33">
        <v>68112826139.550003</v>
      </c>
      <c r="E1316" s="34">
        <v>657158546</v>
      </c>
      <c r="F1316" s="33">
        <v>68769984685.550003</v>
      </c>
    </row>
    <row r="1317" spans="1:6" ht="13.5" hidden="1" thickBot="1">
      <c r="A1317" s="27">
        <f t="shared" si="22"/>
        <v>10</v>
      </c>
      <c r="B1317" s="30" t="s">
        <v>2491</v>
      </c>
      <c r="C1317" s="30" t="s">
        <v>1303</v>
      </c>
      <c r="D1317" s="33">
        <v>20983916489.889999</v>
      </c>
      <c r="E1317" s="34">
        <v>44423288</v>
      </c>
      <c r="F1317" s="33">
        <v>21028339777.889999</v>
      </c>
    </row>
    <row r="1318" spans="1:6" ht="13.5" hidden="1" thickBot="1">
      <c r="A1318" s="27">
        <f t="shared" si="22"/>
        <v>10</v>
      </c>
      <c r="B1318" s="30" t="s">
        <v>2492</v>
      </c>
      <c r="C1318" s="30" t="s">
        <v>2493</v>
      </c>
      <c r="D1318" s="33">
        <v>23454084986.040001</v>
      </c>
      <c r="E1318" s="34">
        <v>549434106</v>
      </c>
      <c r="F1318" s="33">
        <v>24003519092.040001</v>
      </c>
    </row>
    <row r="1319" spans="1:6" ht="13.5" hidden="1" thickBot="1">
      <c r="A1319" s="27">
        <f t="shared" si="22"/>
        <v>7</v>
      </c>
      <c r="B1319" s="30" t="s">
        <v>2494</v>
      </c>
      <c r="C1319" s="30" t="s">
        <v>1383</v>
      </c>
      <c r="D1319" s="34">
        <v>0</v>
      </c>
      <c r="E1319" s="33">
        <v>185776576734.23999</v>
      </c>
      <c r="F1319" s="33">
        <v>185776576734.23999</v>
      </c>
    </row>
    <row r="1320" spans="1:6" ht="13.5" hidden="1" thickBot="1">
      <c r="A1320" s="27">
        <f t="shared" si="22"/>
        <v>10</v>
      </c>
      <c r="B1320" s="30" t="s">
        <v>2495</v>
      </c>
      <c r="C1320" s="30" t="s">
        <v>125</v>
      </c>
      <c r="D1320" s="34">
        <v>0</v>
      </c>
      <c r="E1320" s="33">
        <v>90743727636.970001</v>
      </c>
      <c r="F1320" s="33">
        <v>90743727636.970001</v>
      </c>
    </row>
    <row r="1321" spans="1:6" ht="13.5" hidden="1" thickBot="1">
      <c r="A1321" s="27">
        <f t="shared" si="22"/>
        <v>10</v>
      </c>
      <c r="B1321" s="30" t="s">
        <v>2496</v>
      </c>
      <c r="C1321" s="30" t="s">
        <v>2497</v>
      </c>
      <c r="D1321" s="34">
        <v>0</v>
      </c>
      <c r="E1321" s="33">
        <v>95032849097.270004</v>
      </c>
      <c r="F1321" s="33">
        <v>95032849097.270004</v>
      </c>
    </row>
    <row r="1322" spans="1:6" ht="13.5" hidden="1" thickBot="1">
      <c r="A1322" s="27">
        <f t="shared" si="22"/>
        <v>7</v>
      </c>
      <c r="B1322" s="30" t="s">
        <v>2498</v>
      </c>
      <c r="C1322" s="30" t="s">
        <v>2499</v>
      </c>
      <c r="D1322" s="33">
        <v>5747022882445.8096</v>
      </c>
      <c r="E1322" s="33">
        <v>7066462773321.9297</v>
      </c>
      <c r="F1322" s="33">
        <v>12813485655767.699</v>
      </c>
    </row>
    <row r="1323" spans="1:6" ht="13.5" hidden="1" thickBot="1">
      <c r="A1323" s="27">
        <f t="shared" si="22"/>
        <v>10</v>
      </c>
      <c r="B1323" s="30" t="s">
        <v>2500</v>
      </c>
      <c r="C1323" s="30" t="s">
        <v>80</v>
      </c>
      <c r="D1323" s="33">
        <v>5586132900.1599998</v>
      </c>
      <c r="E1323" s="33">
        <v>6433075.3600000003</v>
      </c>
      <c r="F1323" s="33">
        <v>5592565975.5200005</v>
      </c>
    </row>
    <row r="1324" spans="1:6" ht="13.5" hidden="1" thickBot="1">
      <c r="A1324" s="27">
        <f t="shared" si="22"/>
        <v>10</v>
      </c>
      <c r="B1324" s="30" t="s">
        <v>2501</v>
      </c>
      <c r="C1324" s="30" t="s">
        <v>122</v>
      </c>
      <c r="D1324" s="33">
        <v>91247759343.75</v>
      </c>
      <c r="E1324" s="33">
        <v>74410739006.100006</v>
      </c>
      <c r="F1324" s="33">
        <v>165658498349.85001</v>
      </c>
    </row>
    <row r="1325" spans="1:6" ht="13.5" hidden="1" thickBot="1">
      <c r="A1325" s="27">
        <f t="shared" si="22"/>
        <v>10</v>
      </c>
      <c r="B1325" s="30" t="s">
        <v>2502</v>
      </c>
      <c r="C1325" s="30" t="s">
        <v>121</v>
      </c>
      <c r="D1325" s="33">
        <v>1265754273520.5801</v>
      </c>
      <c r="E1325" s="33">
        <v>10793481501.42</v>
      </c>
      <c r="F1325" s="34">
        <v>1276547755022</v>
      </c>
    </row>
    <row r="1326" spans="1:6" ht="13.5" hidden="1" thickBot="1">
      <c r="A1326" s="27">
        <f t="shared" si="22"/>
        <v>10</v>
      </c>
      <c r="B1326" s="30" t="s">
        <v>2503</v>
      </c>
      <c r="C1326" s="30" t="s">
        <v>120</v>
      </c>
      <c r="D1326" s="33">
        <v>4165738256888.4502</v>
      </c>
      <c r="E1326" s="33">
        <v>6958679819275.5996</v>
      </c>
      <c r="F1326" s="33">
        <v>11124418076164.1</v>
      </c>
    </row>
    <row r="1327" spans="1:6" ht="13.5" hidden="1" thickBot="1">
      <c r="A1327" s="27">
        <f t="shared" si="22"/>
        <v>10</v>
      </c>
      <c r="B1327" s="30" t="s">
        <v>2504</v>
      </c>
      <c r="C1327" s="30" t="s">
        <v>119</v>
      </c>
      <c r="D1327" s="33">
        <v>8932797827.6900005</v>
      </c>
      <c r="E1327" s="33">
        <v>57840640.299999997</v>
      </c>
      <c r="F1327" s="33">
        <v>8990638467.9899998</v>
      </c>
    </row>
    <row r="1328" spans="1:6" ht="13.5" hidden="1" thickBot="1">
      <c r="A1328" s="27">
        <f t="shared" si="22"/>
        <v>10</v>
      </c>
      <c r="B1328" s="30" t="s">
        <v>2505</v>
      </c>
      <c r="C1328" s="30" t="s">
        <v>2506</v>
      </c>
      <c r="D1328" s="33">
        <v>209763661965.17999</v>
      </c>
      <c r="E1328" s="33">
        <v>22514459823.150002</v>
      </c>
      <c r="F1328" s="33">
        <v>232278121788.32999</v>
      </c>
    </row>
    <row r="1329" spans="1:6" ht="13.5" hidden="1" thickBot="1">
      <c r="A1329" s="27">
        <f t="shared" si="22"/>
        <v>1</v>
      </c>
      <c r="B1329" s="27" t="s">
        <v>2507</v>
      </c>
      <c r="C1329" s="30" t="s">
        <v>157</v>
      </c>
      <c r="D1329" s="33">
        <v>482187648870038</v>
      </c>
      <c r="E1329" s="33">
        <v>861131808229188</v>
      </c>
      <c r="F1329" s="34">
        <v>1343319457099230</v>
      </c>
    </row>
    <row r="1330" spans="1:6" ht="13.5" thickBot="1">
      <c r="A1330" s="35">
        <f t="shared" si="22"/>
        <v>1</v>
      </c>
      <c r="B1330" s="27" t="s">
        <v>2507</v>
      </c>
      <c r="C1330" s="36" t="s">
        <v>2508</v>
      </c>
      <c r="D1330" s="37">
        <f>D1331+D1348+D1361+D1405+D1683+D1739+D1755+D1789</f>
        <v>472224347289855.63</v>
      </c>
      <c r="E1330" s="37">
        <f t="shared" ref="E1330:F1330" si="23">E1331+E1348+E1361+E1405+E1683+E1739+E1755+E1789</f>
        <v>798639890837144.13</v>
      </c>
      <c r="F1330" s="37">
        <f t="shared" si="23"/>
        <v>1270864238127000</v>
      </c>
    </row>
    <row r="1331" spans="1:6" ht="13.5" thickBot="1">
      <c r="A1331" s="27">
        <f t="shared" si="22"/>
        <v>3</v>
      </c>
      <c r="B1331" s="27" t="s">
        <v>348</v>
      </c>
      <c r="C1331" s="30" t="s">
        <v>66</v>
      </c>
      <c r="D1331" s="33">
        <v>141685593436516</v>
      </c>
      <c r="E1331" s="34">
        <v>809220000000</v>
      </c>
      <c r="F1331" s="33">
        <v>142494813436516</v>
      </c>
    </row>
    <row r="1332" spans="1:6" ht="13.5" thickBot="1">
      <c r="A1332" s="27">
        <f t="shared" si="22"/>
        <v>6</v>
      </c>
      <c r="B1332" s="27" t="s">
        <v>349</v>
      </c>
      <c r="C1332" s="30" t="s">
        <v>215</v>
      </c>
      <c r="D1332" s="34">
        <v>121095135098533</v>
      </c>
      <c r="E1332" s="34">
        <v>0</v>
      </c>
      <c r="F1332" s="34">
        <v>121095135098533</v>
      </c>
    </row>
    <row r="1333" spans="1:6" ht="13.5" hidden="1" thickBot="1">
      <c r="A1333" s="27">
        <f t="shared" si="22"/>
        <v>9</v>
      </c>
      <c r="B1333" s="30" t="s">
        <v>2509</v>
      </c>
      <c r="C1333" s="30" t="s">
        <v>2510</v>
      </c>
      <c r="D1333" s="34">
        <v>78344413606391</v>
      </c>
      <c r="E1333" s="34">
        <v>0</v>
      </c>
      <c r="F1333" s="34">
        <v>78344413606391</v>
      </c>
    </row>
    <row r="1334" spans="1:6" ht="13.5" hidden="1" thickBot="1">
      <c r="A1334" s="27">
        <f t="shared" si="22"/>
        <v>9</v>
      </c>
      <c r="B1334" s="30" t="s">
        <v>2511</v>
      </c>
      <c r="C1334" s="30" t="s">
        <v>2512</v>
      </c>
      <c r="D1334" s="34">
        <v>10980319717962</v>
      </c>
      <c r="E1334" s="34">
        <v>0</v>
      </c>
      <c r="F1334" s="34">
        <v>10980319717962</v>
      </c>
    </row>
    <row r="1335" spans="1:6" ht="13.5" hidden="1" thickBot="1">
      <c r="A1335" s="27">
        <f t="shared" si="22"/>
        <v>9</v>
      </c>
      <c r="B1335" s="30" t="s">
        <v>2513</v>
      </c>
      <c r="C1335" s="30" t="s">
        <v>2514</v>
      </c>
      <c r="D1335" s="34">
        <v>1798792813</v>
      </c>
      <c r="E1335" s="34">
        <v>0</v>
      </c>
      <c r="F1335" s="34">
        <v>1798792813</v>
      </c>
    </row>
    <row r="1336" spans="1:6" ht="13.5" hidden="1" thickBot="1">
      <c r="A1336" s="27">
        <f t="shared" si="22"/>
        <v>9</v>
      </c>
      <c r="B1336" s="30" t="s">
        <v>2515</v>
      </c>
      <c r="C1336" s="30" t="s">
        <v>2516</v>
      </c>
      <c r="D1336" s="34">
        <v>8344761929694</v>
      </c>
      <c r="E1336" s="34">
        <v>0</v>
      </c>
      <c r="F1336" s="34">
        <v>8344761929694</v>
      </c>
    </row>
    <row r="1337" spans="1:6" ht="13.5" hidden="1" thickBot="1">
      <c r="A1337" s="27">
        <f t="shared" si="22"/>
        <v>9</v>
      </c>
      <c r="B1337" s="30" t="s">
        <v>2517</v>
      </c>
      <c r="C1337" s="30" t="s">
        <v>2518</v>
      </c>
      <c r="D1337" s="34">
        <v>17420724508129</v>
      </c>
      <c r="E1337" s="34">
        <v>0</v>
      </c>
      <c r="F1337" s="34">
        <v>17420724508129</v>
      </c>
    </row>
    <row r="1338" spans="1:6" ht="13.5" hidden="1" thickBot="1">
      <c r="A1338" s="27">
        <f t="shared" si="22"/>
        <v>9</v>
      </c>
      <c r="B1338" s="30" t="s">
        <v>2519</v>
      </c>
      <c r="C1338" s="30" t="s">
        <v>2520</v>
      </c>
      <c r="D1338" s="34">
        <v>5873614092396</v>
      </c>
      <c r="E1338" s="34">
        <v>0</v>
      </c>
      <c r="F1338" s="34">
        <v>5873614092396</v>
      </c>
    </row>
    <row r="1339" spans="1:6" ht="13.5" hidden="1" thickBot="1">
      <c r="A1339" s="27">
        <f t="shared" si="22"/>
        <v>9</v>
      </c>
      <c r="B1339" s="30" t="s">
        <v>2521</v>
      </c>
      <c r="C1339" s="30" t="s">
        <v>2522</v>
      </c>
      <c r="D1339" s="34">
        <v>129502451148</v>
      </c>
      <c r="E1339" s="34">
        <v>0</v>
      </c>
      <c r="F1339" s="34">
        <v>129502451148</v>
      </c>
    </row>
    <row r="1340" spans="1:6" ht="13.5" thickBot="1">
      <c r="A1340" s="27">
        <f t="shared" si="22"/>
        <v>6</v>
      </c>
      <c r="B1340" s="27" t="s">
        <v>350</v>
      </c>
      <c r="C1340" s="30" t="s">
        <v>65</v>
      </c>
      <c r="D1340" s="33">
        <v>20590458337983.102</v>
      </c>
      <c r="E1340" s="34">
        <v>809220000000</v>
      </c>
      <c r="F1340" s="33">
        <v>21399678337983.102</v>
      </c>
    </row>
    <row r="1341" spans="1:6" ht="13.5" hidden="1" thickBot="1">
      <c r="A1341" s="27">
        <f t="shared" si="22"/>
        <v>9</v>
      </c>
      <c r="B1341" s="30" t="s">
        <v>2523</v>
      </c>
      <c r="C1341" s="30" t="s">
        <v>2524</v>
      </c>
      <c r="D1341" s="33">
        <v>533861037466.45001</v>
      </c>
      <c r="E1341" s="34">
        <v>0</v>
      </c>
      <c r="F1341" s="33">
        <v>533861037466.45001</v>
      </c>
    </row>
    <row r="1342" spans="1:6" ht="13.5" hidden="1" thickBot="1">
      <c r="A1342" s="27">
        <f t="shared" si="22"/>
        <v>9</v>
      </c>
      <c r="B1342" s="30" t="s">
        <v>2525</v>
      </c>
      <c r="C1342" s="30" t="s">
        <v>555</v>
      </c>
      <c r="D1342" s="33">
        <v>7365527932930.79</v>
      </c>
      <c r="E1342" s="34">
        <v>809220000000</v>
      </c>
      <c r="F1342" s="33">
        <v>8174747932930.79</v>
      </c>
    </row>
    <row r="1343" spans="1:6" ht="13.5" hidden="1" thickBot="1">
      <c r="A1343" s="27">
        <f t="shared" si="22"/>
        <v>9</v>
      </c>
      <c r="B1343" s="30" t="s">
        <v>2526</v>
      </c>
      <c r="C1343" s="30" t="s">
        <v>2527</v>
      </c>
      <c r="D1343" s="33">
        <v>5182977917609.71</v>
      </c>
      <c r="E1343" s="34">
        <v>0</v>
      </c>
      <c r="F1343" s="33">
        <v>5182977917609.71</v>
      </c>
    </row>
    <row r="1344" spans="1:6" ht="13.5" hidden="1" thickBot="1">
      <c r="A1344" s="27">
        <f t="shared" si="22"/>
        <v>9</v>
      </c>
      <c r="B1344" s="30" t="s">
        <v>2528</v>
      </c>
      <c r="C1344" s="30" t="s">
        <v>2529</v>
      </c>
      <c r="D1344" s="34">
        <v>1068689991139</v>
      </c>
      <c r="E1344" s="34">
        <v>0</v>
      </c>
      <c r="F1344" s="34">
        <v>1068689991139</v>
      </c>
    </row>
    <row r="1345" spans="1:6" ht="13.5" hidden="1" thickBot="1">
      <c r="A1345" s="27">
        <f t="shared" si="22"/>
        <v>9</v>
      </c>
      <c r="B1345" s="30" t="s">
        <v>2530</v>
      </c>
      <c r="C1345" s="30" t="s">
        <v>2531</v>
      </c>
      <c r="D1345" s="34">
        <v>6120745817750</v>
      </c>
      <c r="E1345" s="34">
        <v>0</v>
      </c>
      <c r="F1345" s="34">
        <v>6120745817750</v>
      </c>
    </row>
    <row r="1346" spans="1:6" ht="13.5" hidden="1" thickBot="1">
      <c r="A1346" s="27">
        <f t="shared" si="22"/>
        <v>9</v>
      </c>
      <c r="B1346" s="30" t="s">
        <v>2532</v>
      </c>
      <c r="C1346" s="30" t="s">
        <v>2533</v>
      </c>
      <c r="D1346" s="34">
        <v>41755067362</v>
      </c>
      <c r="E1346" s="34">
        <v>0</v>
      </c>
      <c r="F1346" s="34">
        <v>41755067362</v>
      </c>
    </row>
    <row r="1347" spans="1:6" ht="13.5" hidden="1" thickBot="1">
      <c r="A1347" s="27">
        <f t="shared" si="22"/>
        <v>9</v>
      </c>
      <c r="B1347" s="30" t="s">
        <v>2534</v>
      </c>
      <c r="C1347" s="30" t="s">
        <v>2535</v>
      </c>
      <c r="D1347" s="33">
        <v>276900573725.15997</v>
      </c>
      <c r="E1347" s="34">
        <v>0</v>
      </c>
      <c r="F1347" s="33">
        <v>276900573725.15997</v>
      </c>
    </row>
    <row r="1348" spans="1:6" ht="13.5" thickBot="1">
      <c r="A1348" s="27">
        <f t="shared" si="22"/>
        <v>3</v>
      </c>
      <c r="B1348" s="27" t="s">
        <v>351</v>
      </c>
      <c r="C1348" s="30" t="s">
        <v>2406</v>
      </c>
      <c r="D1348" s="33">
        <v>61066482442734.602</v>
      </c>
      <c r="E1348" s="33">
        <v>355407058966698</v>
      </c>
      <c r="F1348" s="33">
        <v>416473541409433</v>
      </c>
    </row>
    <row r="1349" spans="1:6" ht="13.5" thickBot="1">
      <c r="A1349" s="27">
        <f t="shared" si="22"/>
        <v>6</v>
      </c>
      <c r="B1349" s="27" t="s">
        <v>2536</v>
      </c>
      <c r="C1349" s="30" t="s">
        <v>2537</v>
      </c>
      <c r="D1349" s="33">
        <v>20482819742191.398</v>
      </c>
      <c r="E1349" s="34">
        <v>0</v>
      </c>
      <c r="F1349" s="33">
        <v>20482819742191.398</v>
      </c>
    </row>
    <row r="1350" spans="1:6" ht="13.5" hidden="1" thickBot="1">
      <c r="A1350" s="27">
        <f t="shared" si="22"/>
        <v>9</v>
      </c>
      <c r="B1350" s="30" t="s">
        <v>2538</v>
      </c>
      <c r="C1350" s="30" t="s">
        <v>2539</v>
      </c>
      <c r="D1350" s="33">
        <v>20482819742191.398</v>
      </c>
      <c r="E1350" s="34">
        <v>0</v>
      </c>
      <c r="F1350" s="33">
        <v>20482819742191.398</v>
      </c>
    </row>
    <row r="1351" spans="1:6" ht="13.5" thickBot="1">
      <c r="A1351" s="27">
        <f t="shared" si="22"/>
        <v>6</v>
      </c>
      <c r="B1351" s="27" t="s">
        <v>2540</v>
      </c>
      <c r="C1351" s="30" t="s">
        <v>2541</v>
      </c>
      <c r="D1351" s="33">
        <v>28352772566035.898</v>
      </c>
      <c r="E1351" s="33">
        <v>235258059153726</v>
      </c>
      <c r="F1351" s="33">
        <v>263610831719762</v>
      </c>
    </row>
    <row r="1352" spans="1:6" ht="13.5" hidden="1" thickBot="1">
      <c r="A1352" s="27">
        <f t="shared" si="22"/>
        <v>9</v>
      </c>
      <c r="B1352" s="30" t="s">
        <v>2542</v>
      </c>
      <c r="C1352" s="30" t="s">
        <v>2543</v>
      </c>
      <c r="D1352" s="33">
        <v>28154879923926.602</v>
      </c>
      <c r="E1352" s="33">
        <v>223562051630929</v>
      </c>
      <c r="F1352" s="33">
        <v>251716931554856</v>
      </c>
    </row>
    <row r="1353" spans="1:6" ht="13.5" hidden="1" thickBot="1">
      <c r="A1353" s="27">
        <f t="shared" si="22"/>
        <v>9</v>
      </c>
      <c r="B1353" s="30" t="s">
        <v>2544</v>
      </c>
      <c r="C1353" s="30" t="s">
        <v>161</v>
      </c>
      <c r="D1353" s="33">
        <v>197892642109.26999</v>
      </c>
      <c r="E1353" s="33">
        <v>11696007522797</v>
      </c>
      <c r="F1353" s="33">
        <v>11893900164906.301</v>
      </c>
    </row>
    <row r="1354" spans="1:6" ht="13.5" thickBot="1">
      <c r="A1354" s="27">
        <f t="shared" si="22"/>
        <v>6</v>
      </c>
      <c r="B1354" s="27" t="s">
        <v>2545</v>
      </c>
      <c r="C1354" s="30" t="s">
        <v>2546</v>
      </c>
      <c r="D1354" s="33">
        <v>3403777353516.52</v>
      </c>
      <c r="E1354" s="34">
        <v>0</v>
      </c>
      <c r="F1354" s="33">
        <v>3403777353516.52</v>
      </c>
    </row>
    <row r="1355" spans="1:6" ht="13.5" hidden="1" thickBot="1">
      <c r="A1355" s="27">
        <f t="shared" si="22"/>
        <v>9</v>
      </c>
      <c r="B1355" s="30" t="s">
        <v>2547</v>
      </c>
      <c r="C1355" s="30" t="s">
        <v>2539</v>
      </c>
      <c r="D1355" s="33">
        <v>3403777353516.52</v>
      </c>
      <c r="E1355" s="34">
        <v>0</v>
      </c>
      <c r="F1355" s="33">
        <v>3403777353516.52</v>
      </c>
    </row>
    <row r="1356" spans="1:6" ht="13.5" thickBot="1">
      <c r="A1356" s="27">
        <f t="shared" si="22"/>
        <v>6</v>
      </c>
      <c r="B1356" s="27" t="s">
        <v>2548</v>
      </c>
      <c r="C1356" s="30" t="s">
        <v>2549</v>
      </c>
      <c r="D1356" s="33">
        <v>7977325609511.9297</v>
      </c>
      <c r="E1356" s="33">
        <v>120148999812972</v>
      </c>
      <c r="F1356" s="33">
        <v>128126325422484</v>
      </c>
    </row>
    <row r="1357" spans="1:6" ht="13.5" hidden="1" thickBot="1">
      <c r="A1357" s="27">
        <f t="shared" si="22"/>
        <v>9</v>
      </c>
      <c r="B1357" s="30" t="s">
        <v>2550</v>
      </c>
      <c r="C1357" s="30" t="s">
        <v>161</v>
      </c>
      <c r="D1357" s="33">
        <v>7977325609511.9297</v>
      </c>
      <c r="E1357" s="33">
        <v>120148999812972</v>
      </c>
      <c r="F1357" s="33">
        <v>128126325422484</v>
      </c>
    </row>
    <row r="1358" spans="1:6" ht="13.5" thickBot="1">
      <c r="A1358" s="27">
        <f t="shared" si="22"/>
        <v>6</v>
      </c>
      <c r="B1358" s="27" t="s">
        <v>2551</v>
      </c>
      <c r="C1358" s="30" t="s">
        <v>2552</v>
      </c>
      <c r="D1358" s="33">
        <v>849787171478.84998</v>
      </c>
      <c r="E1358" s="34">
        <v>0</v>
      </c>
      <c r="F1358" s="33">
        <v>849787171478.84998</v>
      </c>
    </row>
    <row r="1359" spans="1:6" ht="13.5" hidden="1" thickBot="1">
      <c r="A1359" s="27">
        <f t="shared" si="22"/>
        <v>9</v>
      </c>
      <c r="B1359" s="30" t="s">
        <v>2553</v>
      </c>
      <c r="C1359" s="30" t="s">
        <v>2554</v>
      </c>
      <c r="D1359" s="34">
        <v>849593357483</v>
      </c>
      <c r="E1359" s="34">
        <v>0</v>
      </c>
      <c r="F1359" s="34">
        <v>849593357483</v>
      </c>
    </row>
    <row r="1360" spans="1:6" ht="13.5" hidden="1" thickBot="1">
      <c r="A1360" s="27">
        <f t="shared" si="22"/>
        <v>9</v>
      </c>
      <c r="B1360" s="30" t="s">
        <v>2555</v>
      </c>
      <c r="C1360" s="30" t="s">
        <v>2556</v>
      </c>
      <c r="D1360" s="33">
        <v>193813995.84999999</v>
      </c>
      <c r="E1360" s="34">
        <v>0</v>
      </c>
      <c r="F1360" s="33">
        <v>193813995.84999999</v>
      </c>
    </row>
    <row r="1361" spans="1:6" ht="13.5" thickBot="1">
      <c r="A1361" s="27">
        <f t="shared" si="22"/>
        <v>3</v>
      </c>
      <c r="B1361" s="27" t="s">
        <v>356</v>
      </c>
      <c r="C1361" s="30" t="s">
        <v>2408</v>
      </c>
      <c r="D1361" s="33">
        <v>12702912251924.5</v>
      </c>
      <c r="E1361" s="33">
        <v>131716143831889</v>
      </c>
      <c r="F1361" s="33">
        <v>144419056083813</v>
      </c>
    </row>
    <row r="1362" spans="1:6" ht="13.5" thickBot="1">
      <c r="A1362" s="27">
        <f t="shared" si="22"/>
        <v>6</v>
      </c>
      <c r="B1362" s="27" t="s">
        <v>2557</v>
      </c>
      <c r="C1362" s="30" t="s">
        <v>2537</v>
      </c>
      <c r="D1362" s="33">
        <v>2852894179540.5801</v>
      </c>
      <c r="E1362" s="33">
        <v>7295280904.3400002</v>
      </c>
      <c r="F1362" s="33">
        <v>2860189460444.9199</v>
      </c>
    </row>
    <row r="1363" spans="1:6" ht="13.5" hidden="1" thickBot="1">
      <c r="A1363" s="27">
        <f t="shared" si="22"/>
        <v>9</v>
      </c>
      <c r="B1363" s="30" t="s">
        <v>2558</v>
      </c>
      <c r="C1363" s="30" t="s">
        <v>2559</v>
      </c>
      <c r="D1363" s="33">
        <v>1288288801480.0801</v>
      </c>
      <c r="E1363" s="34">
        <v>0</v>
      </c>
      <c r="F1363" s="33">
        <v>1288288801480.0801</v>
      </c>
    </row>
    <row r="1364" spans="1:6" ht="13.5" hidden="1" thickBot="1">
      <c r="A1364" s="27">
        <f t="shared" si="22"/>
        <v>9</v>
      </c>
      <c r="B1364" s="30" t="s">
        <v>2560</v>
      </c>
      <c r="C1364" s="30" t="s">
        <v>2561</v>
      </c>
      <c r="D1364" s="33">
        <v>49895078390.279999</v>
      </c>
      <c r="E1364" s="34">
        <v>0</v>
      </c>
      <c r="F1364" s="33">
        <v>49895078390.279999</v>
      </c>
    </row>
    <row r="1365" spans="1:6" ht="13.5" hidden="1" thickBot="1">
      <c r="A1365" s="27">
        <f t="shared" ref="A1365:A1428" si="24">LEN(B1365)</f>
        <v>9</v>
      </c>
      <c r="B1365" s="30" t="s">
        <v>2562</v>
      </c>
      <c r="C1365" s="30" t="s">
        <v>2563</v>
      </c>
      <c r="D1365" s="33">
        <v>13708960401.82</v>
      </c>
      <c r="E1365" s="33">
        <v>7295280904.3400002</v>
      </c>
      <c r="F1365" s="33">
        <v>21004241306.16</v>
      </c>
    </row>
    <row r="1366" spans="1:6" ht="13.5" hidden="1" thickBot="1">
      <c r="A1366" s="27">
        <f t="shared" si="24"/>
        <v>9</v>
      </c>
      <c r="B1366" s="30" t="s">
        <v>2564</v>
      </c>
      <c r="C1366" s="30" t="s">
        <v>1411</v>
      </c>
      <c r="D1366" s="33">
        <v>16020952252.559999</v>
      </c>
      <c r="E1366" s="34">
        <v>0</v>
      </c>
      <c r="F1366" s="33">
        <v>16020952252.559999</v>
      </c>
    </row>
    <row r="1367" spans="1:6" ht="13.5" hidden="1" thickBot="1">
      <c r="A1367" s="27">
        <f t="shared" si="24"/>
        <v>9</v>
      </c>
      <c r="B1367" s="30" t="s">
        <v>2565</v>
      </c>
      <c r="C1367" s="30" t="s">
        <v>2566</v>
      </c>
      <c r="D1367" s="34">
        <v>13489307722</v>
      </c>
      <c r="E1367" s="34">
        <v>0</v>
      </c>
      <c r="F1367" s="34">
        <v>13489307722</v>
      </c>
    </row>
    <row r="1368" spans="1:6" ht="13.5" hidden="1" thickBot="1">
      <c r="A1368" s="27">
        <f t="shared" si="24"/>
        <v>9</v>
      </c>
      <c r="B1368" s="30" t="s">
        <v>2567</v>
      </c>
      <c r="C1368" s="30" t="s">
        <v>2568</v>
      </c>
      <c r="D1368" s="33">
        <v>528723348872.09998</v>
      </c>
      <c r="E1368" s="34">
        <v>0</v>
      </c>
      <c r="F1368" s="33">
        <v>528723348872.09998</v>
      </c>
    </row>
    <row r="1369" spans="1:6" ht="13.5" hidden="1" thickBot="1">
      <c r="A1369" s="27">
        <f t="shared" si="24"/>
        <v>9</v>
      </c>
      <c r="B1369" s="30" t="s">
        <v>2569</v>
      </c>
      <c r="C1369" s="30" t="s">
        <v>2570</v>
      </c>
      <c r="D1369" s="33">
        <v>38264995307.959999</v>
      </c>
      <c r="E1369" s="34">
        <v>0</v>
      </c>
      <c r="F1369" s="33">
        <v>38264995307.959999</v>
      </c>
    </row>
    <row r="1370" spans="1:6" ht="13.5" hidden="1" thickBot="1">
      <c r="A1370" s="27">
        <f t="shared" si="24"/>
        <v>9</v>
      </c>
      <c r="B1370" s="30" t="s">
        <v>2571</v>
      </c>
      <c r="C1370" s="30" t="s">
        <v>2572</v>
      </c>
      <c r="D1370" s="33">
        <v>40379497466.440002</v>
      </c>
      <c r="E1370" s="34">
        <v>0</v>
      </c>
      <c r="F1370" s="33">
        <v>40379497466.440002</v>
      </c>
    </row>
    <row r="1371" spans="1:6" ht="13.5" hidden="1" thickBot="1">
      <c r="A1371" s="27">
        <f t="shared" si="24"/>
        <v>9</v>
      </c>
      <c r="B1371" s="30" t="s">
        <v>2573</v>
      </c>
      <c r="C1371" s="30" t="s">
        <v>2574</v>
      </c>
      <c r="D1371" s="34">
        <v>876000000</v>
      </c>
      <c r="E1371" s="34">
        <v>0</v>
      </c>
      <c r="F1371" s="34">
        <v>876000000</v>
      </c>
    </row>
    <row r="1372" spans="1:6" ht="13.5" hidden="1" thickBot="1">
      <c r="A1372" s="27">
        <f t="shared" si="24"/>
        <v>9</v>
      </c>
      <c r="B1372" s="30" t="s">
        <v>2575</v>
      </c>
      <c r="C1372" s="30" t="s">
        <v>2576</v>
      </c>
      <c r="D1372" s="33">
        <v>22224312759.82</v>
      </c>
      <c r="E1372" s="34">
        <v>0</v>
      </c>
      <c r="F1372" s="33">
        <v>22224312759.82</v>
      </c>
    </row>
    <row r="1373" spans="1:6" ht="13.5" hidden="1" thickBot="1">
      <c r="A1373" s="27">
        <f t="shared" si="24"/>
        <v>9</v>
      </c>
      <c r="B1373" s="30" t="s">
        <v>2577</v>
      </c>
      <c r="C1373" s="30" t="s">
        <v>2578</v>
      </c>
      <c r="D1373" s="34">
        <v>2528850887</v>
      </c>
      <c r="E1373" s="34">
        <v>0</v>
      </c>
      <c r="F1373" s="34">
        <v>2528850887</v>
      </c>
    </row>
    <row r="1374" spans="1:6" ht="13.5" hidden="1" thickBot="1">
      <c r="A1374" s="27">
        <f t="shared" si="24"/>
        <v>9</v>
      </c>
      <c r="B1374" s="30" t="s">
        <v>2579</v>
      </c>
      <c r="C1374" s="30" t="s">
        <v>2580</v>
      </c>
      <c r="D1374" s="34">
        <v>103439685</v>
      </c>
      <c r="E1374" s="34">
        <v>0</v>
      </c>
      <c r="F1374" s="34">
        <v>103439685</v>
      </c>
    </row>
    <row r="1375" spans="1:6" ht="13.5" hidden="1" thickBot="1">
      <c r="A1375" s="27">
        <f t="shared" si="24"/>
        <v>9</v>
      </c>
      <c r="B1375" s="30" t="s">
        <v>2581</v>
      </c>
      <c r="C1375" s="30" t="s">
        <v>1407</v>
      </c>
      <c r="D1375" s="33">
        <v>73940619310.460007</v>
      </c>
      <c r="E1375" s="34">
        <v>0</v>
      </c>
      <c r="F1375" s="33">
        <v>73940619310.460007</v>
      </c>
    </row>
    <row r="1376" spans="1:6" ht="13.5" hidden="1" thickBot="1">
      <c r="A1376" s="27">
        <f t="shared" si="24"/>
        <v>9</v>
      </c>
      <c r="B1376" s="30" t="s">
        <v>2582</v>
      </c>
      <c r="C1376" s="30" t="s">
        <v>2583</v>
      </c>
      <c r="D1376" s="34">
        <v>33546444672</v>
      </c>
      <c r="E1376" s="34">
        <v>0</v>
      </c>
      <c r="F1376" s="34">
        <v>33546444672</v>
      </c>
    </row>
    <row r="1377" spans="1:6" ht="13.5" hidden="1" thickBot="1">
      <c r="A1377" s="27">
        <f t="shared" si="24"/>
        <v>9</v>
      </c>
      <c r="B1377" s="30" t="s">
        <v>2584</v>
      </c>
      <c r="C1377" s="30" t="s">
        <v>2585</v>
      </c>
      <c r="D1377" s="33">
        <v>730903570333.06006</v>
      </c>
      <c r="E1377" s="34">
        <v>0</v>
      </c>
      <c r="F1377" s="33">
        <v>730903570333.06006</v>
      </c>
    </row>
    <row r="1378" spans="1:6" ht="13.5" thickBot="1">
      <c r="A1378" s="27">
        <f t="shared" si="24"/>
        <v>6</v>
      </c>
      <c r="B1378" s="27" t="s">
        <v>2586</v>
      </c>
      <c r="C1378" s="30" t="s">
        <v>2541</v>
      </c>
      <c r="D1378" s="33">
        <v>3443409183295.2002</v>
      </c>
      <c r="E1378" s="33">
        <v>32927521690273.398</v>
      </c>
      <c r="F1378" s="33">
        <v>36370930873568.602</v>
      </c>
    </row>
    <row r="1379" spans="1:6" ht="13.5" hidden="1" thickBot="1">
      <c r="A1379" s="27">
        <f t="shared" si="24"/>
        <v>9</v>
      </c>
      <c r="B1379" s="30" t="s">
        <v>2587</v>
      </c>
      <c r="C1379" s="30" t="s">
        <v>2559</v>
      </c>
      <c r="D1379" s="33">
        <v>2982705915036.7598</v>
      </c>
      <c r="E1379" s="33">
        <v>13989667648563.6</v>
      </c>
      <c r="F1379" s="33">
        <v>16972373563600.301</v>
      </c>
    </row>
    <row r="1380" spans="1:6" ht="13.5" hidden="1" thickBot="1">
      <c r="A1380" s="27">
        <f t="shared" si="24"/>
        <v>9</v>
      </c>
      <c r="B1380" s="30" t="s">
        <v>2588</v>
      </c>
      <c r="C1380" s="30" t="s">
        <v>2561</v>
      </c>
      <c r="D1380" s="33">
        <v>332206860806.40002</v>
      </c>
      <c r="E1380" s="33">
        <v>7488120626494.9502</v>
      </c>
      <c r="F1380" s="33">
        <v>7820327487301.3496</v>
      </c>
    </row>
    <row r="1381" spans="1:6" ht="13.5" hidden="1" thickBot="1">
      <c r="A1381" s="27">
        <f t="shared" si="24"/>
        <v>9</v>
      </c>
      <c r="B1381" s="30" t="s">
        <v>2589</v>
      </c>
      <c r="C1381" s="30" t="s">
        <v>2563</v>
      </c>
      <c r="D1381" s="33">
        <v>49730956909.690002</v>
      </c>
      <c r="E1381" s="33">
        <v>111026066745.86</v>
      </c>
      <c r="F1381" s="33">
        <v>160757023655.54999</v>
      </c>
    </row>
    <row r="1382" spans="1:6" ht="13.5" hidden="1" thickBot="1">
      <c r="A1382" s="27">
        <f t="shared" si="24"/>
        <v>9</v>
      </c>
      <c r="B1382" s="30" t="s">
        <v>2590</v>
      </c>
      <c r="C1382" s="30" t="s">
        <v>2591</v>
      </c>
      <c r="D1382" s="33">
        <v>5123748417.9099998</v>
      </c>
      <c r="E1382" s="33">
        <v>3088501648.1100001</v>
      </c>
      <c r="F1382" s="33">
        <v>8212250066.0200005</v>
      </c>
    </row>
    <row r="1383" spans="1:6" ht="13.5" hidden="1" thickBot="1">
      <c r="A1383" s="27">
        <f t="shared" si="24"/>
        <v>9</v>
      </c>
      <c r="B1383" s="30" t="s">
        <v>2592</v>
      </c>
      <c r="C1383" s="30" t="s">
        <v>2572</v>
      </c>
      <c r="D1383" s="34">
        <v>15807613670</v>
      </c>
      <c r="E1383" s="34">
        <v>3036923468829</v>
      </c>
      <c r="F1383" s="34">
        <v>3052731082499</v>
      </c>
    </row>
    <row r="1384" spans="1:6" ht="13.5" hidden="1" thickBot="1">
      <c r="A1384" s="27">
        <f t="shared" si="24"/>
        <v>9</v>
      </c>
      <c r="B1384" s="30" t="s">
        <v>2593</v>
      </c>
      <c r="C1384" s="30" t="s">
        <v>2574</v>
      </c>
      <c r="D1384" s="34">
        <v>0</v>
      </c>
      <c r="E1384" s="33">
        <v>19481277774.349998</v>
      </c>
      <c r="F1384" s="33">
        <v>19481277774.349998</v>
      </c>
    </row>
    <row r="1385" spans="1:6" ht="13.5" hidden="1" thickBot="1">
      <c r="A1385" s="27">
        <f t="shared" si="24"/>
        <v>9</v>
      </c>
      <c r="B1385" s="30" t="s">
        <v>2594</v>
      </c>
      <c r="C1385" s="30" t="s">
        <v>2576</v>
      </c>
      <c r="D1385" s="33">
        <v>8441438426.9200001</v>
      </c>
      <c r="E1385" s="33">
        <v>1632103759.3699999</v>
      </c>
      <c r="F1385" s="33">
        <v>10073542186.290001</v>
      </c>
    </row>
    <row r="1386" spans="1:6" ht="13.5" hidden="1" thickBot="1">
      <c r="A1386" s="27">
        <f t="shared" si="24"/>
        <v>9</v>
      </c>
      <c r="B1386" s="30" t="s">
        <v>2595</v>
      </c>
      <c r="C1386" s="30" t="s">
        <v>2578</v>
      </c>
      <c r="D1386" s="34">
        <v>345871619</v>
      </c>
      <c r="E1386" s="34">
        <v>76347974015</v>
      </c>
      <c r="F1386" s="34">
        <v>76693845634</v>
      </c>
    </row>
    <row r="1387" spans="1:6" ht="13.5" hidden="1" thickBot="1">
      <c r="A1387" s="27">
        <f t="shared" si="24"/>
        <v>9</v>
      </c>
      <c r="B1387" s="30" t="s">
        <v>2596</v>
      </c>
      <c r="C1387" s="30" t="s">
        <v>2580</v>
      </c>
      <c r="D1387" s="34">
        <v>637448915</v>
      </c>
      <c r="E1387" s="33">
        <v>1287617470.47</v>
      </c>
      <c r="F1387" s="33">
        <v>1925066385.47</v>
      </c>
    </row>
    <row r="1388" spans="1:6" ht="13.5" hidden="1" thickBot="1">
      <c r="A1388" s="27">
        <f t="shared" si="24"/>
        <v>9</v>
      </c>
      <c r="B1388" s="30" t="s">
        <v>2597</v>
      </c>
      <c r="C1388" s="30" t="s">
        <v>1407</v>
      </c>
      <c r="D1388" s="33">
        <v>25214335722.310001</v>
      </c>
      <c r="E1388" s="33">
        <v>2761014869549.2402</v>
      </c>
      <c r="F1388" s="33">
        <v>2786229205271.5498</v>
      </c>
    </row>
    <row r="1389" spans="1:6" ht="13.5" hidden="1" thickBot="1">
      <c r="A1389" s="27">
        <f t="shared" si="24"/>
        <v>9</v>
      </c>
      <c r="B1389" s="30" t="s">
        <v>2598</v>
      </c>
      <c r="C1389" s="30" t="s">
        <v>2583</v>
      </c>
      <c r="D1389" s="34">
        <v>0</v>
      </c>
      <c r="E1389" s="34">
        <v>18098963586</v>
      </c>
      <c r="F1389" s="34">
        <v>18098963586</v>
      </c>
    </row>
    <row r="1390" spans="1:6" ht="13.5" hidden="1" thickBot="1">
      <c r="A1390" s="27">
        <f t="shared" si="24"/>
        <v>9</v>
      </c>
      <c r="B1390" s="30" t="s">
        <v>2599</v>
      </c>
      <c r="C1390" s="30" t="s">
        <v>2600</v>
      </c>
      <c r="D1390" s="34">
        <v>0</v>
      </c>
      <c r="E1390" s="33">
        <v>5264301206614.2305</v>
      </c>
      <c r="F1390" s="33">
        <v>5264301206614.2305</v>
      </c>
    </row>
    <row r="1391" spans="1:6" ht="13.5" hidden="1" thickBot="1">
      <c r="A1391" s="27">
        <f t="shared" si="24"/>
        <v>9</v>
      </c>
      <c r="B1391" s="30" t="s">
        <v>2601</v>
      </c>
      <c r="C1391" s="30" t="s">
        <v>2585</v>
      </c>
      <c r="D1391" s="33">
        <v>23194993771.209999</v>
      </c>
      <c r="E1391" s="33">
        <v>156531365223.26001</v>
      </c>
      <c r="F1391" s="33">
        <v>179726358994.47</v>
      </c>
    </row>
    <row r="1392" spans="1:6" ht="13.5" thickBot="1">
      <c r="A1392" s="27">
        <f t="shared" si="24"/>
        <v>6</v>
      </c>
      <c r="B1392" s="27" t="s">
        <v>2602</v>
      </c>
      <c r="C1392" s="30" t="s">
        <v>2546</v>
      </c>
      <c r="D1392" s="33">
        <v>1811409547084.03</v>
      </c>
      <c r="E1392" s="34">
        <v>0</v>
      </c>
      <c r="F1392" s="33">
        <v>1811409547084.03</v>
      </c>
    </row>
    <row r="1393" spans="1:6" ht="13.5" hidden="1" thickBot="1">
      <c r="A1393" s="27">
        <f t="shared" si="24"/>
        <v>9</v>
      </c>
      <c r="B1393" s="30" t="s">
        <v>2603</v>
      </c>
      <c r="C1393" s="30" t="s">
        <v>2559</v>
      </c>
      <c r="D1393" s="33">
        <v>1138967438444.4199</v>
      </c>
      <c r="E1393" s="34">
        <v>0</v>
      </c>
      <c r="F1393" s="33">
        <v>1138967438444.4199</v>
      </c>
    </row>
    <row r="1394" spans="1:6" ht="13.5" hidden="1" thickBot="1">
      <c r="A1394" s="27">
        <f t="shared" si="24"/>
        <v>9</v>
      </c>
      <c r="B1394" s="30" t="s">
        <v>2604</v>
      </c>
      <c r="C1394" s="30" t="s">
        <v>2561</v>
      </c>
      <c r="D1394" s="33">
        <v>230281575861.69</v>
      </c>
      <c r="E1394" s="34">
        <v>0</v>
      </c>
      <c r="F1394" s="33">
        <v>230281575861.69</v>
      </c>
    </row>
    <row r="1395" spans="1:6" ht="13.5" hidden="1" thickBot="1">
      <c r="A1395" s="27">
        <f t="shared" si="24"/>
        <v>9</v>
      </c>
      <c r="B1395" s="30" t="s">
        <v>2605</v>
      </c>
      <c r="C1395" s="30" t="s">
        <v>1407</v>
      </c>
      <c r="D1395" s="34">
        <v>6644690880</v>
      </c>
      <c r="E1395" s="34">
        <v>0</v>
      </c>
      <c r="F1395" s="34">
        <v>6644690880</v>
      </c>
    </row>
    <row r="1396" spans="1:6" ht="13.5" hidden="1" thickBot="1">
      <c r="A1396" s="27">
        <f t="shared" si="24"/>
        <v>9</v>
      </c>
      <c r="B1396" s="30" t="s">
        <v>2606</v>
      </c>
      <c r="C1396" s="30" t="s">
        <v>2585</v>
      </c>
      <c r="D1396" s="33">
        <v>435515841897.91998</v>
      </c>
      <c r="E1396" s="34">
        <v>0</v>
      </c>
      <c r="F1396" s="33">
        <v>435515841897.91998</v>
      </c>
    </row>
    <row r="1397" spans="1:6" ht="13.5" thickBot="1">
      <c r="A1397" s="27">
        <f t="shared" si="24"/>
        <v>6</v>
      </c>
      <c r="B1397" s="27" t="s">
        <v>2607</v>
      </c>
      <c r="C1397" s="30" t="s">
        <v>2549</v>
      </c>
      <c r="D1397" s="33">
        <v>4595199342004.7305</v>
      </c>
      <c r="E1397" s="33">
        <v>98781326860710.906</v>
      </c>
      <c r="F1397" s="33">
        <v>103376526202716</v>
      </c>
    </row>
    <row r="1398" spans="1:6" ht="13.5" hidden="1" thickBot="1">
      <c r="A1398" s="27">
        <f t="shared" si="24"/>
        <v>9</v>
      </c>
      <c r="B1398" s="30" t="s">
        <v>2608</v>
      </c>
      <c r="C1398" s="30" t="s">
        <v>2559</v>
      </c>
      <c r="D1398" s="33">
        <v>334048324739.90997</v>
      </c>
      <c r="E1398" s="33">
        <v>11446679229365.801</v>
      </c>
      <c r="F1398" s="33">
        <v>11780727554105.699</v>
      </c>
    </row>
    <row r="1399" spans="1:6" ht="13.5" hidden="1" thickBot="1">
      <c r="A1399" s="27">
        <f t="shared" si="24"/>
        <v>9</v>
      </c>
      <c r="B1399" s="30" t="s">
        <v>2609</v>
      </c>
      <c r="C1399" s="30" t="s">
        <v>2610</v>
      </c>
      <c r="D1399" s="33">
        <v>3779945783007.7798</v>
      </c>
      <c r="E1399" s="33">
        <v>60845278000403.5</v>
      </c>
      <c r="F1399" s="33">
        <v>64625223783411.203</v>
      </c>
    </row>
    <row r="1400" spans="1:6" ht="13.5" hidden="1" thickBot="1">
      <c r="A1400" s="27">
        <f t="shared" si="24"/>
        <v>9</v>
      </c>
      <c r="B1400" s="30" t="s">
        <v>2611</v>
      </c>
      <c r="C1400" s="30" t="s">
        <v>2561</v>
      </c>
      <c r="D1400" s="33">
        <v>221743441295.42999</v>
      </c>
      <c r="E1400" s="33">
        <v>5953858797347.0098</v>
      </c>
      <c r="F1400" s="33">
        <v>6175602238642.4404</v>
      </c>
    </row>
    <row r="1401" spans="1:6" ht="13.5" hidden="1" thickBot="1">
      <c r="A1401" s="27">
        <f t="shared" si="24"/>
        <v>9</v>
      </c>
      <c r="B1401" s="30" t="s">
        <v>2612</v>
      </c>
      <c r="C1401" s="30" t="s">
        <v>2613</v>
      </c>
      <c r="D1401" s="33">
        <v>249646390183.06</v>
      </c>
      <c r="E1401" s="33">
        <v>5046240918649.21</v>
      </c>
      <c r="F1401" s="33">
        <v>5295887308832.2695</v>
      </c>
    </row>
    <row r="1402" spans="1:6" ht="13.5" hidden="1" thickBot="1">
      <c r="A1402" s="27">
        <f t="shared" si="24"/>
        <v>9</v>
      </c>
      <c r="B1402" s="30" t="s">
        <v>2614</v>
      </c>
      <c r="C1402" s="30" t="s">
        <v>2572</v>
      </c>
      <c r="D1402" s="34">
        <v>151681035</v>
      </c>
      <c r="E1402" s="34">
        <v>6490835316755</v>
      </c>
      <c r="F1402" s="34">
        <v>6490986997790</v>
      </c>
    </row>
    <row r="1403" spans="1:6" ht="13.5" hidden="1" thickBot="1">
      <c r="A1403" s="27">
        <f t="shared" si="24"/>
        <v>9</v>
      </c>
      <c r="B1403" s="30" t="s">
        <v>2615</v>
      </c>
      <c r="C1403" s="30" t="s">
        <v>1407</v>
      </c>
      <c r="D1403" s="34">
        <v>5274778787</v>
      </c>
      <c r="E1403" s="34">
        <v>316783891396</v>
      </c>
      <c r="F1403" s="34">
        <v>322058670183</v>
      </c>
    </row>
    <row r="1404" spans="1:6" ht="13.5" hidden="1" thickBot="1">
      <c r="A1404" s="27">
        <f t="shared" si="24"/>
        <v>9</v>
      </c>
      <c r="B1404" s="30" t="s">
        <v>2616</v>
      </c>
      <c r="C1404" s="30" t="s">
        <v>2585</v>
      </c>
      <c r="D1404" s="33">
        <v>4388942956.5500002</v>
      </c>
      <c r="E1404" s="33">
        <v>8681650706794.4502</v>
      </c>
      <c r="F1404" s="34">
        <v>8686039649751</v>
      </c>
    </row>
    <row r="1405" spans="1:6" ht="13.5" thickBot="1">
      <c r="A1405" s="27">
        <f t="shared" si="24"/>
        <v>3</v>
      </c>
      <c r="B1405" s="27" t="s">
        <v>363</v>
      </c>
      <c r="C1405" s="30" t="s">
        <v>57</v>
      </c>
      <c r="D1405" s="33">
        <v>84132961028626.703</v>
      </c>
      <c r="E1405" s="33">
        <v>3755477371654.3799</v>
      </c>
      <c r="F1405" s="33">
        <v>87888438400281.094</v>
      </c>
    </row>
    <row r="1406" spans="1:6" ht="13.5" thickBot="1">
      <c r="A1406" s="27">
        <f t="shared" si="24"/>
        <v>6</v>
      </c>
      <c r="B1406" s="27" t="s">
        <v>364</v>
      </c>
      <c r="C1406" s="30" t="s">
        <v>56</v>
      </c>
      <c r="D1406" s="33">
        <v>16969252407058.199</v>
      </c>
      <c r="E1406" s="33">
        <v>112249960305.81</v>
      </c>
      <c r="F1406" s="33">
        <v>17081502367364</v>
      </c>
    </row>
    <row r="1407" spans="1:6" ht="13.5" hidden="1" thickBot="1">
      <c r="A1407" s="27">
        <f t="shared" si="24"/>
        <v>9</v>
      </c>
      <c r="B1407" s="30" t="s">
        <v>2617</v>
      </c>
      <c r="C1407" s="30" t="s">
        <v>2218</v>
      </c>
      <c r="D1407" s="33">
        <v>12876182114229.699</v>
      </c>
      <c r="E1407" s="34">
        <v>0</v>
      </c>
      <c r="F1407" s="33">
        <v>12876182114229.699</v>
      </c>
    </row>
    <row r="1408" spans="1:6" ht="13.5" hidden="1" thickBot="1">
      <c r="A1408" s="27">
        <f t="shared" si="24"/>
        <v>9</v>
      </c>
      <c r="B1408" s="30" t="s">
        <v>2618</v>
      </c>
      <c r="C1408" s="30" t="s">
        <v>2619</v>
      </c>
      <c r="D1408" s="33">
        <v>4093070292828.5098</v>
      </c>
      <c r="E1408" s="33">
        <v>112249960305.81</v>
      </c>
      <c r="F1408" s="33">
        <v>4205320253134.3198</v>
      </c>
    </row>
    <row r="1409" spans="1:6" ht="13.5" thickBot="1">
      <c r="A1409" s="27">
        <f t="shared" si="24"/>
        <v>6</v>
      </c>
      <c r="B1409" s="27" t="s">
        <v>2620</v>
      </c>
      <c r="C1409" s="30" t="s">
        <v>2621</v>
      </c>
      <c r="D1409" s="33">
        <v>189437331805.35001</v>
      </c>
      <c r="E1409" s="33">
        <v>35902887817.129997</v>
      </c>
      <c r="F1409" s="33">
        <v>225340219622.48001</v>
      </c>
    </row>
    <row r="1410" spans="1:6" ht="13.5" hidden="1" thickBot="1">
      <c r="A1410" s="27">
        <f t="shared" si="24"/>
        <v>9</v>
      </c>
      <c r="B1410" s="30" t="s">
        <v>2622</v>
      </c>
      <c r="C1410" s="30" t="s">
        <v>1171</v>
      </c>
      <c r="D1410" s="33">
        <v>766621536.20000005</v>
      </c>
      <c r="E1410" s="34">
        <v>631023850</v>
      </c>
      <c r="F1410" s="33">
        <v>1397645386.2</v>
      </c>
    </row>
    <row r="1411" spans="1:6" ht="13.5" hidden="1" thickBot="1">
      <c r="A1411" s="27">
        <f t="shared" si="24"/>
        <v>9</v>
      </c>
      <c r="B1411" s="30" t="s">
        <v>2623</v>
      </c>
      <c r="C1411" s="30" t="s">
        <v>2624</v>
      </c>
      <c r="D1411" s="33">
        <v>21157923892.84</v>
      </c>
      <c r="E1411" s="33">
        <v>8544133732.1300001</v>
      </c>
      <c r="F1411" s="33">
        <v>29702057624.970001</v>
      </c>
    </row>
    <row r="1412" spans="1:6" ht="13.5" hidden="1" thickBot="1">
      <c r="A1412" s="27">
        <f t="shared" si="24"/>
        <v>9</v>
      </c>
      <c r="B1412" s="30" t="s">
        <v>2625</v>
      </c>
      <c r="C1412" s="30" t="s">
        <v>2626</v>
      </c>
      <c r="D1412" s="33">
        <v>10799407510.6</v>
      </c>
      <c r="E1412" s="34">
        <v>429847790</v>
      </c>
      <c r="F1412" s="33">
        <v>11229255300.6</v>
      </c>
    </row>
    <row r="1413" spans="1:6" ht="13.5" hidden="1" thickBot="1">
      <c r="A1413" s="27">
        <f t="shared" si="24"/>
        <v>9</v>
      </c>
      <c r="B1413" s="30" t="s">
        <v>2627</v>
      </c>
      <c r="C1413" s="30" t="s">
        <v>1175</v>
      </c>
      <c r="D1413" s="33">
        <v>156713378865.70999</v>
      </c>
      <c r="E1413" s="34">
        <v>26297882445</v>
      </c>
      <c r="F1413" s="33">
        <v>183011261310.70999</v>
      </c>
    </row>
    <row r="1414" spans="1:6" ht="13.5" thickBot="1">
      <c r="A1414" s="27">
        <f t="shared" si="24"/>
        <v>6</v>
      </c>
      <c r="B1414" s="27" t="s">
        <v>365</v>
      </c>
      <c r="C1414" s="30" t="s">
        <v>55</v>
      </c>
      <c r="D1414" s="33">
        <v>843442470637.72998</v>
      </c>
      <c r="E1414" s="33">
        <v>23961713020.709999</v>
      </c>
      <c r="F1414" s="33">
        <v>867404183658.43994</v>
      </c>
    </row>
    <row r="1415" spans="1:6" ht="13.5" hidden="1" thickBot="1">
      <c r="A1415" s="27">
        <f t="shared" si="24"/>
        <v>9</v>
      </c>
      <c r="B1415" s="30" t="s">
        <v>2628</v>
      </c>
      <c r="C1415" s="30" t="s">
        <v>1209</v>
      </c>
      <c r="D1415" s="34">
        <v>0</v>
      </c>
      <c r="E1415" s="34">
        <v>0</v>
      </c>
      <c r="F1415" s="34">
        <v>0</v>
      </c>
    </row>
    <row r="1416" spans="1:6" ht="13.5" hidden="1" thickBot="1">
      <c r="A1416" s="27">
        <f t="shared" si="24"/>
        <v>9</v>
      </c>
      <c r="B1416" s="30" t="s">
        <v>2629</v>
      </c>
      <c r="C1416" s="30" t="s">
        <v>1230</v>
      </c>
      <c r="D1416" s="33">
        <v>824076835775.70996</v>
      </c>
      <c r="E1416" s="33">
        <v>23961713020.709999</v>
      </c>
      <c r="F1416" s="33">
        <v>848038548796.42004</v>
      </c>
    </row>
    <row r="1417" spans="1:6" ht="13.5" hidden="1" thickBot="1">
      <c r="A1417" s="27">
        <f t="shared" si="24"/>
        <v>9</v>
      </c>
      <c r="B1417" s="30" t="s">
        <v>2630</v>
      </c>
      <c r="C1417" s="30" t="s">
        <v>550</v>
      </c>
      <c r="D1417" s="34">
        <v>0</v>
      </c>
      <c r="E1417" s="34">
        <v>0</v>
      </c>
      <c r="F1417" s="34">
        <v>0</v>
      </c>
    </row>
    <row r="1418" spans="1:6" ht="13.5" hidden="1" thickBot="1">
      <c r="A1418" s="27">
        <f t="shared" si="24"/>
        <v>9</v>
      </c>
      <c r="B1418" s="30" t="s">
        <v>2631</v>
      </c>
      <c r="C1418" s="30" t="s">
        <v>1212</v>
      </c>
      <c r="D1418" s="34">
        <v>0</v>
      </c>
      <c r="E1418" s="34">
        <v>0</v>
      </c>
      <c r="F1418" s="34">
        <v>0</v>
      </c>
    </row>
    <row r="1419" spans="1:6" ht="13.5" hidden="1" thickBot="1">
      <c r="A1419" s="27">
        <f t="shared" si="24"/>
        <v>9</v>
      </c>
      <c r="B1419" s="30" t="s">
        <v>2632</v>
      </c>
      <c r="C1419" s="30" t="s">
        <v>1214</v>
      </c>
      <c r="D1419" s="34">
        <v>0</v>
      </c>
      <c r="E1419" s="34">
        <v>0</v>
      </c>
      <c r="F1419" s="34">
        <v>0</v>
      </c>
    </row>
    <row r="1420" spans="1:6" ht="13.5" hidden="1" thickBot="1">
      <c r="A1420" s="27">
        <f t="shared" si="24"/>
        <v>9</v>
      </c>
      <c r="B1420" s="30" t="s">
        <v>2633</v>
      </c>
      <c r="C1420" s="30" t="s">
        <v>1216</v>
      </c>
      <c r="D1420" s="34">
        <v>0</v>
      </c>
      <c r="E1420" s="34">
        <v>0</v>
      </c>
      <c r="F1420" s="34">
        <v>0</v>
      </c>
    </row>
    <row r="1421" spans="1:6" ht="13.5" hidden="1" customHeight="1" thickBot="1">
      <c r="A1421" s="27">
        <f t="shared" si="24"/>
        <v>9</v>
      </c>
      <c r="B1421" s="30" t="s">
        <v>2634</v>
      </c>
      <c r="C1421" s="38" t="s">
        <v>1218</v>
      </c>
      <c r="D1421" s="40">
        <v>0</v>
      </c>
      <c r="E1421" s="40">
        <v>0</v>
      </c>
      <c r="F1421" s="40">
        <v>0</v>
      </c>
    </row>
    <row r="1422" spans="1:6" ht="13.5" hidden="1" thickBot="1">
      <c r="A1422" s="27">
        <f t="shared" si="24"/>
        <v>9</v>
      </c>
      <c r="B1422" s="30" t="s">
        <v>2635</v>
      </c>
      <c r="C1422" s="30" t="s">
        <v>1220</v>
      </c>
      <c r="D1422" s="34">
        <v>0</v>
      </c>
      <c r="E1422" s="34">
        <v>0</v>
      </c>
      <c r="F1422" s="34">
        <v>0</v>
      </c>
    </row>
    <row r="1423" spans="1:6" ht="13.5" hidden="1" thickBot="1">
      <c r="A1423" s="27">
        <f t="shared" si="24"/>
        <v>9</v>
      </c>
      <c r="B1423" s="30" t="s">
        <v>2636</v>
      </c>
      <c r="C1423" s="30" t="s">
        <v>1222</v>
      </c>
      <c r="D1423" s="34">
        <v>0</v>
      </c>
      <c r="E1423" s="34">
        <v>0</v>
      </c>
      <c r="F1423" s="34">
        <v>0</v>
      </c>
    </row>
    <row r="1424" spans="1:6" ht="13.5" hidden="1" thickBot="1">
      <c r="A1424" s="27">
        <f t="shared" si="24"/>
        <v>9</v>
      </c>
      <c r="B1424" s="30" t="s">
        <v>2637</v>
      </c>
      <c r="C1424" s="30" t="s">
        <v>1224</v>
      </c>
      <c r="D1424" s="33">
        <v>19365634862.02</v>
      </c>
      <c r="E1424" s="34">
        <v>0</v>
      </c>
      <c r="F1424" s="33">
        <v>19365634862.02</v>
      </c>
    </row>
    <row r="1425" spans="1:6" ht="13.5" hidden="1" thickBot="1">
      <c r="A1425" s="27">
        <f t="shared" si="24"/>
        <v>9</v>
      </c>
      <c r="B1425" s="30" t="s">
        <v>2638</v>
      </c>
      <c r="C1425" s="30" t="s">
        <v>1226</v>
      </c>
      <c r="D1425" s="34">
        <v>0</v>
      </c>
      <c r="E1425" s="34">
        <v>0</v>
      </c>
      <c r="F1425" s="34">
        <v>0</v>
      </c>
    </row>
    <row r="1426" spans="1:6" ht="13.5" hidden="1" thickBot="1">
      <c r="A1426" s="27">
        <f t="shared" si="24"/>
        <v>9</v>
      </c>
      <c r="B1426" s="30" t="s">
        <v>2639</v>
      </c>
      <c r="C1426" s="30" t="s">
        <v>1228</v>
      </c>
      <c r="D1426" s="34">
        <v>0</v>
      </c>
      <c r="E1426" s="34">
        <v>0</v>
      </c>
      <c r="F1426" s="34">
        <v>0</v>
      </c>
    </row>
    <row r="1427" spans="1:6" ht="13.5" thickBot="1">
      <c r="A1427" s="27">
        <f t="shared" si="24"/>
        <v>6</v>
      </c>
      <c r="B1427" s="27" t="s">
        <v>366</v>
      </c>
      <c r="C1427" s="30" t="s">
        <v>54</v>
      </c>
      <c r="D1427" s="33">
        <v>787127810489.29004</v>
      </c>
      <c r="E1427" s="34">
        <v>287743424</v>
      </c>
      <c r="F1427" s="33">
        <v>787415553913.29004</v>
      </c>
    </row>
    <row r="1428" spans="1:6" ht="13.5" hidden="1" thickBot="1">
      <c r="A1428" s="27">
        <f t="shared" si="24"/>
        <v>9</v>
      </c>
      <c r="B1428" s="30" t="s">
        <v>2640</v>
      </c>
      <c r="C1428" s="30" t="s">
        <v>2218</v>
      </c>
      <c r="D1428" s="33">
        <v>748429535585.18005</v>
      </c>
      <c r="E1428" s="34">
        <v>0</v>
      </c>
      <c r="F1428" s="33">
        <v>748429535585.18005</v>
      </c>
    </row>
    <row r="1429" spans="1:6" ht="13.5" hidden="1" thickBot="1">
      <c r="A1429" s="27">
        <f t="shared" ref="A1429:A1492" si="25">LEN(B1429)</f>
        <v>9</v>
      </c>
      <c r="B1429" s="30" t="s">
        <v>2641</v>
      </c>
      <c r="C1429" s="30" t="s">
        <v>2619</v>
      </c>
      <c r="D1429" s="33">
        <v>38698274904.110001</v>
      </c>
      <c r="E1429" s="34">
        <v>287743424</v>
      </c>
      <c r="F1429" s="33">
        <v>38986018328.110001</v>
      </c>
    </row>
    <row r="1430" spans="1:6" ht="13.5" thickBot="1">
      <c r="A1430" s="27">
        <f t="shared" si="25"/>
        <v>6</v>
      </c>
      <c r="B1430" s="27" t="s">
        <v>2642</v>
      </c>
      <c r="C1430" s="30" t="s">
        <v>2643</v>
      </c>
      <c r="D1430" s="33">
        <v>11936068669338.5</v>
      </c>
      <c r="E1430" s="33">
        <v>602868113504.08997</v>
      </c>
      <c r="F1430" s="33">
        <v>12538936782842.6</v>
      </c>
    </row>
    <row r="1431" spans="1:6" ht="13.5" hidden="1" thickBot="1">
      <c r="A1431" s="27">
        <f t="shared" si="25"/>
        <v>9</v>
      </c>
      <c r="B1431" s="30" t="s">
        <v>2644</v>
      </c>
      <c r="C1431" s="30" t="s">
        <v>2645</v>
      </c>
      <c r="D1431" s="33">
        <v>8326136049.8900003</v>
      </c>
      <c r="E1431" s="33">
        <v>8640113105.3799992</v>
      </c>
      <c r="F1431" s="33">
        <v>16966249155.27</v>
      </c>
    </row>
    <row r="1432" spans="1:6" ht="13.5" hidden="1" thickBot="1">
      <c r="A1432" s="27">
        <f t="shared" si="25"/>
        <v>9</v>
      </c>
      <c r="B1432" s="30" t="s">
        <v>2646</v>
      </c>
      <c r="C1432" s="30" t="s">
        <v>154</v>
      </c>
      <c r="D1432" s="33">
        <v>277596642445.39001</v>
      </c>
      <c r="E1432" s="33">
        <v>6602035931.4799995</v>
      </c>
      <c r="F1432" s="33">
        <v>284198678376.87</v>
      </c>
    </row>
    <row r="1433" spans="1:6" ht="13.5" hidden="1" thickBot="1">
      <c r="A1433" s="27">
        <f t="shared" si="25"/>
        <v>9</v>
      </c>
      <c r="B1433" s="30" t="s">
        <v>2647</v>
      </c>
      <c r="C1433" s="30" t="s">
        <v>1334</v>
      </c>
      <c r="D1433" s="33">
        <v>5750146140675.5</v>
      </c>
      <c r="E1433" s="33">
        <v>47754412297.790001</v>
      </c>
      <c r="F1433" s="33">
        <v>5797900552973.29</v>
      </c>
    </row>
    <row r="1434" spans="1:6" ht="13.5" hidden="1" thickBot="1">
      <c r="A1434" s="27">
        <f t="shared" si="25"/>
        <v>9</v>
      </c>
      <c r="B1434" s="30" t="s">
        <v>2648</v>
      </c>
      <c r="C1434" s="30" t="s">
        <v>2649</v>
      </c>
      <c r="D1434" s="33">
        <v>430081423898.59998</v>
      </c>
      <c r="E1434" s="33">
        <v>5295507292.5100002</v>
      </c>
      <c r="F1434" s="33">
        <v>435376931191.10999</v>
      </c>
    </row>
    <row r="1435" spans="1:6" ht="13.5" hidden="1" thickBot="1">
      <c r="A1435" s="27">
        <f t="shared" si="25"/>
        <v>9</v>
      </c>
      <c r="B1435" s="30" t="s">
        <v>2650</v>
      </c>
      <c r="C1435" s="30" t="s">
        <v>2651</v>
      </c>
      <c r="D1435" s="33">
        <v>365253130059.76001</v>
      </c>
      <c r="E1435" s="33">
        <v>38428455967.809998</v>
      </c>
      <c r="F1435" s="33">
        <v>403681586027.57001</v>
      </c>
    </row>
    <row r="1436" spans="1:6" ht="13.5" hidden="1" thickBot="1">
      <c r="A1436" s="27">
        <f t="shared" si="25"/>
        <v>9</v>
      </c>
      <c r="B1436" s="30" t="s">
        <v>2652</v>
      </c>
      <c r="C1436" s="30" t="s">
        <v>2653</v>
      </c>
      <c r="D1436" s="33">
        <v>58728875648.400002</v>
      </c>
      <c r="E1436" s="33">
        <v>10457969473.370001</v>
      </c>
      <c r="F1436" s="33">
        <v>69186845121.770004</v>
      </c>
    </row>
    <row r="1437" spans="1:6" ht="13.5" hidden="1" thickBot="1">
      <c r="A1437" s="27">
        <f t="shared" si="25"/>
        <v>9</v>
      </c>
      <c r="B1437" s="30" t="s">
        <v>2654</v>
      </c>
      <c r="C1437" s="30" t="s">
        <v>2655</v>
      </c>
      <c r="D1437" s="33">
        <v>1774603635.1099999</v>
      </c>
      <c r="E1437" s="33">
        <v>579440171.99000001</v>
      </c>
      <c r="F1437" s="33">
        <v>2354043807.0999999</v>
      </c>
    </row>
    <row r="1438" spans="1:6" ht="13.5" hidden="1" thickBot="1">
      <c r="A1438" s="27">
        <f t="shared" si="25"/>
        <v>9</v>
      </c>
      <c r="B1438" s="30" t="s">
        <v>2656</v>
      </c>
      <c r="C1438" s="30" t="s">
        <v>2657</v>
      </c>
      <c r="D1438" s="33">
        <v>20601042500.16</v>
      </c>
      <c r="E1438" s="33">
        <v>985388209.21000004</v>
      </c>
      <c r="F1438" s="33">
        <v>21586430709.369999</v>
      </c>
    </row>
    <row r="1439" spans="1:6" ht="13.5" hidden="1" thickBot="1">
      <c r="A1439" s="27">
        <f t="shared" si="25"/>
        <v>9</v>
      </c>
      <c r="B1439" s="30" t="s">
        <v>2658</v>
      </c>
      <c r="C1439" s="30" t="s">
        <v>2659</v>
      </c>
      <c r="D1439" s="34">
        <v>671131521</v>
      </c>
      <c r="E1439" s="34">
        <v>0</v>
      </c>
      <c r="F1439" s="34">
        <v>671131521</v>
      </c>
    </row>
    <row r="1440" spans="1:6" ht="13.5" hidden="1" thickBot="1">
      <c r="A1440" s="27">
        <f t="shared" si="25"/>
        <v>9</v>
      </c>
      <c r="B1440" s="30" t="s">
        <v>2660</v>
      </c>
      <c r="C1440" s="30" t="s">
        <v>2661</v>
      </c>
      <c r="D1440" s="33">
        <v>98116057496.860001</v>
      </c>
      <c r="E1440" s="33">
        <v>7486921016.29</v>
      </c>
      <c r="F1440" s="33">
        <v>105602978513.14999</v>
      </c>
    </row>
    <row r="1441" spans="1:6" ht="13.5" hidden="1" thickBot="1">
      <c r="A1441" s="27">
        <f t="shared" si="25"/>
        <v>9</v>
      </c>
      <c r="B1441" s="30" t="s">
        <v>2662</v>
      </c>
      <c r="C1441" s="30" t="s">
        <v>2663</v>
      </c>
      <c r="D1441" s="33">
        <v>2453406139244.3301</v>
      </c>
      <c r="E1441" s="33">
        <v>89416281849.539993</v>
      </c>
      <c r="F1441" s="33">
        <v>2542822421093.8701</v>
      </c>
    </row>
    <row r="1442" spans="1:6" ht="13.5" hidden="1" thickBot="1">
      <c r="A1442" s="27">
        <f t="shared" si="25"/>
        <v>9</v>
      </c>
      <c r="B1442" s="30" t="s">
        <v>2664</v>
      </c>
      <c r="C1442" s="30" t="s">
        <v>2665</v>
      </c>
      <c r="D1442" s="34">
        <v>3125852296</v>
      </c>
      <c r="E1442" s="34">
        <v>164968620</v>
      </c>
      <c r="F1442" s="34">
        <v>3290820916</v>
      </c>
    </row>
    <row r="1443" spans="1:6" ht="13.5" hidden="1" thickBot="1">
      <c r="A1443" s="27">
        <f t="shared" si="25"/>
        <v>9</v>
      </c>
      <c r="B1443" s="30" t="s">
        <v>2666</v>
      </c>
      <c r="C1443" s="30" t="s">
        <v>887</v>
      </c>
      <c r="D1443" s="33">
        <v>233195245754.60999</v>
      </c>
      <c r="E1443" s="33">
        <v>40536443609.919998</v>
      </c>
      <c r="F1443" s="33">
        <v>273731689364.53</v>
      </c>
    </row>
    <row r="1444" spans="1:6" ht="13.5" hidden="1" thickBot="1">
      <c r="A1444" s="27">
        <f t="shared" si="25"/>
        <v>9</v>
      </c>
      <c r="B1444" s="30" t="s">
        <v>2667</v>
      </c>
      <c r="C1444" s="30" t="s">
        <v>2668</v>
      </c>
      <c r="D1444" s="33">
        <v>22600914753.200001</v>
      </c>
      <c r="E1444" s="33">
        <v>1023654417.58</v>
      </c>
      <c r="F1444" s="33">
        <v>23624569170.779999</v>
      </c>
    </row>
    <row r="1445" spans="1:6" ht="13.5" hidden="1" thickBot="1">
      <c r="A1445" s="27">
        <f t="shared" si="25"/>
        <v>9</v>
      </c>
      <c r="B1445" s="30" t="s">
        <v>2669</v>
      </c>
      <c r="C1445" s="30" t="s">
        <v>2670</v>
      </c>
      <c r="D1445" s="34">
        <v>999878</v>
      </c>
      <c r="E1445" s="34">
        <v>0</v>
      </c>
      <c r="F1445" s="34">
        <v>999878</v>
      </c>
    </row>
    <row r="1446" spans="1:6" ht="13.5" hidden="1" thickBot="1">
      <c r="A1446" s="27">
        <f t="shared" si="25"/>
        <v>9</v>
      </c>
      <c r="B1446" s="30" t="s">
        <v>2671</v>
      </c>
      <c r="C1446" s="30" t="s">
        <v>2672</v>
      </c>
      <c r="D1446" s="33">
        <v>40895416293.339996</v>
      </c>
      <c r="E1446" s="34">
        <v>50931059</v>
      </c>
      <c r="F1446" s="33">
        <v>40946347352.339996</v>
      </c>
    </row>
    <row r="1447" spans="1:6" ht="13.5" hidden="1" thickBot="1">
      <c r="A1447" s="27">
        <f t="shared" si="25"/>
        <v>9</v>
      </c>
      <c r="B1447" s="30" t="s">
        <v>2673</v>
      </c>
      <c r="C1447" s="30" t="s">
        <v>2674</v>
      </c>
      <c r="D1447" s="33">
        <v>596818632060.5</v>
      </c>
      <c r="E1447" s="33">
        <v>6934624713.54</v>
      </c>
      <c r="F1447" s="33">
        <v>603753256774.04004</v>
      </c>
    </row>
    <row r="1448" spans="1:6" ht="13.5" hidden="1" thickBot="1">
      <c r="A1448" s="27">
        <f t="shared" si="25"/>
        <v>9</v>
      </c>
      <c r="B1448" s="30" t="s">
        <v>2675</v>
      </c>
      <c r="C1448" s="30" t="s">
        <v>2676</v>
      </c>
      <c r="D1448" s="33">
        <v>1574730285127.8799</v>
      </c>
      <c r="E1448" s="33">
        <v>338510965768.67999</v>
      </c>
      <c r="F1448" s="33">
        <v>1913241250896.5601</v>
      </c>
    </row>
    <row r="1449" spans="1:6" ht="13.5" thickBot="1">
      <c r="A1449" s="27">
        <f t="shared" si="25"/>
        <v>6</v>
      </c>
      <c r="B1449" s="27" t="s">
        <v>2677</v>
      </c>
      <c r="C1449" s="30" t="s">
        <v>1114</v>
      </c>
      <c r="D1449" s="34">
        <v>128037433126</v>
      </c>
      <c r="E1449" s="34">
        <v>0</v>
      </c>
      <c r="F1449" s="34">
        <v>128037433126</v>
      </c>
    </row>
    <row r="1450" spans="1:6" ht="13.5" hidden="1" thickBot="1">
      <c r="A1450" s="27">
        <f t="shared" si="25"/>
        <v>9</v>
      </c>
      <c r="B1450" s="30" t="s">
        <v>2678</v>
      </c>
      <c r="C1450" s="30" t="s">
        <v>2679</v>
      </c>
      <c r="D1450" s="34">
        <v>25508010662</v>
      </c>
      <c r="E1450" s="34">
        <v>0</v>
      </c>
      <c r="F1450" s="34">
        <v>25508010662</v>
      </c>
    </row>
    <row r="1451" spans="1:6" ht="13.5" hidden="1" thickBot="1">
      <c r="A1451" s="27">
        <f t="shared" si="25"/>
        <v>9</v>
      </c>
      <c r="B1451" s="30" t="s">
        <v>2680</v>
      </c>
      <c r="C1451" s="30" t="s">
        <v>2681</v>
      </c>
      <c r="D1451" s="34">
        <v>1166073094</v>
      </c>
      <c r="E1451" s="34">
        <v>0</v>
      </c>
      <c r="F1451" s="34">
        <v>1166073094</v>
      </c>
    </row>
    <row r="1452" spans="1:6" ht="13.5" hidden="1" thickBot="1">
      <c r="A1452" s="27">
        <f t="shared" si="25"/>
        <v>9</v>
      </c>
      <c r="B1452" s="30" t="s">
        <v>2682</v>
      </c>
      <c r="C1452" s="30" t="s">
        <v>2683</v>
      </c>
      <c r="D1452" s="34">
        <v>34276042138</v>
      </c>
      <c r="E1452" s="34">
        <v>0</v>
      </c>
      <c r="F1452" s="34">
        <v>34276042138</v>
      </c>
    </row>
    <row r="1453" spans="1:6" ht="13.5" hidden="1" customHeight="1" thickBot="1">
      <c r="A1453" s="27">
        <f t="shared" si="25"/>
        <v>9</v>
      </c>
      <c r="B1453" s="30" t="s">
        <v>2684</v>
      </c>
      <c r="C1453" s="38" t="s">
        <v>2685</v>
      </c>
      <c r="D1453" s="40">
        <v>261000931</v>
      </c>
      <c r="E1453" s="40">
        <v>0</v>
      </c>
      <c r="F1453" s="40">
        <v>261000931</v>
      </c>
    </row>
    <row r="1454" spans="1:6" ht="13.5" hidden="1" thickBot="1">
      <c r="A1454" s="27">
        <f t="shared" si="25"/>
        <v>9</v>
      </c>
      <c r="B1454" s="30" t="s">
        <v>2686</v>
      </c>
      <c r="C1454" s="30" t="s">
        <v>2687</v>
      </c>
      <c r="D1454" s="34">
        <v>302666157</v>
      </c>
      <c r="E1454" s="34">
        <v>0</v>
      </c>
      <c r="F1454" s="34">
        <v>302666157</v>
      </c>
    </row>
    <row r="1455" spans="1:6" ht="13.5" hidden="1" thickBot="1">
      <c r="A1455" s="27">
        <f t="shared" si="25"/>
        <v>9</v>
      </c>
      <c r="B1455" s="30" t="s">
        <v>2688</v>
      </c>
      <c r="C1455" s="30" t="s">
        <v>2689</v>
      </c>
      <c r="D1455" s="34">
        <v>55480806339</v>
      </c>
      <c r="E1455" s="34">
        <v>0</v>
      </c>
      <c r="F1455" s="34">
        <v>55480806339</v>
      </c>
    </row>
    <row r="1456" spans="1:6" ht="13.5" hidden="1" thickBot="1">
      <c r="A1456" s="27">
        <f t="shared" si="25"/>
        <v>9</v>
      </c>
      <c r="B1456" s="30" t="s">
        <v>2690</v>
      </c>
      <c r="C1456" s="30" t="s">
        <v>2691</v>
      </c>
      <c r="D1456" s="34">
        <v>11042833805</v>
      </c>
      <c r="E1456" s="34">
        <v>0</v>
      </c>
      <c r="F1456" s="34">
        <v>11042833805</v>
      </c>
    </row>
    <row r="1457" spans="1:6" ht="13.5" thickBot="1">
      <c r="A1457" s="27">
        <f t="shared" si="25"/>
        <v>6</v>
      </c>
      <c r="B1457" s="27" t="s">
        <v>368</v>
      </c>
      <c r="C1457" s="30" t="s">
        <v>53</v>
      </c>
      <c r="D1457" s="34">
        <v>250193869499</v>
      </c>
      <c r="E1457" s="34">
        <v>0</v>
      </c>
      <c r="F1457" s="34">
        <v>250193869499</v>
      </c>
    </row>
    <row r="1458" spans="1:6" ht="13.5" hidden="1" thickBot="1">
      <c r="A1458" s="27">
        <f t="shared" si="25"/>
        <v>9</v>
      </c>
      <c r="B1458" s="30" t="s">
        <v>2692</v>
      </c>
      <c r="C1458" s="30" t="s">
        <v>2693</v>
      </c>
      <c r="D1458" s="34">
        <v>1792401682</v>
      </c>
      <c r="E1458" s="34">
        <v>0</v>
      </c>
      <c r="F1458" s="34">
        <v>1792401682</v>
      </c>
    </row>
    <row r="1459" spans="1:6" ht="13.5" hidden="1" thickBot="1">
      <c r="A1459" s="27">
        <f t="shared" si="25"/>
        <v>9</v>
      </c>
      <c r="B1459" s="30" t="s">
        <v>2694</v>
      </c>
      <c r="C1459" s="30" t="s">
        <v>2695</v>
      </c>
      <c r="D1459" s="34">
        <v>5094229674</v>
      </c>
      <c r="E1459" s="34">
        <v>0</v>
      </c>
      <c r="F1459" s="34">
        <v>5094229674</v>
      </c>
    </row>
    <row r="1460" spans="1:6" ht="13.5" hidden="1" thickBot="1">
      <c r="A1460" s="27">
        <f t="shared" si="25"/>
        <v>9</v>
      </c>
      <c r="B1460" s="30" t="s">
        <v>2696</v>
      </c>
      <c r="C1460" s="30" t="s">
        <v>2697</v>
      </c>
      <c r="D1460" s="34">
        <v>5918365481</v>
      </c>
      <c r="E1460" s="34">
        <v>0</v>
      </c>
      <c r="F1460" s="34">
        <v>5918365481</v>
      </c>
    </row>
    <row r="1461" spans="1:6" ht="13.5" hidden="1" thickBot="1">
      <c r="A1461" s="27">
        <f t="shared" si="25"/>
        <v>9</v>
      </c>
      <c r="B1461" s="30" t="s">
        <v>2698</v>
      </c>
      <c r="C1461" s="30" t="s">
        <v>2699</v>
      </c>
      <c r="D1461" s="34">
        <v>172234531004</v>
      </c>
      <c r="E1461" s="34">
        <v>0</v>
      </c>
      <c r="F1461" s="34">
        <v>172234531004</v>
      </c>
    </row>
    <row r="1462" spans="1:6" ht="13.5" hidden="1" thickBot="1">
      <c r="A1462" s="27">
        <f t="shared" si="25"/>
        <v>9</v>
      </c>
      <c r="B1462" s="30" t="s">
        <v>2700</v>
      </c>
      <c r="C1462" s="30" t="s">
        <v>2701</v>
      </c>
      <c r="D1462" s="34">
        <v>200738184</v>
      </c>
      <c r="E1462" s="34">
        <v>0</v>
      </c>
      <c r="F1462" s="34">
        <v>200738184</v>
      </c>
    </row>
    <row r="1463" spans="1:6" ht="13.5" hidden="1" thickBot="1">
      <c r="A1463" s="27">
        <f t="shared" si="25"/>
        <v>9</v>
      </c>
      <c r="B1463" s="30" t="s">
        <v>2702</v>
      </c>
      <c r="C1463" s="30" t="s">
        <v>2703</v>
      </c>
      <c r="D1463" s="34">
        <v>28986065111</v>
      </c>
      <c r="E1463" s="34">
        <v>0</v>
      </c>
      <c r="F1463" s="34">
        <v>28986065111</v>
      </c>
    </row>
    <row r="1464" spans="1:6" ht="13.5" hidden="1" thickBot="1">
      <c r="A1464" s="27">
        <f t="shared" si="25"/>
        <v>9</v>
      </c>
      <c r="B1464" s="30" t="s">
        <v>2704</v>
      </c>
      <c r="C1464" s="30" t="s">
        <v>2705</v>
      </c>
      <c r="D1464" s="34">
        <v>26786187777</v>
      </c>
      <c r="E1464" s="34">
        <v>0</v>
      </c>
      <c r="F1464" s="34">
        <v>26786187777</v>
      </c>
    </row>
    <row r="1465" spans="1:6" ht="13.5" hidden="1" thickBot="1">
      <c r="A1465" s="27">
        <f t="shared" si="25"/>
        <v>9</v>
      </c>
      <c r="B1465" s="30" t="s">
        <v>2706</v>
      </c>
      <c r="C1465" s="30" t="s">
        <v>2707</v>
      </c>
      <c r="D1465" s="34">
        <v>849611190</v>
      </c>
      <c r="E1465" s="34">
        <v>0</v>
      </c>
      <c r="F1465" s="34">
        <v>849611190</v>
      </c>
    </row>
    <row r="1466" spans="1:6" ht="13.5" hidden="1" thickBot="1">
      <c r="A1466" s="27">
        <f t="shared" si="25"/>
        <v>9</v>
      </c>
      <c r="B1466" s="30" t="s">
        <v>2708</v>
      </c>
      <c r="C1466" s="30" t="s">
        <v>2709</v>
      </c>
      <c r="D1466" s="34">
        <v>8331739396</v>
      </c>
      <c r="E1466" s="34">
        <v>0</v>
      </c>
      <c r="F1466" s="34">
        <v>8331739396</v>
      </c>
    </row>
    <row r="1467" spans="1:6" ht="13.5" thickBot="1">
      <c r="A1467" s="27">
        <f t="shared" si="25"/>
        <v>6</v>
      </c>
      <c r="B1467" s="27" t="s">
        <v>369</v>
      </c>
      <c r="C1467" s="30" t="s">
        <v>2710</v>
      </c>
      <c r="D1467" s="34">
        <v>4894218963691</v>
      </c>
      <c r="E1467" s="34">
        <v>0</v>
      </c>
      <c r="F1467" s="34">
        <v>4894218963691</v>
      </c>
    </row>
    <row r="1468" spans="1:6" ht="13.5" hidden="1" thickBot="1">
      <c r="A1468" s="27">
        <f t="shared" si="25"/>
        <v>9</v>
      </c>
      <c r="B1468" s="30" t="s">
        <v>2711</v>
      </c>
      <c r="C1468" s="30" t="s">
        <v>2712</v>
      </c>
      <c r="D1468" s="34">
        <v>277475637</v>
      </c>
      <c r="E1468" s="34">
        <v>0</v>
      </c>
      <c r="F1468" s="34">
        <v>277475637</v>
      </c>
    </row>
    <row r="1469" spans="1:6" ht="13.5" hidden="1" thickBot="1">
      <c r="A1469" s="27">
        <f t="shared" si="25"/>
        <v>9</v>
      </c>
      <c r="B1469" s="30" t="s">
        <v>2713</v>
      </c>
      <c r="C1469" s="30" t="s">
        <v>2714</v>
      </c>
      <c r="D1469" s="34">
        <v>11572024</v>
      </c>
      <c r="E1469" s="34">
        <v>0</v>
      </c>
      <c r="F1469" s="34">
        <v>11572024</v>
      </c>
    </row>
    <row r="1470" spans="1:6" ht="13.5" hidden="1" thickBot="1">
      <c r="A1470" s="27">
        <f t="shared" si="25"/>
        <v>9</v>
      </c>
      <c r="B1470" s="30" t="s">
        <v>2715</v>
      </c>
      <c r="C1470" s="30" t="s">
        <v>2716</v>
      </c>
      <c r="D1470" s="34">
        <v>2002072344</v>
      </c>
      <c r="E1470" s="34">
        <v>0</v>
      </c>
      <c r="F1470" s="34">
        <v>2002072344</v>
      </c>
    </row>
    <row r="1471" spans="1:6" ht="13.5" hidden="1" thickBot="1">
      <c r="A1471" s="27">
        <f t="shared" si="25"/>
        <v>9</v>
      </c>
      <c r="B1471" s="30" t="s">
        <v>2717</v>
      </c>
      <c r="C1471" s="30" t="s">
        <v>2718</v>
      </c>
      <c r="D1471" s="34">
        <v>4294419404100</v>
      </c>
      <c r="E1471" s="34">
        <v>0</v>
      </c>
      <c r="F1471" s="34">
        <v>4294419404100</v>
      </c>
    </row>
    <row r="1472" spans="1:6" ht="13.5" hidden="1" thickBot="1">
      <c r="A1472" s="27">
        <f t="shared" si="25"/>
        <v>9</v>
      </c>
      <c r="B1472" s="30" t="s">
        <v>2719</v>
      </c>
      <c r="C1472" s="30" t="s">
        <v>2720</v>
      </c>
      <c r="D1472" s="34">
        <v>72672993200</v>
      </c>
      <c r="E1472" s="34">
        <v>0</v>
      </c>
      <c r="F1472" s="34">
        <v>72672993200</v>
      </c>
    </row>
    <row r="1473" spans="1:6" ht="13.5" hidden="1" thickBot="1">
      <c r="A1473" s="27">
        <f t="shared" si="25"/>
        <v>9</v>
      </c>
      <c r="B1473" s="30" t="s">
        <v>2721</v>
      </c>
      <c r="C1473" s="30" t="s">
        <v>2722</v>
      </c>
      <c r="D1473" s="34">
        <v>524835446386</v>
      </c>
      <c r="E1473" s="34">
        <v>0</v>
      </c>
      <c r="F1473" s="34">
        <v>524835446386</v>
      </c>
    </row>
    <row r="1474" spans="1:6" ht="13.5" thickBot="1">
      <c r="A1474" s="27">
        <f t="shared" si="25"/>
        <v>6</v>
      </c>
      <c r="B1474" s="27" t="s">
        <v>2723</v>
      </c>
      <c r="C1474" s="30" t="s">
        <v>2724</v>
      </c>
      <c r="D1474" s="33">
        <v>1292815062159.3799</v>
      </c>
      <c r="E1474" s="34">
        <v>0</v>
      </c>
      <c r="F1474" s="33">
        <v>1292815062159.3799</v>
      </c>
    </row>
    <row r="1475" spans="1:6" ht="13.5" hidden="1" thickBot="1">
      <c r="A1475" s="27">
        <f t="shared" si="25"/>
        <v>9</v>
      </c>
      <c r="B1475" s="30" t="s">
        <v>2725</v>
      </c>
      <c r="C1475" s="30" t="s">
        <v>2726</v>
      </c>
      <c r="D1475" s="33">
        <v>212212870923.41</v>
      </c>
      <c r="E1475" s="34">
        <v>0</v>
      </c>
      <c r="F1475" s="33">
        <v>212212870923.41</v>
      </c>
    </row>
    <row r="1476" spans="1:6" ht="13.5" hidden="1" thickBot="1">
      <c r="A1476" s="27">
        <f t="shared" si="25"/>
        <v>9</v>
      </c>
      <c r="B1476" s="30" t="s">
        <v>2727</v>
      </c>
      <c r="C1476" s="30" t="s">
        <v>2728</v>
      </c>
      <c r="D1476" s="33">
        <v>236996697943.04999</v>
      </c>
      <c r="E1476" s="34">
        <v>0</v>
      </c>
      <c r="F1476" s="33">
        <v>236996697943.04999</v>
      </c>
    </row>
    <row r="1477" spans="1:6" ht="13.5" hidden="1" thickBot="1">
      <c r="A1477" s="27">
        <f t="shared" si="25"/>
        <v>9</v>
      </c>
      <c r="B1477" s="30" t="s">
        <v>2729</v>
      </c>
      <c r="C1477" s="30" t="s">
        <v>2730</v>
      </c>
      <c r="D1477" s="33">
        <v>18917743511.849998</v>
      </c>
      <c r="E1477" s="34">
        <v>0</v>
      </c>
      <c r="F1477" s="33">
        <v>18917743511.849998</v>
      </c>
    </row>
    <row r="1478" spans="1:6" ht="13.5" hidden="1" thickBot="1">
      <c r="A1478" s="27">
        <f t="shared" si="25"/>
        <v>9</v>
      </c>
      <c r="B1478" s="30" t="s">
        <v>2731</v>
      </c>
      <c r="C1478" s="30" t="s">
        <v>2732</v>
      </c>
      <c r="D1478" s="33">
        <v>68619724320.779999</v>
      </c>
      <c r="E1478" s="34">
        <v>0</v>
      </c>
      <c r="F1478" s="33">
        <v>68619724320.779999</v>
      </c>
    </row>
    <row r="1479" spans="1:6" ht="13.5" hidden="1" thickBot="1">
      <c r="A1479" s="27">
        <f t="shared" si="25"/>
        <v>9</v>
      </c>
      <c r="B1479" s="30" t="s">
        <v>2733</v>
      </c>
      <c r="C1479" s="30" t="s">
        <v>2734</v>
      </c>
      <c r="D1479" s="33">
        <v>10838966549.940001</v>
      </c>
      <c r="E1479" s="34">
        <v>0</v>
      </c>
      <c r="F1479" s="33">
        <v>10838966549.940001</v>
      </c>
    </row>
    <row r="1480" spans="1:6" ht="13.5" hidden="1" thickBot="1">
      <c r="A1480" s="27">
        <f t="shared" si="25"/>
        <v>9</v>
      </c>
      <c r="B1480" s="30" t="s">
        <v>2735</v>
      </c>
      <c r="C1480" s="30" t="s">
        <v>2736</v>
      </c>
      <c r="D1480" s="33">
        <v>132557438232.35001</v>
      </c>
      <c r="E1480" s="34">
        <v>0</v>
      </c>
      <c r="F1480" s="33">
        <v>132557438232.35001</v>
      </c>
    </row>
    <row r="1481" spans="1:6" ht="13.5" hidden="1" thickBot="1">
      <c r="A1481" s="27">
        <f t="shared" si="25"/>
        <v>9</v>
      </c>
      <c r="B1481" s="30" t="s">
        <v>2737</v>
      </c>
      <c r="C1481" s="30" t="s">
        <v>2738</v>
      </c>
      <c r="D1481" s="33">
        <v>1587662096.9200001</v>
      </c>
      <c r="E1481" s="34">
        <v>0</v>
      </c>
      <c r="F1481" s="33">
        <v>1587662096.9200001</v>
      </c>
    </row>
    <row r="1482" spans="1:6" ht="13.5" hidden="1" thickBot="1">
      <c r="A1482" s="27">
        <f t="shared" si="25"/>
        <v>9</v>
      </c>
      <c r="B1482" s="30" t="s">
        <v>2739</v>
      </c>
      <c r="C1482" s="30" t="s">
        <v>1255</v>
      </c>
      <c r="D1482" s="33">
        <v>205974644.13999999</v>
      </c>
      <c r="E1482" s="34">
        <v>0</v>
      </c>
      <c r="F1482" s="33">
        <v>205974644.13999999</v>
      </c>
    </row>
    <row r="1483" spans="1:6" ht="13.5" hidden="1" thickBot="1">
      <c r="A1483" s="27">
        <f t="shared" si="25"/>
        <v>9</v>
      </c>
      <c r="B1483" s="30" t="s">
        <v>2740</v>
      </c>
      <c r="C1483" s="30" t="s">
        <v>2741</v>
      </c>
      <c r="D1483" s="34">
        <v>11280627076</v>
      </c>
      <c r="E1483" s="34">
        <v>0</v>
      </c>
      <c r="F1483" s="34">
        <v>11280627076</v>
      </c>
    </row>
    <row r="1484" spans="1:6" ht="13.5" hidden="1" thickBot="1">
      <c r="A1484" s="27">
        <f t="shared" si="25"/>
        <v>9</v>
      </c>
      <c r="B1484" s="30" t="s">
        <v>2742</v>
      </c>
      <c r="C1484" s="30" t="s">
        <v>2743</v>
      </c>
      <c r="D1484" s="33">
        <v>65267918930.400002</v>
      </c>
      <c r="E1484" s="34">
        <v>0</v>
      </c>
      <c r="F1484" s="33">
        <v>65267918930.400002</v>
      </c>
    </row>
    <row r="1485" spans="1:6" ht="13.5" hidden="1" thickBot="1">
      <c r="A1485" s="27">
        <f t="shared" si="25"/>
        <v>9</v>
      </c>
      <c r="B1485" s="30" t="s">
        <v>2744</v>
      </c>
      <c r="C1485" s="30" t="s">
        <v>2198</v>
      </c>
      <c r="D1485" s="33">
        <v>1168342645.22</v>
      </c>
      <c r="E1485" s="34">
        <v>0</v>
      </c>
      <c r="F1485" s="33">
        <v>1168342645.22</v>
      </c>
    </row>
    <row r="1486" spans="1:6" ht="13.5" hidden="1" thickBot="1">
      <c r="A1486" s="27">
        <f t="shared" si="25"/>
        <v>9</v>
      </c>
      <c r="B1486" s="30" t="s">
        <v>2745</v>
      </c>
      <c r="C1486" s="30" t="s">
        <v>2746</v>
      </c>
      <c r="D1486" s="33">
        <v>2160769869.5999999</v>
      </c>
      <c r="E1486" s="34">
        <v>0</v>
      </c>
      <c r="F1486" s="33">
        <v>2160769869.5999999</v>
      </c>
    </row>
    <row r="1487" spans="1:6" ht="13.5" hidden="1" thickBot="1">
      <c r="A1487" s="27">
        <f t="shared" si="25"/>
        <v>9</v>
      </c>
      <c r="B1487" s="30" t="s">
        <v>2747</v>
      </c>
      <c r="C1487" s="30" t="s">
        <v>2748</v>
      </c>
      <c r="D1487" s="33">
        <v>531000325415.71997</v>
      </c>
      <c r="E1487" s="34">
        <v>0</v>
      </c>
      <c r="F1487" s="33">
        <v>531000325415.71997</v>
      </c>
    </row>
    <row r="1488" spans="1:6" ht="13.5" thickBot="1">
      <c r="A1488" s="27">
        <f t="shared" si="25"/>
        <v>6</v>
      </c>
      <c r="B1488" s="27" t="s">
        <v>373</v>
      </c>
      <c r="C1488" s="30" t="s">
        <v>203</v>
      </c>
      <c r="D1488" s="33">
        <v>101853055553.14999</v>
      </c>
      <c r="E1488" s="34">
        <v>0</v>
      </c>
      <c r="F1488" s="33">
        <v>101853055553.14999</v>
      </c>
    </row>
    <row r="1489" spans="1:6" ht="13.5" hidden="1" thickBot="1">
      <c r="A1489" s="27">
        <f t="shared" si="25"/>
        <v>9</v>
      </c>
      <c r="B1489" s="30" t="s">
        <v>2749</v>
      </c>
      <c r="C1489" s="30" t="s">
        <v>1242</v>
      </c>
      <c r="D1489" s="33">
        <v>5056011494.1499996</v>
      </c>
      <c r="E1489" s="34">
        <v>0</v>
      </c>
      <c r="F1489" s="33">
        <v>5056011494.1499996</v>
      </c>
    </row>
    <row r="1490" spans="1:6" ht="13.5" hidden="1" thickBot="1">
      <c r="A1490" s="27">
        <f t="shared" si="25"/>
        <v>9</v>
      </c>
      <c r="B1490" s="30" t="s">
        <v>2750</v>
      </c>
      <c r="C1490" s="30" t="s">
        <v>2751</v>
      </c>
      <c r="D1490" s="34">
        <v>47673246634</v>
      </c>
      <c r="E1490" s="34">
        <v>0</v>
      </c>
      <c r="F1490" s="34">
        <v>47673246634</v>
      </c>
    </row>
    <row r="1491" spans="1:6" ht="51.75" hidden="1" thickBot="1">
      <c r="A1491" s="27">
        <f t="shared" si="25"/>
        <v>9</v>
      </c>
      <c r="B1491" s="30" t="s">
        <v>2752</v>
      </c>
      <c r="C1491" s="38" t="s">
        <v>2753</v>
      </c>
      <c r="D1491" s="40">
        <v>4938417163</v>
      </c>
      <c r="E1491" s="40">
        <v>0</v>
      </c>
      <c r="F1491" s="40">
        <v>4938417163</v>
      </c>
    </row>
    <row r="1492" spans="1:6" ht="13.5" hidden="1" thickBot="1">
      <c r="A1492" s="27">
        <f t="shared" si="25"/>
        <v>9</v>
      </c>
      <c r="B1492" s="30" t="s">
        <v>2754</v>
      </c>
      <c r="C1492" s="30" t="s">
        <v>2755</v>
      </c>
      <c r="D1492" s="34">
        <v>41662947517</v>
      </c>
      <c r="E1492" s="34">
        <v>0</v>
      </c>
      <c r="F1492" s="34">
        <v>41662947517</v>
      </c>
    </row>
    <row r="1493" spans="1:6" ht="13.5" hidden="1" thickBot="1">
      <c r="A1493" s="27">
        <f t="shared" ref="A1493:A1556" si="26">LEN(B1493)</f>
        <v>9</v>
      </c>
      <c r="B1493" s="30" t="s">
        <v>2756</v>
      </c>
      <c r="C1493" s="30" t="s">
        <v>2757</v>
      </c>
      <c r="D1493" s="34">
        <v>2522432745</v>
      </c>
      <c r="E1493" s="34">
        <v>0</v>
      </c>
      <c r="F1493" s="34">
        <v>2522432745</v>
      </c>
    </row>
    <row r="1494" spans="1:6" ht="13.5" thickBot="1">
      <c r="A1494" s="27">
        <f t="shared" si="26"/>
        <v>6</v>
      </c>
      <c r="B1494" s="27" t="s">
        <v>375</v>
      </c>
      <c r="C1494" s="30" t="s">
        <v>47</v>
      </c>
      <c r="D1494" s="34">
        <v>1057746433332</v>
      </c>
      <c r="E1494" s="34">
        <v>0</v>
      </c>
      <c r="F1494" s="34">
        <v>1057746433332</v>
      </c>
    </row>
    <row r="1495" spans="1:6" ht="13.5" hidden="1" thickBot="1">
      <c r="A1495" s="27">
        <f t="shared" si="26"/>
        <v>9</v>
      </c>
      <c r="B1495" s="30" t="s">
        <v>2758</v>
      </c>
      <c r="C1495" s="30" t="s">
        <v>2759</v>
      </c>
      <c r="D1495" s="33">
        <v>73818916503.589996</v>
      </c>
      <c r="E1495" s="34">
        <v>0</v>
      </c>
      <c r="F1495" s="33">
        <v>73818916503.589996</v>
      </c>
    </row>
    <row r="1496" spans="1:6" ht="13.5" hidden="1" thickBot="1">
      <c r="A1496" s="27">
        <f t="shared" si="26"/>
        <v>9</v>
      </c>
      <c r="B1496" s="30" t="s">
        <v>2760</v>
      </c>
      <c r="C1496" s="30" t="s">
        <v>2761</v>
      </c>
      <c r="D1496" s="33">
        <v>46875825480.889999</v>
      </c>
      <c r="E1496" s="34">
        <v>0</v>
      </c>
      <c r="F1496" s="33">
        <v>46875825480.889999</v>
      </c>
    </row>
    <row r="1497" spans="1:6" ht="13.5" hidden="1" thickBot="1">
      <c r="A1497" s="27">
        <f t="shared" si="26"/>
        <v>9</v>
      </c>
      <c r="B1497" s="30" t="s">
        <v>2762</v>
      </c>
      <c r="C1497" s="30" t="s">
        <v>2763</v>
      </c>
      <c r="D1497" s="33">
        <v>86611525860.800003</v>
      </c>
      <c r="E1497" s="34">
        <v>0</v>
      </c>
      <c r="F1497" s="33">
        <v>86611525860.800003</v>
      </c>
    </row>
    <row r="1498" spans="1:6" ht="13.5" hidden="1" thickBot="1">
      <c r="A1498" s="27">
        <f t="shared" si="26"/>
        <v>9</v>
      </c>
      <c r="B1498" s="30" t="s">
        <v>2764</v>
      </c>
      <c r="C1498" s="30" t="s">
        <v>2765</v>
      </c>
      <c r="D1498" s="33">
        <v>13483555737.450001</v>
      </c>
      <c r="E1498" s="34">
        <v>0</v>
      </c>
      <c r="F1498" s="33">
        <v>13483555737.450001</v>
      </c>
    </row>
    <row r="1499" spans="1:6" ht="13.5" hidden="1" thickBot="1">
      <c r="A1499" s="27">
        <f t="shared" si="26"/>
        <v>9</v>
      </c>
      <c r="B1499" s="30" t="s">
        <v>2766</v>
      </c>
      <c r="C1499" s="30" t="s">
        <v>2767</v>
      </c>
      <c r="D1499" s="34">
        <v>41169660207</v>
      </c>
      <c r="E1499" s="34">
        <v>0</v>
      </c>
      <c r="F1499" s="34">
        <v>41169660207</v>
      </c>
    </row>
    <row r="1500" spans="1:6" ht="13.5" hidden="1" thickBot="1">
      <c r="A1500" s="27">
        <f t="shared" si="26"/>
        <v>9</v>
      </c>
      <c r="B1500" s="30" t="s">
        <v>2768</v>
      </c>
      <c r="C1500" s="30" t="s">
        <v>2769</v>
      </c>
      <c r="D1500" s="34">
        <v>15000000</v>
      </c>
      <c r="E1500" s="34">
        <v>0</v>
      </c>
      <c r="F1500" s="34">
        <v>15000000</v>
      </c>
    </row>
    <row r="1501" spans="1:6" ht="13.5" hidden="1" thickBot="1">
      <c r="A1501" s="27">
        <f t="shared" si="26"/>
        <v>9</v>
      </c>
      <c r="B1501" s="30" t="s">
        <v>2770</v>
      </c>
      <c r="C1501" s="30" t="s">
        <v>2771</v>
      </c>
      <c r="D1501" s="34">
        <v>4590798</v>
      </c>
      <c r="E1501" s="34">
        <v>0</v>
      </c>
      <c r="F1501" s="34">
        <v>4590798</v>
      </c>
    </row>
    <row r="1502" spans="1:6" ht="13.5" hidden="1" thickBot="1">
      <c r="A1502" s="27">
        <f t="shared" si="26"/>
        <v>9</v>
      </c>
      <c r="B1502" s="30" t="s">
        <v>2772</v>
      </c>
      <c r="C1502" s="30" t="s">
        <v>1024</v>
      </c>
      <c r="D1502" s="34">
        <v>668563499885</v>
      </c>
      <c r="E1502" s="34">
        <v>0</v>
      </c>
      <c r="F1502" s="34">
        <v>668563499885</v>
      </c>
    </row>
    <row r="1503" spans="1:6" ht="13.5" hidden="1" thickBot="1">
      <c r="A1503" s="27">
        <f t="shared" si="26"/>
        <v>9</v>
      </c>
      <c r="B1503" s="30" t="s">
        <v>2773</v>
      </c>
      <c r="C1503" s="30" t="s">
        <v>1026</v>
      </c>
      <c r="D1503" s="33">
        <v>62929524647.870003</v>
      </c>
      <c r="E1503" s="34">
        <v>0</v>
      </c>
      <c r="F1503" s="33">
        <v>62929524647.870003</v>
      </c>
    </row>
    <row r="1504" spans="1:6" ht="13.5" hidden="1" thickBot="1">
      <c r="A1504" s="27">
        <f t="shared" si="26"/>
        <v>9</v>
      </c>
      <c r="B1504" s="30" t="s">
        <v>2774</v>
      </c>
      <c r="C1504" s="30" t="s">
        <v>1028</v>
      </c>
      <c r="D1504" s="33">
        <v>34030002109.099998</v>
      </c>
      <c r="E1504" s="34">
        <v>0</v>
      </c>
      <c r="F1504" s="33">
        <v>34030002109.099998</v>
      </c>
    </row>
    <row r="1505" spans="1:6" ht="13.5" hidden="1" thickBot="1">
      <c r="A1505" s="27">
        <f t="shared" si="26"/>
        <v>9</v>
      </c>
      <c r="B1505" s="30" t="s">
        <v>2775</v>
      </c>
      <c r="C1505" s="30" t="s">
        <v>1030</v>
      </c>
      <c r="D1505" s="33">
        <v>26131470611.189999</v>
      </c>
      <c r="E1505" s="34">
        <v>0</v>
      </c>
      <c r="F1505" s="33">
        <v>26131470611.189999</v>
      </c>
    </row>
    <row r="1506" spans="1:6" ht="13.5" hidden="1" thickBot="1">
      <c r="A1506" s="27">
        <f t="shared" si="26"/>
        <v>9</v>
      </c>
      <c r="B1506" s="30" t="s">
        <v>2776</v>
      </c>
      <c r="C1506" s="30" t="s">
        <v>1032</v>
      </c>
      <c r="D1506" s="34">
        <v>55166732</v>
      </c>
      <c r="E1506" s="34">
        <v>0</v>
      </c>
      <c r="F1506" s="34">
        <v>55166732</v>
      </c>
    </row>
    <row r="1507" spans="1:6" ht="13.5" hidden="1" thickBot="1">
      <c r="A1507" s="27">
        <f t="shared" si="26"/>
        <v>9</v>
      </c>
      <c r="B1507" s="30" t="s">
        <v>2777</v>
      </c>
      <c r="C1507" s="30" t="s">
        <v>1034</v>
      </c>
      <c r="D1507" s="34">
        <v>13504518</v>
      </c>
      <c r="E1507" s="34">
        <v>0</v>
      </c>
      <c r="F1507" s="34">
        <v>13504518</v>
      </c>
    </row>
    <row r="1508" spans="1:6" ht="13.5" hidden="1" thickBot="1">
      <c r="A1508" s="27">
        <f t="shared" si="26"/>
        <v>9</v>
      </c>
      <c r="B1508" s="30" t="s">
        <v>2778</v>
      </c>
      <c r="C1508" s="30" t="s">
        <v>2779</v>
      </c>
      <c r="D1508" s="34">
        <v>58765312</v>
      </c>
      <c r="E1508" s="34">
        <v>0</v>
      </c>
      <c r="F1508" s="34">
        <v>58765312</v>
      </c>
    </row>
    <row r="1509" spans="1:6" ht="13.5" hidden="1" thickBot="1">
      <c r="A1509" s="27">
        <f t="shared" si="26"/>
        <v>9</v>
      </c>
      <c r="B1509" s="30" t="s">
        <v>2780</v>
      </c>
      <c r="C1509" s="30" t="s">
        <v>2781</v>
      </c>
      <c r="D1509" s="33">
        <v>3985424929.1100001</v>
      </c>
      <c r="E1509" s="34">
        <v>0</v>
      </c>
      <c r="F1509" s="33">
        <v>3985424929.1100001</v>
      </c>
    </row>
    <row r="1510" spans="1:6" ht="13.5" thickBot="1">
      <c r="A1510" s="27">
        <f t="shared" si="26"/>
        <v>6</v>
      </c>
      <c r="B1510" s="27" t="s">
        <v>376</v>
      </c>
      <c r="C1510" s="30" t="s">
        <v>46</v>
      </c>
      <c r="D1510" s="33">
        <v>1329464413984.6001</v>
      </c>
      <c r="E1510" s="34">
        <v>0</v>
      </c>
      <c r="F1510" s="33">
        <v>1329464413984.6001</v>
      </c>
    </row>
    <row r="1511" spans="1:6" ht="13.5" hidden="1" thickBot="1">
      <c r="A1511" s="27">
        <f t="shared" si="26"/>
        <v>9</v>
      </c>
      <c r="B1511" s="30" t="s">
        <v>2782</v>
      </c>
      <c r="C1511" s="30" t="s">
        <v>2485</v>
      </c>
      <c r="D1511" s="34">
        <v>5278943947</v>
      </c>
      <c r="E1511" s="34">
        <v>0</v>
      </c>
      <c r="F1511" s="34">
        <v>5278943947</v>
      </c>
    </row>
    <row r="1512" spans="1:6" ht="13.5" hidden="1" thickBot="1">
      <c r="A1512" s="27">
        <f t="shared" si="26"/>
        <v>9</v>
      </c>
      <c r="B1512" s="30" t="s">
        <v>2783</v>
      </c>
      <c r="C1512" s="30" t="s">
        <v>1269</v>
      </c>
      <c r="D1512" s="33">
        <v>163747573436.76999</v>
      </c>
      <c r="E1512" s="34">
        <v>0</v>
      </c>
      <c r="F1512" s="33">
        <v>163747573436.76999</v>
      </c>
    </row>
    <row r="1513" spans="1:6" ht="13.5" hidden="1" thickBot="1">
      <c r="A1513" s="27">
        <f t="shared" si="26"/>
        <v>9</v>
      </c>
      <c r="B1513" s="30" t="s">
        <v>2784</v>
      </c>
      <c r="C1513" s="30" t="s">
        <v>1242</v>
      </c>
      <c r="D1513" s="33">
        <v>3709634142.8800001</v>
      </c>
      <c r="E1513" s="34">
        <v>0</v>
      </c>
      <c r="F1513" s="33">
        <v>3709634142.8800001</v>
      </c>
    </row>
    <row r="1514" spans="1:6" ht="13.5" hidden="1" thickBot="1">
      <c r="A1514" s="27">
        <f t="shared" si="26"/>
        <v>9</v>
      </c>
      <c r="B1514" s="30" t="s">
        <v>2785</v>
      </c>
      <c r="C1514" s="30" t="s">
        <v>2786</v>
      </c>
      <c r="D1514" s="33">
        <v>104684485938.02</v>
      </c>
      <c r="E1514" s="34">
        <v>0</v>
      </c>
      <c r="F1514" s="33">
        <v>104684485938.02</v>
      </c>
    </row>
    <row r="1515" spans="1:6" ht="13.5" hidden="1" thickBot="1">
      <c r="A1515" s="27">
        <f t="shared" si="26"/>
        <v>9</v>
      </c>
      <c r="B1515" s="30" t="s">
        <v>2787</v>
      </c>
      <c r="C1515" s="30" t="s">
        <v>2788</v>
      </c>
      <c r="D1515" s="33">
        <v>6875066062.3199997</v>
      </c>
      <c r="E1515" s="34">
        <v>0</v>
      </c>
      <c r="F1515" s="33">
        <v>6875066062.3199997</v>
      </c>
    </row>
    <row r="1516" spans="1:6" ht="13.5" hidden="1" thickBot="1">
      <c r="A1516" s="27">
        <f t="shared" si="26"/>
        <v>9</v>
      </c>
      <c r="B1516" s="30" t="s">
        <v>2789</v>
      </c>
      <c r="C1516" s="30" t="s">
        <v>2790</v>
      </c>
      <c r="D1516" s="33">
        <v>2503056442.3499999</v>
      </c>
      <c r="E1516" s="34">
        <v>0</v>
      </c>
      <c r="F1516" s="33">
        <v>2503056442.3499999</v>
      </c>
    </row>
    <row r="1517" spans="1:6" ht="13.5" hidden="1" thickBot="1">
      <c r="A1517" s="27">
        <f t="shared" si="26"/>
        <v>9</v>
      </c>
      <c r="B1517" s="30" t="s">
        <v>2791</v>
      </c>
      <c r="C1517" s="30" t="s">
        <v>2792</v>
      </c>
      <c r="D1517" s="33">
        <v>73857368885.860001</v>
      </c>
      <c r="E1517" s="34">
        <v>0</v>
      </c>
      <c r="F1517" s="33">
        <v>73857368885.860001</v>
      </c>
    </row>
    <row r="1518" spans="1:6" ht="13.5" hidden="1" thickBot="1">
      <c r="A1518" s="27">
        <f t="shared" si="26"/>
        <v>9</v>
      </c>
      <c r="B1518" s="30" t="s">
        <v>2793</v>
      </c>
      <c r="C1518" s="30" t="s">
        <v>2794</v>
      </c>
      <c r="D1518" s="33">
        <v>265298878.80000001</v>
      </c>
      <c r="E1518" s="34">
        <v>0</v>
      </c>
      <c r="F1518" s="33">
        <v>265298878.80000001</v>
      </c>
    </row>
    <row r="1519" spans="1:6" ht="13.5" hidden="1" thickBot="1">
      <c r="A1519" s="27">
        <f t="shared" si="26"/>
        <v>9</v>
      </c>
      <c r="B1519" s="30" t="s">
        <v>2795</v>
      </c>
      <c r="C1519" s="30" t="s">
        <v>2796</v>
      </c>
      <c r="D1519" s="33">
        <v>24561223158.130001</v>
      </c>
      <c r="E1519" s="34">
        <v>0</v>
      </c>
      <c r="F1519" s="33">
        <v>24561223158.130001</v>
      </c>
    </row>
    <row r="1520" spans="1:6" ht="13.5" hidden="1" thickBot="1">
      <c r="A1520" s="27">
        <f t="shared" si="26"/>
        <v>9</v>
      </c>
      <c r="B1520" s="30" t="s">
        <v>2797</v>
      </c>
      <c r="C1520" s="30" t="s">
        <v>2798</v>
      </c>
      <c r="D1520" s="34">
        <v>90408428</v>
      </c>
      <c r="E1520" s="34">
        <v>0</v>
      </c>
      <c r="F1520" s="34">
        <v>90408428</v>
      </c>
    </row>
    <row r="1521" spans="1:6" ht="13.5" hidden="1" thickBot="1">
      <c r="A1521" s="27">
        <f t="shared" si="26"/>
        <v>9</v>
      </c>
      <c r="B1521" s="30" t="s">
        <v>2799</v>
      </c>
      <c r="C1521" s="30" t="s">
        <v>2800</v>
      </c>
      <c r="D1521" s="33">
        <v>13945430584.77</v>
      </c>
      <c r="E1521" s="34">
        <v>0</v>
      </c>
      <c r="F1521" s="33">
        <v>13945430584.77</v>
      </c>
    </row>
    <row r="1522" spans="1:6" ht="13.5" hidden="1" thickBot="1">
      <c r="A1522" s="27">
        <f t="shared" si="26"/>
        <v>9</v>
      </c>
      <c r="B1522" s="30" t="s">
        <v>2801</v>
      </c>
      <c r="C1522" s="30" t="s">
        <v>2802</v>
      </c>
      <c r="D1522" s="34">
        <v>9360890</v>
      </c>
      <c r="E1522" s="34">
        <v>0</v>
      </c>
      <c r="F1522" s="34">
        <v>9360890</v>
      </c>
    </row>
    <row r="1523" spans="1:6" ht="13.5" hidden="1" thickBot="1">
      <c r="A1523" s="27">
        <f t="shared" si="26"/>
        <v>9</v>
      </c>
      <c r="B1523" s="30" t="s">
        <v>2803</v>
      </c>
      <c r="C1523" s="30" t="s">
        <v>2804</v>
      </c>
      <c r="D1523" s="34">
        <v>2633000</v>
      </c>
      <c r="E1523" s="34">
        <v>0</v>
      </c>
      <c r="F1523" s="34">
        <v>2633000</v>
      </c>
    </row>
    <row r="1524" spans="1:6" ht="13.5" hidden="1" thickBot="1">
      <c r="A1524" s="27">
        <f t="shared" si="26"/>
        <v>9</v>
      </c>
      <c r="B1524" s="30" t="s">
        <v>2805</v>
      </c>
      <c r="C1524" s="30" t="s">
        <v>2806</v>
      </c>
      <c r="D1524" s="33">
        <v>176084994243.66</v>
      </c>
      <c r="E1524" s="34">
        <v>0</v>
      </c>
      <c r="F1524" s="33">
        <v>176084994243.66</v>
      </c>
    </row>
    <row r="1525" spans="1:6" ht="13.5" hidden="1" thickBot="1">
      <c r="A1525" s="27">
        <f t="shared" si="26"/>
        <v>9</v>
      </c>
      <c r="B1525" s="30" t="s">
        <v>2807</v>
      </c>
      <c r="C1525" s="30" t="s">
        <v>2808</v>
      </c>
      <c r="D1525" s="34">
        <v>1868000</v>
      </c>
      <c r="E1525" s="34">
        <v>0</v>
      </c>
      <c r="F1525" s="34">
        <v>1868000</v>
      </c>
    </row>
    <row r="1526" spans="1:6" ht="13.5" hidden="1" thickBot="1">
      <c r="A1526" s="27">
        <f t="shared" si="26"/>
        <v>9</v>
      </c>
      <c r="B1526" s="30" t="s">
        <v>2809</v>
      </c>
      <c r="C1526" s="30" t="s">
        <v>2810</v>
      </c>
      <c r="D1526" s="33">
        <v>143569773865.47</v>
      </c>
      <c r="E1526" s="34">
        <v>0</v>
      </c>
      <c r="F1526" s="33">
        <v>143569773865.47</v>
      </c>
    </row>
    <row r="1527" spans="1:6" ht="13.5" hidden="1" thickBot="1">
      <c r="A1527" s="27">
        <f t="shared" si="26"/>
        <v>9</v>
      </c>
      <c r="B1527" s="30" t="s">
        <v>2811</v>
      </c>
      <c r="C1527" s="30" t="s">
        <v>1299</v>
      </c>
      <c r="D1527" s="33">
        <v>90796737921.580002</v>
      </c>
      <c r="E1527" s="34">
        <v>0</v>
      </c>
      <c r="F1527" s="33">
        <v>90796737921.580002</v>
      </c>
    </row>
    <row r="1528" spans="1:6" ht="13.5" hidden="1" thickBot="1">
      <c r="A1528" s="27">
        <f t="shared" si="26"/>
        <v>9</v>
      </c>
      <c r="B1528" s="30" t="s">
        <v>2812</v>
      </c>
      <c r="C1528" s="30" t="s">
        <v>2813</v>
      </c>
      <c r="D1528" s="33">
        <v>127701161470.05</v>
      </c>
      <c r="E1528" s="34">
        <v>0</v>
      </c>
      <c r="F1528" s="33">
        <v>127701161470.05</v>
      </c>
    </row>
    <row r="1529" spans="1:6" ht="13.5" hidden="1" thickBot="1">
      <c r="A1529" s="27">
        <f t="shared" si="26"/>
        <v>9</v>
      </c>
      <c r="B1529" s="30" t="s">
        <v>2814</v>
      </c>
      <c r="C1529" s="30" t="s">
        <v>2815</v>
      </c>
      <c r="D1529" s="33">
        <v>2850808598.23</v>
      </c>
      <c r="E1529" s="34">
        <v>0</v>
      </c>
      <c r="F1529" s="33">
        <v>2850808598.23</v>
      </c>
    </row>
    <row r="1530" spans="1:6" ht="13.5" hidden="1" thickBot="1">
      <c r="A1530" s="27">
        <f t="shared" si="26"/>
        <v>9</v>
      </c>
      <c r="B1530" s="30" t="s">
        <v>2816</v>
      </c>
      <c r="C1530" s="30" t="s">
        <v>2817</v>
      </c>
      <c r="D1530" s="33">
        <v>121834916308.98</v>
      </c>
      <c r="E1530" s="34">
        <v>0</v>
      </c>
      <c r="F1530" s="33">
        <v>121834916308.98</v>
      </c>
    </row>
    <row r="1531" spans="1:6" ht="13.5" hidden="1" thickBot="1">
      <c r="A1531" s="27">
        <f t="shared" si="26"/>
        <v>9</v>
      </c>
      <c r="B1531" s="30" t="s">
        <v>2818</v>
      </c>
      <c r="C1531" s="30" t="s">
        <v>2819</v>
      </c>
      <c r="D1531" s="33">
        <v>256910148483.85999</v>
      </c>
      <c r="E1531" s="34">
        <v>0</v>
      </c>
      <c r="F1531" s="33">
        <v>256910148483.85999</v>
      </c>
    </row>
    <row r="1532" spans="1:6" ht="13.5" hidden="1" thickBot="1">
      <c r="A1532" s="27">
        <f t="shared" si="26"/>
        <v>9</v>
      </c>
      <c r="B1532" s="30" t="s">
        <v>2820</v>
      </c>
      <c r="C1532" s="30" t="s">
        <v>2821</v>
      </c>
      <c r="D1532" s="33">
        <v>10183521297.870001</v>
      </c>
      <c r="E1532" s="34">
        <v>0</v>
      </c>
      <c r="F1532" s="33">
        <v>10183521297.870001</v>
      </c>
    </row>
    <row r="1533" spans="1:6" ht="13.5" thickBot="1">
      <c r="A1533" s="27">
        <f t="shared" si="26"/>
        <v>6</v>
      </c>
      <c r="B1533" s="27" t="s">
        <v>377</v>
      </c>
      <c r="C1533" s="30" t="s">
        <v>2822</v>
      </c>
      <c r="D1533" s="33">
        <v>275963264619.03003</v>
      </c>
      <c r="E1533" s="33">
        <v>2069090082.04</v>
      </c>
      <c r="F1533" s="33">
        <v>278032354701.07001</v>
      </c>
    </row>
    <row r="1534" spans="1:6" ht="13.5" hidden="1" thickBot="1">
      <c r="A1534" s="27">
        <f t="shared" si="26"/>
        <v>9</v>
      </c>
      <c r="B1534" s="30" t="s">
        <v>2823</v>
      </c>
      <c r="C1534" s="30" t="s">
        <v>763</v>
      </c>
      <c r="D1534" s="34">
        <v>39581579</v>
      </c>
      <c r="E1534" s="34">
        <v>0</v>
      </c>
      <c r="F1534" s="34">
        <v>39581579</v>
      </c>
    </row>
    <row r="1535" spans="1:6" ht="13.5" hidden="1" thickBot="1">
      <c r="A1535" s="27">
        <f t="shared" si="26"/>
        <v>9</v>
      </c>
      <c r="B1535" s="30" t="s">
        <v>2824</v>
      </c>
      <c r="C1535" s="30" t="s">
        <v>773</v>
      </c>
      <c r="D1535" s="34">
        <v>0</v>
      </c>
      <c r="E1535" s="34">
        <v>0</v>
      </c>
      <c r="F1535" s="34">
        <v>0</v>
      </c>
    </row>
    <row r="1536" spans="1:6" ht="13.5" hidden="1" thickBot="1">
      <c r="A1536" s="27">
        <f t="shared" si="26"/>
        <v>9</v>
      </c>
      <c r="B1536" s="30" t="s">
        <v>2825</v>
      </c>
      <c r="C1536" s="30" t="s">
        <v>775</v>
      </c>
      <c r="D1536" s="34">
        <v>171360089</v>
      </c>
      <c r="E1536" s="34">
        <v>0</v>
      </c>
      <c r="F1536" s="34">
        <v>171360089</v>
      </c>
    </row>
    <row r="1537" spans="1:6" ht="13.5" hidden="1" thickBot="1">
      <c r="A1537" s="27">
        <f t="shared" si="26"/>
        <v>9</v>
      </c>
      <c r="B1537" s="30" t="s">
        <v>2826</v>
      </c>
      <c r="C1537" s="30" t="s">
        <v>2827</v>
      </c>
      <c r="D1537" s="34">
        <v>0</v>
      </c>
      <c r="E1537" s="34">
        <v>0</v>
      </c>
      <c r="F1537" s="34">
        <v>0</v>
      </c>
    </row>
    <row r="1538" spans="1:6" ht="13.5" hidden="1" thickBot="1">
      <c r="A1538" s="27">
        <f t="shared" si="26"/>
        <v>9</v>
      </c>
      <c r="B1538" s="30" t="s">
        <v>2828</v>
      </c>
      <c r="C1538" s="30" t="s">
        <v>767</v>
      </c>
      <c r="D1538" s="34">
        <v>0</v>
      </c>
      <c r="E1538" s="34">
        <v>0</v>
      </c>
      <c r="F1538" s="34">
        <v>0</v>
      </c>
    </row>
    <row r="1539" spans="1:6" ht="13.5" hidden="1" thickBot="1">
      <c r="A1539" s="27">
        <f t="shared" si="26"/>
        <v>9</v>
      </c>
      <c r="B1539" s="30" t="s">
        <v>2829</v>
      </c>
      <c r="C1539" s="30" t="s">
        <v>765</v>
      </c>
      <c r="D1539" s="34">
        <v>0</v>
      </c>
      <c r="E1539" s="34">
        <v>0</v>
      </c>
      <c r="F1539" s="34">
        <v>0</v>
      </c>
    </row>
    <row r="1540" spans="1:6" ht="13.5" hidden="1" thickBot="1">
      <c r="A1540" s="27">
        <f t="shared" si="26"/>
        <v>9</v>
      </c>
      <c r="B1540" s="30" t="s">
        <v>2830</v>
      </c>
      <c r="C1540" s="30" t="s">
        <v>2831</v>
      </c>
      <c r="D1540" s="34">
        <v>78510878258</v>
      </c>
      <c r="E1540" s="34">
        <v>0</v>
      </c>
      <c r="F1540" s="34">
        <v>78510878258</v>
      </c>
    </row>
    <row r="1541" spans="1:6" ht="13.5" hidden="1" thickBot="1">
      <c r="A1541" s="27">
        <f t="shared" si="26"/>
        <v>9</v>
      </c>
      <c r="B1541" s="30" t="s">
        <v>2832</v>
      </c>
      <c r="C1541" s="30" t="s">
        <v>2833</v>
      </c>
      <c r="D1541" s="33">
        <v>1653095487.46</v>
      </c>
      <c r="E1541" s="34">
        <v>0</v>
      </c>
      <c r="F1541" s="33">
        <v>1653095487.46</v>
      </c>
    </row>
    <row r="1542" spans="1:6" ht="13.5" hidden="1" thickBot="1">
      <c r="A1542" s="27">
        <f t="shared" si="26"/>
        <v>9</v>
      </c>
      <c r="B1542" s="30" t="s">
        <v>2834</v>
      </c>
      <c r="C1542" s="30" t="s">
        <v>913</v>
      </c>
      <c r="D1542" s="33">
        <v>1265759230.9400001</v>
      </c>
      <c r="E1542" s="34">
        <v>0</v>
      </c>
      <c r="F1542" s="33">
        <v>1265759230.9400001</v>
      </c>
    </row>
    <row r="1543" spans="1:6" ht="13.5" hidden="1" thickBot="1">
      <c r="A1543" s="27">
        <f t="shared" si="26"/>
        <v>9</v>
      </c>
      <c r="B1543" s="30" t="s">
        <v>2835</v>
      </c>
      <c r="C1543" s="30" t="s">
        <v>797</v>
      </c>
      <c r="D1543" s="34">
        <v>0</v>
      </c>
      <c r="E1543" s="34">
        <v>0</v>
      </c>
      <c r="F1543" s="34">
        <v>0</v>
      </c>
    </row>
    <row r="1544" spans="1:6" ht="13.5" hidden="1" thickBot="1">
      <c r="A1544" s="27">
        <f t="shared" si="26"/>
        <v>9</v>
      </c>
      <c r="B1544" s="30" t="s">
        <v>2836</v>
      </c>
      <c r="C1544" s="30" t="s">
        <v>1120</v>
      </c>
      <c r="D1544" s="33">
        <v>4774827901.3400002</v>
      </c>
      <c r="E1544" s="34">
        <v>0</v>
      </c>
      <c r="F1544" s="33">
        <v>4774827901.3400002</v>
      </c>
    </row>
    <row r="1545" spans="1:6" ht="13.5" hidden="1" thickBot="1">
      <c r="A1545" s="27">
        <f t="shared" si="26"/>
        <v>9</v>
      </c>
      <c r="B1545" s="30" t="s">
        <v>2837</v>
      </c>
      <c r="C1545" s="30" t="s">
        <v>821</v>
      </c>
      <c r="D1545" s="33">
        <v>12794255892.139999</v>
      </c>
      <c r="E1545" s="34">
        <v>0</v>
      </c>
      <c r="F1545" s="33">
        <v>12794255892.139999</v>
      </c>
    </row>
    <row r="1546" spans="1:6" ht="13.5" hidden="1" thickBot="1">
      <c r="A1546" s="27">
        <f t="shared" si="26"/>
        <v>9</v>
      </c>
      <c r="B1546" s="30" t="s">
        <v>2838</v>
      </c>
      <c r="C1546" s="30" t="s">
        <v>825</v>
      </c>
      <c r="D1546" s="34">
        <v>0</v>
      </c>
      <c r="E1546" s="34">
        <v>0</v>
      </c>
      <c r="F1546" s="34">
        <v>0</v>
      </c>
    </row>
    <row r="1547" spans="1:6" ht="13.5" hidden="1" thickBot="1">
      <c r="A1547" s="27">
        <f t="shared" si="26"/>
        <v>9</v>
      </c>
      <c r="B1547" s="30" t="s">
        <v>2839</v>
      </c>
      <c r="C1547" s="30" t="s">
        <v>827</v>
      </c>
      <c r="D1547" s="34">
        <v>0</v>
      </c>
      <c r="E1547" s="34">
        <v>0</v>
      </c>
      <c r="F1547" s="34">
        <v>0</v>
      </c>
    </row>
    <row r="1548" spans="1:6" ht="13.5" hidden="1" thickBot="1">
      <c r="A1548" s="27">
        <f t="shared" si="26"/>
        <v>9</v>
      </c>
      <c r="B1548" s="30" t="s">
        <v>2840</v>
      </c>
      <c r="C1548" s="30" t="s">
        <v>911</v>
      </c>
      <c r="D1548" s="33">
        <v>87948726682.529999</v>
      </c>
      <c r="E1548" s="34">
        <v>0</v>
      </c>
      <c r="F1548" s="33">
        <v>87948726682.529999</v>
      </c>
    </row>
    <row r="1549" spans="1:6" ht="13.5" hidden="1" thickBot="1">
      <c r="A1549" s="27">
        <f t="shared" si="26"/>
        <v>9</v>
      </c>
      <c r="B1549" s="30" t="s">
        <v>2841</v>
      </c>
      <c r="C1549" s="30" t="s">
        <v>863</v>
      </c>
      <c r="D1549" s="33">
        <v>43668082493.300003</v>
      </c>
      <c r="E1549" s="34">
        <v>0</v>
      </c>
      <c r="F1549" s="33">
        <v>43668082493.300003</v>
      </c>
    </row>
    <row r="1550" spans="1:6" ht="13.5" hidden="1" thickBot="1">
      <c r="A1550" s="27">
        <f t="shared" si="26"/>
        <v>9</v>
      </c>
      <c r="B1550" s="30" t="s">
        <v>2842</v>
      </c>
      <c r="C1550" s="30" t="s">
        <v>2843</v>
      </c>
      <c r="D1550" s="34">
        <v>44233384</v>
      </c>
      <c r="E1550" s="34">
        <v>0</v>
      </c>
      <c r="F1550" s="34">
        <v>44233384</v>
      </c>
    </row>
    <row r="1551" spans="1:6" ht="13.5" hidden="1" thickBot="1">
      <c r="A1551" s="27">
        <f t="shared" si="26"/>
        <v>9</v>
      </c>
      <c r="B1551" s="30" t="s">
        <v>2844</v>
      </c>
      <c r="C1551" s="30" t="s">
        <v>843</v>
      </c>
      <c r="D1551" s="34">
        <v>0</v>
      </c>
      <c r="E1551" s="34">
        <v>0</v>
      </c>
      <c r="F1551" s="34">
        <v>0</v>
      </c>
    </row>
    <row r="1552" spans="1:6" ht="13.5" hidden="1" thickBot="1">
      <c r="A1552" s="27">
        <f t="shared" si="26"/>
        <v>9</v>
      </c>
      <c r="B1552" s="30" t="s">
        <v>2845</v>
      </c>
      <c r="C1552" s="30" t="s">
        <v>845</v>
      </c>
      <c r="D1552" s="34">
        <v>0</v>
      </c>
      <c r="E1552" s="34">
        <v>0</v>
      </c>
      <c r="F1552" s="34">
        <v>0</v>
      </c>
    </row>
    <row r="1553" spans="1:6" ht="13.5" hidden="1" thickBot="1">
      <c r="A1553" s="27">
        <f t="shared" si="26"/>
        <v>9</v>
      </c>
      <c r="B1553" s="30" t="s">
        <v>2846</v>
      </c>
      <c r="C1553" s="30" t="s">
        <v>847</v>
      </c>
      <c r="D1553" s="34">
        <v>0</v>
      </c>
      <c r="E1553" s="34">
        <v>0</v>
      </c>
      <c r="F1553" s="34">
        <v>0</v>
      </c>
    </row>
    <row r="1554" spans="1:6" ht="13.5" hidden="1" thickBot="1">
      <c r="A1554" s="27">
        <f t="shared" si="26"/>
        <v>9</v>
      </c>
      <c r="B1554" s="30" t="s">
        <v>2847</v>
      </c>
      <c r="C1554" s="30" t="s">
        <v>849</v>
      </c>
      <c r="D1554" s="34">
        <v>0</v>
      </c>
      <c r="E1554" s="34">
        <v>0</v>
      </c>
      <c r="F1554" s="34">
        <v>0</v>
      </c>
    </row>
    <row r="1555" spans="1:6" ht="13.5" hidden="1" thickBot="1">
      <c r="A1555" s="27">
        <f t="shared" si="26"/>
        <v>9</v>
      </c>
      <c r="B1555" s="30" t="s">
        <v>2848</v>
      </c>
      <c r="C1555" s="30" t="s">
        <v>2849</v>
      </c>
      <c r="D1555" s="33">
        <v>1556692009.6300001</v>
      </c>
      <c r="E1555" s="34">
        <v>75930508</v>
      </c>
      <c r="F1555" s="33">
        <v>1632622517.6300001</v>
      </c>
    </row>
    <row r="1556" spans="1:6" ht="13.5" hidden="1" thickBot="1">
      <c r="A1556" s="27">
        <f t="shared" si="26"/>
        <v>9</v>
      </c>
      <c r="B1556" s="30" t="s">
        <v>2850</v>
      </c>
      <c r="C1556" s="30" t="s">
        <v>887</v>
      </c>
      <c r="D1556" s="33">
        <v>24996023767.18</v>
      </c>
      <c r="E1556" s="33">
        <v>1986267784.04</v>
      </c>
      <c r="F1556" s="33">
        <v>26982291551.220001</v>
      </c>
    </row>
    <row r="1557" spans="1:6" ht="13.5" hidden="1" thickBot="1">
      <c r="A1557" s="27">
        <f t="shared" ref="A1557:A1620" si="27">LEN(B1557)</f>
        <v>9</v>
      </c>
      <c r="B1557" s="30" t="s">
        <v>2851</v>
      </c>
      <c r="C1557" s="30" t="s">
        <v>2852</v>
      </c>
      <c r="D1557" s="33">
        <v>16859113923.66</v>
      </c>
      <c r="E1557" s="34">
        <v>0</v>
      </c>
      <c r="F1557" s="33">
        <v>16859113923.66</v>
      </c>
    </row>
    <row r="1558" spans="1:6" ht="13.5" hidden="1" thickBot="1">
      <c r="A1558" s="27">
        <f t="shared" si="27"/>
        <v>9</v>
      </c>
      <c r="B1558" s="30" t="s">
        <v>2853</v>
      </c>
      <c r="C1558" s="30" t="s">
        <v>853</v>
      </c>
      <c r="D1558" s="34">
        <v>0</v>
      </c>
      <c r="E1558" s="34">
        <v>0</v>
      </c>
      <c r="F1558" s="34">
        <v>0</v>
      </c>
    </row>
    <row r="1559" spans="1:6" ht="13.5" hidden="1" thickBot="1">
      <c r="A1559" s="27">
        <f t="shared" si="27"/>
        <v>9</v>
      </c>
      <c r="B1559" s="30" t="s">
        <v>2854</v>
      </c>
      <c r="C1559" s="30" t="s">
        <v>855</v>
      </c>
      <c r="D1559" s="34">
        <v>0</v>
      </c>
      <c r="E1559" s="34">
        <v>0</v>
      </c>
      <c r="F1559" s="34">
        <v>0</v>
      </c>
    </row>
    <row r="1560" spans="1:6" ht="13.5" hidden="1" thickBot="1">
      <c r="A1560" s="27">
        <f t="shared" si="27"/>
        <v>9</v>
      </c>
      <c r="B1560" s="30" t="s">
        <v>2855</v>
      </c>
      <c r="C1560" s="30" t="s">
        <v>857</v>
      </c>
      <c r="D1560" s="34">
        <v>21222119</v>
      </c>
      <c r="E1560" s="34">
        <v>0</v>
      </c>
      <c r="F1560" s="34">
        <v>21222119</v>
      </c>
    </row>
    <row r="1561" spans="1:6" ht="13.5" hidden="1" thickBot="1">
      <c r="A1561" s="27">
        <f t="shared" si="27"/>
        <v>9</v>
      </c>
      <c r="B1561" s="30" t="s">
        <v>2856</v>
      </c>
      <c r="C1561" s="30" t="s">
        <v>859</v>
      </c>
      <c r="D1561" s="34">
        <v>0</v>
      </c>
      <c r="E1561" s="34">
        <v>0</v>
      </c>
      <c r="F1561" s="34">
        <v>0</v>
      </c>
    </row>
    <row r="1562" spans="1:6" ht="13.5" hidden="1" thickBot="1">
      <c r="A1562" s="27">
        <f t="shared" si="27"/>
        <v>9</v>
      </c>
      <c r="B1562" s="30" t="s">
        <v>2857</v>
      </c>
      <c r="C1562" s="30" t="s">
        <v>2858</v>
      </c>
      <c r="D1562" s="33">
        <v>1659411801.8499999</v>
      </c>
      <c r="E1562" s="34">
        <v>6891790</v>
      </c>
      <c r="F1562" s="33">
        <v>1666303591.8499999</v>
      </c>
    </row>
    <row r="1563" spans="1:6" ht="13.5" thickBot="1">
      <c r="A1563" s="27">
        <f t="shared" si="27"/>
        <v>6</v>
      </c>
      <c r="B1563" s="27" t="s">
        <v>378</v>
      </c>
      <c r="C1563" s="30" t="s">
        <v>44</v>
      </c>
      <c r="D1563" s="33">
        <v>321112245100.67999</v>
      </c>
      <c r="E1563" s="34">
        <v>0</v>
      </c>
      <c r="F1563" s="33">
        <v>321112245100.67999</v>
      </c>
    </row>
    <row r="1564" spans="1:6" ht="13.5" hidden="1" thickBot="1">
      <c r="A1564" s="27">
        <f t="shared" si="27"/>
        <v>9</v>
      </c>
      <c r="B1564" s="30" t="s">
        <v>2859</v>
      </c>
      <c r="C1564" s="30" t="s">
        <v>132</v>
      </c>
      <c r="D1564" s="33">
        <v>1204633765093.98</v>
      </c>
      <c r="E1564" s="34">
        <v>0</v>
      </c>
      <c r="F1564" s="33">
        <v>1204633765093.98</v>
      </c>
    </row>
    <row r="1565" spans="1:6" ht="13.5" hidden="1" thickBot="1">
      <c r="A1565" s="27">
        <f t="shared" si="27"/>
        <v>9</v>
      </c>
      <c r="B1565" s="30" t="s">
        <v>2860</v>
      </c>
      <c r="C1565" s="30" t="s">
        <v>2861</v>
      </c>
      <c r="D1565" s="33">
        <v>1710181698987.1001</v>
      </c>
      <c r="E1565" s="34">
        <v>0</v>
      </c>
      <c r="F1565" s="33">
        <v>1710181698987.1001</v>
      </c>
    </row>
    <row r="1566" spans="1:6" ht="13.5" hidden="1" thickBot="1">
      <c r="A1566" s="27">
        <f t="shared" si="27"/>
        <v>9</v>
      </c>
      <c r="B1566" s="30" t="s">
        <v>2862</v>
      </c>
      <c r="C1566" s="30" t="s">
        <v>2863</v>
      </c>
      <c r="D1566" s="33">
        <v>335370468.57999998</v>
      </c>
      <c r="E1566" s="34">
        <v>0</v>
      </c>
      <c r="F1566" s="33">
        <v>335370468.57999998</v>
      </c>
    </row>
    <row r="1567" spans="1:6" ht="13.5" hidden="1" thickBot="1">
      <c r="A1567" s="27">
        <f t="shared" si="27"/>
        <v>9</v>
      </c>
      <c r="B1567" s="30" t="s">
        <v>2864</v>
      </c>
      <c r="C1567" s="30" t="s">
        <v>2865</v>
      </c>
      <c r="D1567" s="34">
        <v>87319003</v>
      </c>
      <c r="E1567" s="34">
        <v>0</v>
      </c>
      <c r="F1567" s="34">
        <v>87319003</v>
      </c>
    </row>
    <row r="1568" spans="1:6" ht="13.5" hidden="1" thickBot="1">
      <c r="A1568" s="27">
        <f t="shared" si="27"/>
        <v>9</v>
      </c>
      <c r="B1568" s="30" t="s">
        <v>2866</v>
      </c>
      <c r="C1568" s="30" t="s">
        <v>2867</v>
      </c>
      <c r="D1568" s="33">
        <v>478513022760.84003</v>
      </c>
      <c r="E1568" s="34">
        <v>0</v>
      </c>
      <c r="F1568" s="33">
        <v>478513022760.84003</v>
      </c>
    </row>
    <row r="1569" spans="1:6" ht="13.5" hidden="1" thickBot="1">
      <c r="A1569" s="27">
        <f t="shared" si="27"/>
        <v>9</v>
      </c>
      <c r="B1569" s="30" t="s">
        <v>2868</v>
      </c>
      <c r="C1569" s="30" t="s">
        <v>2869</v>
      </c>
      <c r="D1569" s="33">
        <v>618686655819.18994</v>
      </c>
      <c r="E1569" s="34">
        <v>0</v>
      </c>
      <c r="F1569" s="33">
        <v>618686655819.18994</v>
      </c>
    </row>
    <row r="1570" spans="1:6" ht="13.5" hidden="1" thickBot="1">
      <c r="A1570" s="27">
        <f t="shared" si="27"/>
        <v>9</v>
      </c>
      <c r="B1570" s="30" t="s">
        <v>2870</v>
      </c>
      <c r="C1570" s="30" t="s">
        <v>2871</v>
      </c>
      <c r="D1570" s="33">
        <v>2392179927.0700002</v>
      </c>
      <c r="E1570" s="34">
        <v>0</v>
      </c>
      <c r="F1570" s="33">
        <v>2392179927.0700002</v>
      </c>
    </row>
    <row r="1571" spans="1:6" ht="13.5" hidden="1" thickBot="1">
      <c r="A1571" s="27">
        <f t="shared" si="27"/>
        <v>9</v>
      </c>
      <c r="B1571" s="30" t="s">
        <v>2872</v>
      </c>
      <c r="C1571" s="30" t="s">
        <v>2873</v>
      </c>
      <c r="D1571" s="33">
        <v>70402562487.899994</v>
      </c>
      <c r="E1571" s="34">
        <v>0</v>
      </c>
      <c r="F1571" s="33">
        <v>70402562487.899994</v>
      </c>
    </row>
    <row r="1572" spans="1:6" ht="13.5" hidden="1" thickBot="1">
      <c r="A1572" s="27">
        <f t="shared" si="27"/>
        <v>9</v>
      </c>
      <c r="B1572" s="30" t="s">
        <v>2874</v>
      </c>
      <c r="C1572" s="30" t="s">
        <v>2875</v>
      </c>
      <c r="D1572" s="33">
        <v>43882619506.660004</v>
      </c>
      <c r="E1572" s="34">
        <v>0</v>
      </c>
      <c r="F1572" s="33">
        <v>43882619506.660004</v>
      </c>
    </row>
    <row r="1573" spans="1:6" ht="13.5" hidden="1" thickBot="1">
      <c r="A1573" s="27">
        <f t="shared" si="27"/>
        <v>9</v>
      </c>
      <c r="B1573" s="30" t="s">
        <v>2876</v>
      </c>
      <c r="C1573" s="30" t="s">
        <v>2877</v>
      </c>
      <c r="D1573" s="33">
        <v>1380248867950.3201</v>
      </c>
      <c r="E1573" s="34">
        <v>0</v>
      </c>
      <c r="F1573" s="33">
        <v>1380248867950.3201</v>
      </c>
    </row>
    <row r="1574" spans="1:6" ht="13.5" thickBot="1">
      <c r="A1574" s="27">
        <f t="shared" si="27"/>
        <v>6</v>
      </c>
      <c r="B1574" s="27" t="s">
        <v>383</v>
      </c>
      <c r="C1574" s="30" t="s">
        <v>40</v>
      </c>
      <c r="D1574" s="33">
        <v>9152467981879.1191</v>
      </c>
      <c r="E1574" s="33">
        <v>825344117249.93994</v>
      </c>
      <c r="F1574" s="33">
        <v>9977812099129.0605</v>
      </c>
    </row>
    <row r="1575" spans="1:6" ht="13.5" hidden="1" thickBot="1">
      <c r="A1575" s="27">
        <f t="shared" si="27"/>
        <v>9</v>
      </c>
      <c r="B1575" s="30" t="s">
        <v>2878</v>
      </c>
      <c r="C1575" s="30" t="s">
        <v>2879</v>
      </c>
      <c r="D1575" s="33">
        <v>8029308729134.3799</v>
      </c>
      <c r="E1575" s="33">
        <v>640017024110.79004</v>
      </c>
      <c r="F1575" s="33">
        <v>8669325753245.1699</v>
      </c>
    </row>
    <row r="1576" spans="1:6" ht="13.5" hidden="1" thickBot="1">
      <c r="A1576" s="27">
        <f t="shared" si="27"/>
        <v>9</v>
      </c>
      <c r="B1576" s="30" t="s">
        <v>2880</v>
      </c>
      <c r="C1576" s="30" t="s">
        <v>2881</v>
      </c>
      <c r="D1576" s="33">
        <v>1108311012392.1899</v>
      </c>
      <c r="E1576" s="33">
        <v>181311897546.64999</v>
      </c>
      <c r="F1576" s="33">
        <v>1289622909938.8401</v>
      </c>
    </row>
    <row r="1577" spans="1:6" ht="13.5" hidden="1" thickBot="1">
      <c r="A1577" s="27">
        <f t="shared" si="27"/>
        <v>9</v>
      </c>
      <c r="B1577" s="30" t="s">
        <v>2882</v>
      </c>
      <c r="C1577" s="30" t="s">
        <v>2883</v>
      </c>
      <c r="D1577" s="33">
        <v>14848240352.549999</v>
      </c>
      <c r="E1577" s="33">
        <v>4015195592.5</v>
      </c>
      <c r="F1577" s="33">
        <v>18863435945.049999</v>
      </c>
    </row>
    <row r="1578" spans="1:6" ht="13.5" thickBot="1">
      <c r="A1578" s="27">
        <f t="shared" si="27"/>
        <v>6</v>
      </c>
      <c r="B1578" s="27" t="s">
        <v>384</v>
      </c>
      <c r="C1578" s="30" t="s">
        <v>39</v>
      </c>
      <c r="D1578" s="33">
        <v>55039352126.730003</v>
      </c>
      <c r="E1578" s="34">
        <v>232853923</v>
      </c>
      <c r="F1578" s="33">
        <v>55272206049.730003</v>
      </c>
    </row>
    <row r="1579" spans="1:6" ht="13.5" hidden="1" thickBot="1">
      <c r="A1579" s="27">
        <f t="shared" si="27"/>
        <v>9</v>
      </c>
      <c r="B1579" s="30" t="s">
        <v>2884</v>
      </c>
      <c r="C1579" s="30" t="s">
        <v>2885</v>
      </c>
      <c r="D1579" s="34">
        <v>16888750002</v>
      </c>
      <c r="E1579" s="34">
        <v>0</v>
      </c>
      <c r="F1579" s="34">
        <v>16888750002</v>
      </c>
    </row>
    <row r="1580" spans="1:6" ht="13.5" hidden="1" thickBot="1">
      <c r="A1580" s="27">
        <f t="shared" si="27"/>
        <v>9</v>
      </c>
      <c r="B1580" s="30" t="s">
        <v>2886</v>
      </c>
      <c r="C1580" s="30" t="s">
        <v>2887</v>
      </c>
      <c r="D1580" s="34">
        <v>8922138305</v>
      </c>
      <c r="E1580" s="34">
        <v>0</v>
      </c>
      <c r="F1580" s="34">
        <v>8922138305</v>
      </c>
    </row>
    <row r="1581" spans="1:6" ht="13.5" hidden="1" thickBot="1">
      <c r="A1581" s="27">
        <f t="shared" si="27"/>
        <v>9</v>
      </c>
      <c r="B1581" s="30" t="s">
        <v>2888</v>
      </c>
      <c r="C1581" s="30" t="s">
        <v>2889</v>
      </c>
      <c r="D1581" s="33">
        <v>22995672243.73</v>
      </c>
      <c r="E1581" s="34">
        <v>0</v>
      </c>
      <c r="F1581" s="33">
        <v>22995672243.73</v>
      </c>
    </row>
    <row r="1582" spans="1:6" ht="13.5" hidden="1" thickBot="1">
      <c r="A1582" s="27">
        <f t="shared" si="27"/>
        <v>9</v>
      </c>
      <c r="B1582" s="30" t="s">
        <v>2890</v>
      </c>
      <c r="C1582" s="30" t="s">
        <v>2891</v>
      </c>
      <c r="D1582" s="34">
        <v>1092214880</v>
      </c>
      <c r="E1582" s="34">
        <v>0</v>
      </c>
      <c r="F1582" s="34">
        <v>1092214880</v>
      </c>
    </row>
    <row r="1583" spans="1:6" ht="13.5" hidden="1" thickBot="1">
      <c r="A1583" s="27">
        <f t="shared" si="27"/>
        <v>9</v>
      </c>
      <c r="B1583" s="30" t="s">
        <v>2892</v>
      </c>
      <c r="C1583" s="30" t="s">
        <v>2893</v>
      </c>
      <c r="D1583" s="34">
        <v>5140576696</v>
      </c>
      <c r="E1583" s="34">
        <v>232853923</v>
      </c>
      <c r="F1583" s="34">
        <v>5373430619</v>
      </c>
    </row>
    <row r="1584" spans="1:6" ht="13.5" thickBot="1">
      <c r="A1584" s="27">
        <f t="shared" si="27"/>
        <v>6</v>
      </c>
      <c r="B1584" s="27" t="s">
        <v>385</v>
      </c>
      <c r="C1584" s="30" t="s">
        <v>185</v>
      </c>
      <c r="D1584" s="34">
        <v>0</v>
      </c>
      <c r="E1584" s="34">
        <v>0</v>
      </c>
      <c r="F1584" s="34">
        <v>0</v>
      </c>
    </row>
    <row r="1585" spans="1:6" ht="13.5" hidden="1" thickBot="1">
      <c r="A1585" s="27">
        <f t="shared" si="27"/>
        <v>9</v>
      </c>
      <c r="B1585" s="30" t="s">
        <v>2894</v>
      </c>
      <c r="C1585" s="30" t="s">
        <v>1204</v>
      </c>
      <c r="D1585" s="34">
        <v>0</v>
      </c>
      <c r="E1585" s="34">
        <v>0</v>
      </c>
      <c r="F1585" s="34">
        <v>0</v>
      </c>
    </row>
    <row r="1586" spans="1:6" ht="13.5" thickBot="1">
      <c r="A1586" s="27">
        <f t="shared" si="27"/>
        <v>6</v>
      </c>
      <c r="B1586" s="27" t="s">
        <v>386</v>
      </c>
      <c r="C1586" s="30" t="s">
        <v>2895</v>
      </c>
      <c r="D1586" s="33">
        <v>1404929591.3</v>
      </c>
      <c r="E1586" s="33">
        <v>20001871.879999999</v>
      </c>
      <c r="F1586" s="33">
        <v>1424931463.1800001</v>
      </c>
    </row>
    <row r="1587" spans="1:6" ht="13.5" hidden="1" thickBot="1">
      <c r="A1587" s="27">
        <f t="shared" si="27"/>
        <v>9</v>
      </c>
      <c r="B1587" s="30" t="s">
        <v>2896</v>
      </c>
      <c r="C1587" s="30" t="s">
        <v>2897</v>
      </c>
      <c r="D1587" s="34">
        <v>174447744</v>
      </c>
      <c r="E1587" s="34">
        <v>0</v>
      </c>
      <c r="F1587" s="34">
        <v>174447744</v>
      </c>
    </row>
    <row r="1588" spans="1:6" ht="13.5" hidden="1" thickBot="1">
      <c r="A1588" s="27">
        <f t="shared" si="27"/>
        <v>9</v>
      </c>
      <c r="B1588" s="30" t="s">
        <v>2898</v>
      </c>
      <c r="C1588" s="30" t="s">
        <v>2899</v>
      </c>
      <c r="D1588" s="33">
        <v>1228557835.3</v>
      </c>
      <c r="E1588" s="33">
        <v>20001871.879999999</v>
      </c>
      <c r="F1588" s="33">
        <v>1248559707.1800001</v>
      </c>
    </row>
    <row r="1589" spans="1:6" ht="13.5" hidden="1" thickBot="1">
      <c r="A1589" s="27">
        <f t="shared" si="27"/>
        <v>9</v>
      </c>
      <c r="B1589" s="30" t="s">
        <v>2900</v>
      </c>
      <c r="C1589" s="30" t="s">
        <v>2901</v>
      </c>
      <c r="D1589" s="34">
        <v>805700</v>
      </c>
      <c r="E1589" s="34">
        <v>0</v>
      </c>
      <c r="F1589" s="34">
        <v>805700</v>
      </c>
    </row>
    <row r="1590" spans="1:6" ht="13.5" hidden="1" thickBot="1">
      <c r="A1590" s="27">
        <f t="shared" si="27"/>
        <v>9</v>
      </c>
      <c r="B1590" s="30" t="s">
        <v>2902</v>
      </c>
      <c r="C1590" s="30" t="s">
        <v>2903</v>
      </c>
      <c r="D1590" s="34">
        <v>1118312</v>
      </c>
      <c r="E1590" s="34">
        <v>0</v>
      </c>
      <c r="F1590" s="34">
        <v>1118312</v>
      </c>
    </row>
    <row r="1591" spans="1:6" ht="13.5" thickBot="1">
      <c r="A1591" s="27">
        <f t="shared" si="27"/>
        <v>6</v>
      </c>
      <c r="B1591" s="27" t="s">
        <v>387</v>
      </c>
      <c r="C1591" s="30" t="s">
        <v>158</v>
      </c>
      <c r="D1591" s="33">
        <v>42330031700.190002</v>
      </c>
      <c r="E1591" s="33">
        <v>444920286.38</v>
      </c>
      <c r="F1591" s="33">
        <v>42774951986.57</v>
      </c>
    </row>
    <row r="1592" spans="1:6" ht="13.5" hidden="1" thickBot="1">
      <c r="A1592" s="27">
        <f t="shared" si="27"/>
        <v>9</v>
      </c>
      <c r="B1592" s="30" t="s">
        <v>2904</v>
      </c>
      <c r="C1592" s="30" t="s">
        <v>1188</v>
      </c>
      <c r="D1592" s="33">
        <v>37978620931.419998</v>
      </c>
      <c r="E1592" s="33">
        <v>132389178.38</v>
      </c>
      <c r="F1592" s="33">
        <v>38111010109.800003</v>
      </c>
    </row>
    <row r="1593" spans="1:6" ht="13.5" hidden="1" thickBot="1">
      <c r="A1593" s="27">
        <f t="shared" si="27"/>
        <v>9</v>
      </c>
      <c r="B1593" s="30" t="s">
        <v>2905</v>
      </c>
      <c r="C1593" s="30" t="s">
        <v>2906</v>
      </c>
      <c r="D1593" s="34">
        <v>4689989</v>
      </c>
      <c r="E1593" s="34">
        <v>434773</v>
      </c>
      <c r="F1593" s="34">
        <v>5124762</v>
      </c>
    </row>
    <row r="1594" spans="1:6" ht="13.5" hidden="1" thickBot="1">
      <c r="A1594" s="27">
        <f t="shared" si="27"/>
        <v>9</v>
      </c>
      <c r="B1594" s="30" t="s">
        <v>2907</v>
      </c>
      <c r="C1594" s="30" t="s">
        <v>2908</v>
      </c>
      <c r="D1594" s="34">
        <v>158794557</v>
      </c>
      <c r="E1594" s="34">
        <v>0</v>
      </c>
      <c r="F1594" s="34">
        <v>158794557</v>
      </c>
    </row>
    <row r="1595" spans="1:6" ht="13.5" hidden="1" thickBot="1">
      <c r="A1595" s="27">
        <f t="shared" si="27"/>
        <v>9</v>
      </c>
      <c r="B1595" s="30" t="s">
        <v>2909</v>
      </c>
      <c r="C1595" s="30" t="s">
        <v>2910</v>
      </c>
      <c r="D1595" s="34">
        <v>3183823</v>
      </c>
      <c r="E1595" s="34">
        <v>1022598</v>
      </c>
      <c r="F1595" s="34">
        <v>4206421</v>
      </c>
    </row>
    <row r="1596" spans="1:6" ht="13.5" hidden="1" thickBot="1">
      <c r="A1596" s="27">
        <f t="shared" si="27"/>
        <v>9</v>
      </c>
      <c r="B1596" s="30" t="s">
        <v>2911</v>
      </c>
      <c r="C1596" s="30" t="s">
        <v>1122</v>
      </c>
      <c r="D1596" s="34">
        <v>413529007</v>
      </c>
      <c r="E1596" s="34">
        <v>0</v>
      </c>
      <c r="F1596" s="34">
        <v>413529007</v>
      </c>
    </row>
    <row r="1597" spans="1:6" ht="13.5" hidden="1" thickBot="1">
      <c r="A1597" s="27">
        <f t="shared" si="27"/>
        <v>9</v>
      </c>
      <c r="B1597" s="30" t="s">
        <v>2912</v>
      </c>
      <c r="C1597" s="30" t="s">
        <v>2913</v>
      </c>
      <c r="D1597" s="34">
        <v>297600</v>
      </c>
      <c r="E1597" s="34">
        <v>0</v>
      </c>
      <c r="F1597" s="34">
        <v>297600</v>
      </c>
    </row>
    <row r="1598" spans="1:6" ht="13.5" hidden="1" thickBot="1">
      <c r="A1598" s="27">
        <f t="shared" si="27"/>
        <v>9</v>
      </c>
      <c r="B1598" s="30" t="s">
        <v>2914</v>
      </c>
      <c r="C1598" s="30" t="s">
        <v>2915</v>
      </c>
      <c r="D1598" s="33">
        <v>2047466330.77</v>
      </c>
      <c r="E1598" s="34">
        <v>0</v>
      </c>
      <c r="F1598" s="33">
        <v>2047466330.77</v>
      </c>
    </row>
    <row r="1599" spans="1:6" ht="13.5" hidden="1" thickBot="1">
      <c r="A1599" s="27">
        <f t="shared" si="27"/>
        <v>9</v>
      </c>
      <c r="B1599" s="30" t="s">
        <v>2916</v>
      </c>
      <c r="C1599" s="30" t="s">
        <v>2917</v>
      </c>
      <c r="D1599" s="34">
        <v>1723449462</v>
      </c>
      <c r="E1599" s="34">
        <v>311073737</v>
      </c>
      <c r="F1599" s="34">
        <v>2034523199</v>
      </c>
    </row>
    <row r="1600" spans="1:6" ht="13.5" thickBot="1">
      <c r="A1600" s="27">
        <f t="shared" si="27"/>
        <v>6</v>
      </c>
      <c r="B1600" s="27" t="s">
        <v>2918</v>
      </c>
      <c r="C1600" s="30" t="s">
        <v>210</v>
      </c>
      <c r="D1600" s="34">
        <v>15396343293</v>
      </c>
      <c r="E1600" s="34">
        <v>0</v>
      </c>
      <c r="F1600" s="34">
        <v>15396343293</v>
      </c>
    </row>
    <row r="1601" spans="1:6" ht="13.5" hidden="1" thickBot="1">
      <c r="A1601" s="27">
        <f t="shared" si="27"/>
        <v>9</v>
      </c>
      <c r="B1601" s="30" t="s">
        <v>2919</v>
      </c>
      <c r="C1601" s="30" t="s">
        <v>2920</v>
      </c>
      <c r="D1601" s="34">
        <v>1182096310</v>
      </c>
      <c r="E1601" s="34">
        <v>0</v>
      </c>
      <c r="F1601" s="34">
        <v>1182096310</v>
      </c>
    </row>
    <row r="1602" spans="1:6" ht="13.5" hidden="1" thickBot="1">
      <c r="A1602" s="27">
        <f t="shared" si="27"/>
        <v>9</v>
      </c>
      <c r="B1602" s="30" t="s">
        <v>2921</v>
      </c>
      <c r="C1602" s="30" t="s">
        <v>2922</v>
      </c>
      <c r="D1602" s="34">
        <v>14214246983</v>
      </c>
      <c r="E1602" s="34">
        <v>0</v>
      </c>
      <c r="F1602" s="34">
        <v>14214246983</v>
      </c>
    </row>
    <row r="1603" spans="1:6" ht="13.5" thickBot="1">
      <c r="A1603" s="27">
        <f t="shared" si="27"/>
        <v>6</v>
      </c>
      <c r="B1603" s="27" t="s">
        <v>388</v>
      </c>
      <c r="C1603" s="30" t="s">
        <v>38</v>
      </c>
      <c r="D1603" s="33">
        <v>1696913657582.72</v>
      </c>
      <c r="E1603" s="33">
        <v>368909285849.51001</v>
      </c>
      <c r="F1603" s="33">
        <v>2065822943432.23</v>
      </c>
    </row>
    <row r="1604" spans="1:6" ht="13.5" hidden="1" thickBot="1">
      <c r="A1604" s="27">
        <f t="shared" si="27"/>
        <v>9</v>
      </c>
      <c r="B1604" s="30" t="s">
        <v>2923</v>
      </c>
      <c r="C1604" s="30" t="s">
        <v>2924</v>
      </c>
      <c r="D1604" s="33">
        <v>1307226231233.1599</v>
      </c>
      <c r="E1604" s="33">
        <v>326095965859.20001</v>
      </c>
      <c r="F1604" s="33">
        <v>1633322197092.3601</v>
      </c>
    </row>
    <row r="1605" spans="1:6" ht="13.5" hidden="1" thickBot="1">
      <c r="A1605" s="27">
        <f t="shared" si="27"/>
        <v>9</v>
      </c>
      <c r="B1605" s="30" t="s">
        <v>2925</v>
      </c>
      <c r="C1605" s="30" t="s">
        <v>2926</v>
      </c>
      <c r="D1605" s="33">
        <v>311104335873.51001</v>
      </c>
      <c r="E1605" s="33">
        <v>4529130618.9300003</v>
      </c>
      <c r="F1605" s="33">
        <v>315633466492.44</v>
      </c>
    </row>
    <row r="1606" spans="1:6" ht="13.5" hidden="1" thickBot="1">
      <c r="A1606" s="27">
        <f t="shared" si="27"/>
        <v>9</v>
      </c>
      <c r="B1606" s="30" t="s">
        <v>2927</v>
      </c>
      <c r="C1606" s="30" t="s">
        <v>2928</v>
      </c>
      <c r="D1606" s="33">
        <v>72009260687.050003</v>
      </c>
      <c r="E1606" s="33">
        <v>29788074504.380001</v>
      </c>
      <c r="F1606" s="33">
        <v>101797335191.42999</v>
      </c>
    </row>
    <row r="1607" spans="1:6" ht="13.5" hidden="1" thickBot="1">
      <c r="A1607" s="27">
        <f t="shared" si="27"/>
        <v>9</v>
      </c>
      <c r="B1607" s="30" t="s">
        <v>2929</v>
      </c>
      <c r="C1607" s="30" t="s">
        <v>2689</v>
      </c>
      <c r="D1607" s="34">
        <v>6573829789</v>
      </c>
      <c r="E1607" s="34">
        <v>8496114867</v>
      </c>
      <c r="F1607" s="34">
        <v>15069944656</v>
      </c>
    </row>
    <row r="1608" spans="1:6" ht="13.5" thickBot="1">
      <c r="A1608" s="27">
        <f t="shared" si="27"/>
        <v>6</v>
      </c>
      <c r="B1608" s="27" t="s">
        <v>2930</v>
      </c>
      <c r="C1608" s="30" t="s">
        <v>176</v>
      </c>
      <c r="D1608" s="33">
        <v>1641852094157.2</v>
      </c>
      <c r="E1608" s="33">
        <v>246739340.40000001</v>
      </c>
      <c r="F1608" s="33">
        <v>1642098833497.6001</v>
      </c>
    </row>
    <row r="1609" spans="1:6" ht="13.5" hidden="1" thickBot="1">
      <c r="A1609" s="27">
        <f t="shared" si="27"/>
        <v>9</v>
      </c>
      <c r="B1609" s="30" t="s">
        <v>2931</v>
      </c>
      <c r="C1609" s="30" t="s">
        <v>2932</v>
      </c>
      <c r="D1609" s="34">
        <v>19688697234</v>
      </c>
      <c r="E1609" s="34">
        <v>0</v>
      </c>
      <c r="F1609" s="34">
        <v>19688697234</v>
      </c>
    </row>
    <row r="1610" spans="1:6" ht="13.5" hidden="1" thickBot="1">
      <c r="A1610" s="27">
        <f t="shared" si="27"/>
        <v>9</v>
      </c>
      <c r="B1610" s="30" t="s">
        <v>2933</v>
      </c>
      <c r="C1610" s="30" t="s">
        <v>2934</v>
      </c>
      <c r="D1610" s="33">
        <v>319105005862.23999</v>
      </c>
      <c r="E1610" s="34">
        <v>0</v>
      </c>
      <c r="F1610" s="33">
        <v>319105005862.23999</v>
      </c>
    </row>
    <row r="1611" spans="1:6" ht="13.5" hidden="1" thickBot="1">
      <c r="A1611" s="27">
        <f t="shared" si="27"/>
        <v>9</v>
      </c>
      <c r="B1611" s="30" t="s">
        <v>2935</v>
      </c>
      <c r="C1611" s="30" t="s">
        <v>2936</v>
      </c>
      <c r="D1611" s="34">
        <v>944457801</v>
      </c>
      <c r="E1611" s="34">
        <v>0</v>
      </c>
      <c r="F1611" s="34">
        <v>944457801</v>
      </c>
    </row>
    <row r="1612" spans="1:6" ht="13.5" hidden="1" thickBot="1">
      <c r="A1612" s="27">
        <f t="shared" si="27"/>
        <v>9</v>
      </c>
      <c r="B1612" s="30" t="s">
        <v>2937</v>
      </c>
      <c r="C1612" s="30" t="s">
        <v>2938</v>
      </c>
      <c r="D1612" s="34">
        <v>41800</v>
      </c>
      <c r="E1612" s="34">
        <v>0</v>
      </c>
      <c r="F1612" s="34">
        <v>41800</v>
      </c>
    </row>
    <row r="1613" spans="1:6" ht="13.5" hidden="1" thickBot="1">
      <c r="A1613" s="27">
        <f t="shared" si="27"/>
        <v>9</v>
      </c>
      <c r="B1613" s="30" t="s">
        <v>2939</v>
      </c>
      <c r="C1613" s="30" t="s">
        <v>2940</v>
      </c>
      <c r="D1613" s="34">
        <v>235432141</v>
      </c>
      <c r="E1613" s="34">
        <v>0</v>
      </c>
      <c r="F1613" s="34">
        <v>235432141</v>
      </c>
    </row>
    <row r="1614" spans="1:6" ht="13.5" hidden="1" thickBot="1">
      <c r="A1614" s="27">
        <f t="shared" si="27"/>
        <v>9</v>
      </c>
      <c r="B1614" s="30" t="s">
        <v>2941</v>
      </c>
      <c r="C1614" s="30" t="s">
        <v>2942</v>
      </c>
      <c r="D1614" s="34">
        <v>618887012</v>
      </c>
      <c r="E1614" s="34">
        <v>0</v>
      </c>
      <c r="F1614" s="34">
        <v>618887012</v>
      </c>
    </row>
    <row r="1615" spans="1:6" ht="13.5" hidden="1" thickBot="1">
      <c r="A1615" s="27">
        <f t="shared" si="27"/>
        <v>9</v>
      </c>
      <c r="B1615" s="30" t="s">
        <v>2943</v>
      </c>
      <c r="C1615" s="30" t="s">
        <v>2944</v>
      </c>
      <c r="D1615" s="34">
        <v>41657748928</v>
      </c>
      <c r="E1615" s="34">
        <v>0</v>
      </c>
      <c r="F1615" s="34">
        <v>41657748928</v>
      </c>
    </row>
    <row r="1616" spans="1:6" ht="13.5" hidden="1" thickBot="1">
      <c r="A1616" s="27">
        <f t="shared" si="27"/>
        <v>9</v>
      </c>
      <c r="B1616" s="30" t="s">
        <v>2945</v>
      </c>
      <c r="C1616" s="30" t="s">
        <v>2946</v>
      </c>
      <c r="D1616" s="34">
        <v>1195289969261</v>
      </c>
      <c r="E1616" s="34">
        <v>0</v>
      </c>
      <c r="F1616" s="34">
        <v>1195289969261</v>
      </c>
    </row>
    <row r="1617" spans="1:6" ht="13.5" hidden="1" thickBot="1">
      <c r="A1617" s="27">
        <f t="shared" si="27"/>
        <v>9</v>
      </c>
      <c r="B1617" s="30" t="s">
        <v>2947</v>
      </c>
      <c r="C1617" s="30" t="s">
        <v>2948</v>
      </c>
      <c r="D1617" s="34">
        <v>370888582</v>
      </c>
      <c r="E1617" s="34">
        <v>0</v>
      </c>
      <c r="F1617" s="34">
        <v>370888582</v>
      </c>
    </row>
    <row r="1618" spans="1:6" ht="13.5" hidden="1" thickBot="1">
      <c r="A1618" s="27">
        <f t="shared" si="27"/>
        <v>9</v>
      </c>
      <c r="B1618" s="30" t="s">
        <v>2949</v>
      </c>
      <c r="C1618" s="30" t="s">
        <v>2950</v>
      </c>
      <c r="D1618" s="34">
        <v>3545849</v>
      </c>
      <c r="E1618" s="34">
        <v>98807031</v>
      </c>
      <c r="F1618" s="34">
        <v>102352880</v>
      </c>
    </row>
    <row r="1619" spans="1:6" ht="13.5" hidden="1" thickBot="1">
      <c r="A1619" s="27">
        <f t="shared" si="27"/>
        <v>9</v>
      </c>
      <c r="B1619" s="30" t="s">
        <v>2951</v>
      </c>
      <c r="C1619" s="30" t="s">
        <v>2952</v>
      </c>
      <c r="D1619" s="34">
        <v>4180490452</v>
      </c>
      <c r="E1619" s="34">
        <v>0</v>
      </c>
      <c r="F1619" s="34">
        <v>4180490452</v>
      </c>
    </row>
    <row r="1620" spans="1:6" ht="13.5" hidden="1" thickBot="1">
      <c r="A1620" s="27">
        <f t="shared" si="27"/>
        <v>9</v>
      </c>
      <c r="B1620" s="30" t="s">
        <v>2953</v>
      </c>
      <c r="C1620" s="30" t="s">
        <v>2954</v>
      </c>
      <c r="D1620" s="34">
        <v>7112144785</v>
      </c>
      <c r="E1620" s="34">
        <v>0</v>
      </c>
      <c r="F1620" s="34">
        <v>7112144785</v>
      </c>
    </row>
    <row r="1621" spans="1:6" ht="13.5" hidden="1" thickBot="1">
      <c r="A1621" s="27">
        <f t="shared" ref="A1621:A1684" si="28">LEN(B1621)</f>
        <v>9</v>
      </c>
      <c r="B1621" s="30" t="s">
        <v>2955</v>
      </c>
      <c r="C1621" s="30" t="s">
        <v>2956</v>
      </c>
      <c r="D1621" s="34">
        <v>0</v>
      </c>
      <c r="E1621" s="34">
        <v>247100</v>
      </c>
      <c r="F1621" s="34">
        <v>247100</v>
      </c>
    </row>
    <row r="1622" spans="1:6" ht="13.5" hidden="1" thickBot="1">
      <c r="A1622" s="27">
        <f t="shared" si="28"/>
        <v>9</v>
      </c>
      <c r="B1622" s="30" t="s">
        <v>2957</v>
      </c>
      <c r="C1622" s="30" t="s">
        <v>2958</v>
      </c>
      <c r="D1622" s="33">
        <v>34701729575.959999</v>
      </c>
      <c r="E1622" s="34">
        <v>140295033</v>
      </c>
      <c r="F1622" s="33">
        <v>34842024608.959999</v>
      </c>
    </row>
    <row r="1623" spans="1:6" ht="13.5" hidden="1" thickBot="1">
      <c r="A1623" s="27">
        <f t="shared" si="28"/>
        <v>9</v>
      </c>
      <c r="B1623" s="30" t="s">
        <v>2959</v>
      </c>
      <c r="C1623" s="30" t="s">
        <v>2960</v>
      </c>
      <c r="D1623" s="34">
        <v>17943054874</v>
      </c>
      <c r="E1623" s="33">
        <v>7390176.4000000004</v>
      </c>
      <c r="F1623" s="33">
        <v>17950445050.400002</v>
      </c>
    </row>
    <row r="1624" spans="1:6" ht="13.5" thickBot="1">
      <c r="A1624" s="27">
        <f t="shared" si="28"/>
        <v>6</v>
      </c>
      <c r="B1624" s="27" t="s">
        <v>2961</v>
      </c>
      <c r="C1624" s="30" t="s">
        <v>2962</v>
      </c>
      <c r="D1624" s="34">
        <v>11056406245</v>
      </c>
      <c r="E1624" s="34">
        <v>0</v>
      </c>
      <c r="F1624" s="34">
        <v>11056406245</v>
      </c>
    </row>
    <row r="1625" spans="1:6" ht="13.5" hidden="1" thickBot="1">
      <c r="A1625" s="27">
        <f t="shared" si="28"/>
        <v>9</v>
      </c>
      <c r="B1625" s="30" t="s">
        <v>2963</v>
      </c>
      <c r="C1625" s="30" t="s">
        <v>2964</v>
      </c>
      <c r="D1625" s="34">
        <v>11056406245</v>
      </c>
      <c r="E1625" s="34">
        <v>0</v>
      </c>
      <c r="F1625" s="34">
        <v>11056406245</v>
      </c>
    </row>
    <row r="1626" spans="1:6" ht="13.5" thickBot="1">
      <c r="A1626" s="27">
        <f t="shared" si="28"/>
        <v>6</v>
      </c>
      <c r="B1626" s="27" t="s">
        <v>2965</v>
      </c>
      <c r="C1626" s="30" t="s">
        <v>2966</v>
      </c>
      <c r="D1626" s="33">
        <v>706450515998.02002</v>
      </c>
      <c r="E1626" s="34">
        <v>191946567895</v>
      </c>
      <c r="F1626" s="33">
        <v>898397083893.02002</v>
      </c>
    </row>
    <row r="1627" spans="1:6" ht="13.5" hidden="1" thickBot="1">
      <c r="A1627" s="27">
        <f t="shared" si="28"/>
        <v>9</v>
      </c>
      <c r="B1627" s="30" t="s">
        <v>2967</v>
      </c>
      <c r="C1627" s="30" t="s">
        <v>2968</v>
      </c>
      <c r="D1627" s="34">
        <v>246579526</v>
      </c>
      <c r="E1627" s="34">
        <v>0</v>
      </c>
      <c r="F1627" s="34">
        <v>246579526</v>
      </c>
    </row>
    <row r="1628" spans="1:6" ht="13.5" hidden="1" thickBot="1">
      <c r="A1628" s="27">
        <f t="shared" si="28"/>
        <v>9</v>
      </c>
      <c r="B1628" s="30" t="s">
        <v>2969</v>
      </c>
      <c r="C1628" s="30" t="s">
        <v>2970</v>
      </c>
      <c r="D1628" s="33">
        <v>630982115773.14001</v>
      </c>
      <c r="E1628" s="34">
        <v>15351424444</v>
      </c>
      <c r="F1628" s="33">
        <v>646333540217.14001</v>
      </c>
    </row>
    <row r="1629" spans="1:6" ht="13.5" hidden="1" thickBot="1">
      <c r="A1629" s="27">
        <f t="shared" si="28"/>
        <v>9</v>
      </c>
      <c r="B1629" s="30" t="s">
        <v>2971</v>
      </c>
      <c r="C1629" s="30" t="s">
        <v>1184</v>
      </c>
      <c r="D1629" s="34">
        <v>0</v>
      </c>
      <c r="E1629" s="34">
        <v>172504146809</v>
      </c>
      <c r="F1629" s="34">
        <v>172504146809</v>
      </c>
    </row>
    <row r="1630" spans="1:6" ht="13.5" hidden="1" thickBot="1">
      <c r="A1630" s="27">
        <f t="shared" si="28"/>
        <v>9</v>
      </c>
      <c r="B1630" s="30" t="s">
        <v>2972</v>
      </c>
      <c r="C1630" s="30" t="s">
        <v>2973</v>
      </c>
      <c r="D1630" s="34">
        <v>3872772</v>
      </c>
      <c r="E1630" s="34">
        <v>0</v>
      </c>
      <c r="F1630" s="34">
        <v>3872772</v>
      </c>
    </row>
    <row r="1631" spans="1:6" ht="13.5" hidden="1" thickBot="1">
      <c r="A1631" s="27">
        <f t="shared" si="28"/>
        <v>9</v>
      </c>
      <c r="B1631" s="30" t="s">
        <v>2974</v>
      </c>
      <c r="C1631" s="30" t="s">
        <v>2975</v>
      </c>
      <c r="D1631" s="34">
        <v>0</v>
      </c>
      <c r="E1631" s="34">
        <v>4090996642</v>
      </c>
      <c r="F1631" s="34">
        <v>4090996642</v>
      </c>
    </row>
    <row r="1632" spans="1:6" ht="13.5" hidden="1" thickBot="1">
      <c r="A1632" s="27">
        <f t="shared" si="28"/>
        <v>9</v>
      </c>
      <c r="B1632" s="30" t="s">
        <v>2976</v>
      </c>
      <c r="C1632" s="30" t="s">
        <v>1178</v>
      </c>
      <c r="D1632" s="33">
        <v>6480577358.0500002</v>
      </c>
      <c r="E1632" s="34">
        <v>0</v>
      </c>
      <c r="F1632" s="33">
        <v>6480577358.0500002</v>
      </c>
    </row>
    <row r="1633" spans="1:6" ht="13.5" hidden="1" thickBot="1">
      <c r="A1633" s="27">
        <f t="shared" si="28"/>
        <v>9</v>
      </c>
      <c r="B1633" s="30" t="s">
        <v>2977</v>
      </c>
      <c r="C1633" s="30" t="s">
        <v>2978</v>
      </c>
      <c r="D1633" s="33">
        <v>68737370568.830002</v>
      </c>
      <c r="E1633" s="34">
        <v>0</v>
      </c>
      <c r="F1633" s="33">
        <v>68737370568.830002</v>
      </c>
    </row>
    <row r="1634" spans="1:6" ht="13.5" thickBot="1">
      <c r="A1634" s="27">
        <f t="shared" si="28"/>
        <v>6</v>
      </c>
      <c r="B1634" s="27" t="s">
        <v>389</v>
      </c>
      <c r="C1634" s="30" t="s">
        <v>37</v>
      </c>
      <c r="D1634" s="33">
        <v>29828286146387.699</v>
      </c>
      <c r="E1634" s="33">
        <v>1560087743834.49</v>
      </c>
      <c r="F1634" s="33">
        <v>31388373890222.199</v>
      </c>
    </row>
    <row r="1635" spans="1:6" ht="13.5" hidden="1" thickBot="1">
      <c r="A1635" s="27">
        <f t="shared" si="28"/>
        <v>9</v>
      </c>
      <c r="B1635" s="30" t="s">
        <v>2979</v>
      </c>
      <c r="C1635" s="30" t="s">
        <v>2980</v>
      </c>
      <c r="D1635" s="33">
        <v>948396724187.70996</v>
      </c>
      <c r="E1635" s="33">
        <v>7708843661.3100004</v>
      </c>
      <c r="F1635" s="33">
        <v>956105567849.02002</v>
      </c>
    </row>
    <row r="1636" spans="1:6" ht="13.5" hidden="1" thickBot="1">
      <c r="A1636" s="27">
        <f t="shared" si="28"/>
        <v>9</v>
      </c>
      <c r="B1636" s="30" t="s">
        <v>2981</v>
      </c>
      <c r="C1636" s="30" t="s">
        <v>2982</v>
      </c>
      <c r="D1636" s="33">
        <v>856058545501.41003</v>
      </c>
      <c r="E1636" s="33">
        <v>1196227842.99</v>
      </c>
      <c r="F1636" s="33">
        <v>857254773344.40002</v>
      </c>
    </row>
    <row r="1637" spans="1:6" ht="13.5" hidden="1" thickBot="1">
      <c r="A1637" s="27">
        <f t="shared" si="28"/>
        <v>9</v>
      </c>
      <c r="B1637" s="30" t="s">
        <v>2983</v>
      </c>
      <c r="C1637" s="30" t="s">
        <v>2984</v>
      </c>
      <c r="D1637" s="33">
        <v>14693461425.24</v>
      </c>
      <c r="E1637" s="33">
        <v>936686086.74000001</v>
      </c>
      <c r="F1637" s="33">
        <v>15630147511.98</v>
      </c>
    </row>
    <row r="1638" spans="1:6" ht="13.5" hidden="1" thickBot="1">
      <c r="A1638" s="27">
        <f t="shared" si="28"/>
        <v>9</v>
      </c>
      <c r="B1638" s="30" t="s">
        <v>2985</v>
      </c>
      <c r="C1638" s="30" t="s">
        <v>2986</v>
      </c>
      <c r="D1638" s="33">
        <v>877404216532.66003</v>
      </c>
      <c r="E1638" s="33">
        <v>62104267136.580002</v>
      </c>
      <c r="F1638" s="33">
        <v>939508483669.23999</v>
      </c>
    </row>
    <row r="1639" spans="1:6" ht="13.5" hidden="1" thickBot="1">
      <c r="A1639" s="27">
        <f t="shared" si="28"/>
        <v>9</v>
      </c>
      <c r="B1639" s="30" t="s">
        <v>2987</v>
      </c>
      <c r="C1639" s="30" t="s">
        <v>2988</v>
      </c>
      <c r="D1639" s="34">
        <v>287926294</v>
      </c>
      <c r="E1639" s="34">
        <v>0</v>
      </c>
      <c r="F1639" s="34">
        <v>287926294</v>
      </c>
    </row>
    <row r="1640" spans="1:6" ht="13.5" hidden="1" thickBot="1">
      <c r="A1640" s="27">
        <f t="shared" si="28"/>
        <v>9</v>
      </c>
      <c r="B1640" s="30" t="s">
        <v>2989</v>
      </c>
      <c r="C1640" s="30" t="s">
        <v>2990</v>
      </c>
      <c r="D1640" s="34">
        <v>5453698695</v>
      </c>
      <c r="E1640" s="34">
        <v>254505687</v>
      </c>
      <c r="F1640" s="34">
        <v>5708204382</v>
      </c>
    </row>
    <row r="1641" spans="1:6" ht="13.5" hidden="1" thickBot="1">
      <c r="A1641" s="27">
        <f t="shared" si="28"/>
        <v>9</v>
      </c>
      <c r="B1641" s="30" t="s">
        <v>2991</v>
      </c>
      <c r="C1641" s="30" t="s">
        <v>2992</v>
      </c>
      <c r="D1641" s="34">
        <v>0</v>
      </c>
      <c r="E1641" s="34">
        <v>100000</v>
      </c>
      <c r="F1641" s="34">
        <v>100000</v>
      </c>
    </row>
    <row r="1642" spans="1:6" ht="13.5" hidden="1" thickBot="1">
      <c r="A1642" s="27">
        <f t="shared" si="28"/>
        <v>9</v>
      </c>
      <c r="B1642" s="30" t="s">
        <v>2993</v>
      </c>
      <c r="C1642" s="30" t="s">
        <v>2994</v>
      </c>
      <c r="D1642" s="33">
        <v>62912656956.870003</v>
      </c>
      <c r="E1642" s="34">
        <v>31567384337</v>
      </c>
      <c r="F1642" s="33">
        <v>94480041293.869995</v>
      </c>
    </row>
    <row r="1643" spans="1:6" ht="13.5" hidden="1" thickBot="1">
      <c r="A1643" s="27">
        <f t="shared" si="28"/>
        <v>9</v>
      </c>
      <c r="B1643" s="30" t="s">
        <v>2995</v>
      </c>
      <c r="C1643" s="30" t="s">
        <v>2996</v>
      </c>
      <c r="D1643" s="33">
        <v>2849707969.2199998</v>
      </c>
      <c r="E1643" s="33">
        <v>532002306.43000001</v>
      </c>
      <c r="F1643" s="33">
        <v>3381710275.6500001</v>
      </c>
    </row>
    <row r="1644" spans="1:6" ht="13.5" hidden="1" thickBot="1">
      <c r="A1644" s="27">
        <f t="shared" si="28"/>
        <v>9</v>
      </c>
      <c r="B1644" s="30" t="s">
        <v>2997</v>
      </c>
      <c r="C1644" s="30" t="s">
        <v>2998</v>
      </c>
      <c r="D1644" s="33">
        <v>29888240444.950001</v>
      </c>
      <c r="E1644" s="33">
        <v>1596586020.9000001</v>
      </c>
      <c r="F1644" s="33">
        <v>31484826465.849998</v>
      </c>
    </row>
    <row r="1645" spans="1:6" ht="13.5" hidden="1" thickBot="1">
      <c r="A1645" s="27">
        <f t="shared" si="28"/>
        <v>9</v>
      </c>
      <c r="B1645" s="30" t="s">
        <v>2999</v>
      </c>
      <c r="C1645" s="30" t="s">
        <v>2198</v>
      </c>
      <c r="D1645" s="33">
        <v>90746554632.889999</v>
      </c>
      <c r="E1645" s="33">
        <v>3540324872.9899998</v>
      </c>
      <c r="F1645" s="33">
        <v>94286879505.880005</v>
      </c>
    </row>
    <row r="1646" spans="1:6" ht="13.5" hidden="1" thickBot="1">
      <c r="A1646" s="27">
        <f t="shared" si="28"/>
        <v>9</v>
      </c>
      <c r="B1646" s="30" t="s">
        <v>3000</v>
      </c>
      <c r="C1646" s="30" t="s">
        <v>3001</v>
      </c>
      <c r="D1646" s="34">
        <v>436243528</v>
      </c>
      <c r="E1646" s="34">
        <v>0</v>
      </c>
      <c r="F1646" s="34">
        <v>436243528</v>
      </c>
    </row>
    <row r="1647" spans="1:6" ht="13.5" hidden="1" thickBot="1">
      <c r="A1647" s="27">
        <f t="shared" si="28"/>
        <v>9</v>
      </c>
      <c r="B1647" s="30" t="s">
        <v>3002</v>
      </c>
      <c r="C1647" s="30" t="s">
        <v>3003</v>
      </c>
      <c r="D1647" s="33">
        <v>32363386193.709999</v>
      </c>
      <c r="E1647" s="33">
        <v>176148184.06999999</v>
      </c>
      <c r="F1647" s="33">
        <v>32539534377.779999</v>
      </c>
    </row>
    <row r="1648" spans="1:6" ht="13.5" hidden="1" thickBot="1">
      <c r="A1648" s="27">
        <f t="shared" si="28"/>
        <v>9</v>
      </c>
      <c r="B1648" s="30" t="s">
        <v>3004</v>
      </c>
      <c r="C1648" s="30" t="s">
        <v>3005</v>
      </c>
      <c r="D1648" s="33">
        <v>307222436132.54999</v>
      </c>
      <c r="E1648" s="33">
        <v>996388281114.79004</v>
      </c>
      <c r="F1648" s="33">
        <v>1303610717247.3401</v>
      </c>
    </row>
    <row r="1649" spans="1:6" ht="13.5" hidden="1" thickBot="1">
      <c r="A1649" s="27">
        <f t="shared" si="28"/>
        <v>9</v>
      </c>
      <c r="B1649" s="30" t="s">
        <v>3006</v>
      </c>
      <c r="C1649" s="30" t="s">
        <v>3007</v>
      </c>
      <c r="D1649" s="34">
        <v>167140320</v>
      </c>
      <c r="E1649" s="34">
        <v>95580160</v>
      </c>
      <c r="F1649" s="34">
        <v>262720480</v>
      </c>
    </row>
    <row r="1650" spans="1:6" ht="13.5" hidden="1" thickBot="1">
      <c r="A1650" s="27">
        <f t="shared" si="28"/>
        <v>9</v>
      </c>
      <c r="B1650" s="30" t="s">
        <v>3008</v>
      </c>
      <c r="C1650" s="30" t="s">
        <v>3009</v>
      </c>
      <c r="D1650" s="33">
        <v>8990064663.7700005</v>
      </c>
      <c r="E1650" s="33">
        <v>1644281727.98</v>
      </c>
      <c r="F1650" s="33">
        <v>10634346391.75</v>
      </c>
    </row>
    <row r="1651" spans="1:6" ht="13.5" hidden="1" thickBot="1">
      <c r="A1651" s="27">
        <f t="shared" si="28"/>
        <v>9</v>
      </c>
      <c r="B1651" s="30" t="s">
        <v>3010</v>
      </c>
      <c r="C1651" s="30" t="s">
        <v>925</v>
      </c>
      <c r="D1651" s="34">
        <v>643292896</v>
      </c>
      <c r="E1651" s="34">
        <v>0</v>
      </c>
      <c r="F1651" s="34">
        <v>643292896</v>
      </c>
    </row>
    <row r="1652" spans="1:6" ht="13.5" hidden="1" thickBot="1">
      <c r="A1652" s="27">
        <f t="shared" si="28"/>
        <v>9</v>
      </c>
      <c r="B1652" s="30" t="s">
        <v>3011</v>
      </c>
      <c r="C1652" s="30" t="s">
        <v>3012</v>
      </c>
      <c r="D1652" s="34">
        <v>24402663348</v>
      </c>
      <c r="E1652" s="34">
        <v>0</v>
      </c>
      <c r="F1652" s="34">
        <v>24402663348</v>
      </c>
    </row>
    <row r="1653" spans="1:6" ht="13.5" hidden="1" thickBot="1">
      <c r="A1653" s="27">
        <f t="shared" si="28"/>
        <v>9</v>
      </c>
      <c r="B1653" s="30" t="s">
        <v>3013</v>
      </c>
      <c r="C1653" s="30" t="s">
        <v>3014</v>
      </c>
      <c r="D1653" s="33">
        <v>1014496253.08</v>
      </c>
      <c r="E1653" s="34">
        <v>1087077872</v>
      </c>
      <c r="F1653" s="33">
        <v>2101574125.0799999</v>
      </c>
    </row>
    <row r="1654" spans="1:6" ht="13.5" hidden="1" thickBot="1">
      <c r="A1654" s="27">
        <f t="shared" si="28"/>
        <v>9</v>
      </c>
      <c r="B1654" s="30" t="s">
        <v>3015</v>
      </c>
      <c r="C1654" s="30" t="s">
        <v>1114</v>
      </c>
      <c r="D1654" s="33">
        <v>2426601101.8800001</v>
      </c>
      <c r="E1654" s="33">
        <v>828383581.77999997</v>
      </c>
      <c r="F1654" s="33">
        <v>3254984683.6599998</v>
      </c>
    </row>
    <row r="1655" spans="1:6" ht="13.5" hidden="1" thickBot="1">
      <c r="A1655" s="27">
        <f t="shared" si="28"/>
        <v>9</v>
      </c>
      <c r="B1655" s="30" t="s">
        <v>3016</v>
      </c>
      <c r="C1655" s="30" t="s">
        <v>3017</v>
      </c>
      <c r="D1655" s="33">
        <v>20383729180798</v>
      </c>
      <c r="E1655" s="34">
        <v>6887917980</v>
      </c>
      <c r="F1655" s="33">
        <v>20390617098778</v>
      </c>
    </row>
    <row r="1656" spans="1:6" ht="13.5" hidden="1" thickBot="1">
      <c r="A1656" s="27">
        <f t="shared" si="28"/>
        <v>9</v>
      </c>
      <c r="B1656" s="30" t="s">
        <v>3018</v>
      </c>
      <c r="C1656" s="30" t="s">
        <v>3019</v>
      </c>
      <c r="D1656" s="33">
        <v>1571286990725.3401</v>
      </c>
      <c r="E1656" s="33">
        <v>24123382321.880001</v>
      </c>
      <c r="F1656" s="33">
        <v>1595410373047.22</v>
      </c>
    </row>
    <row r="1657" spans="1:6" ht="13.5" hidden="1" thickBot="1">
      <c r="A1657" s="27">
        <f t="shared" si="28"/>
        <v>9</v>
      </c>
      <c r="B1657" s="30" t="s">
        <v>3020</v>
      </c>
      <c r="C1657" s="30" t="s">
        <v>3021</v>
      </c>
      <c r="D1657" s="34">
        <v>2255908010</v>
      </c>
      <c r="E1657" s="34">
        <v>0</v>
      </c>
      <c r="F1657" s="34">
        <v>2255908010</v>
      </c>
    </row>
    <row r="1658" spans="1:6" ht="13.5" hidden="1" thickBot="1">
      <c r="A1658" s="27">
        <f t="shared" si="28"/>
        <v>9</v>
      </c>
      <c r="B1658" s="30" t="s">
        <v>3022</v>
      </c>
      <c r="C1658" s="30" t="s">
        <v>1120</v>
      </c>
      <c r="D1658" s="33">
        <v>1598445240.3900001</v>
      </c>
      <c r="E1658" s="33">
        <v>1053006198.21</v>
      </c>
      <c r="F1658" s="33">
        <v>2651451438.5999999</v>
      </c>
    </row>
    <row r="1659" spans="1:6" ht="13.5" hidden="1" thickBot="1">
      <c r="A1659" s="27">
        <f t="shared" si="28"/>
        <v>9</v>
      </c>
      <c r="B1659" s="30" t="s">
        <v>3023</v>
      </c>
      <c r="C1659" s="30" t="s">
        <v>3024</v>
      </c>
      <c r="D1659" s="33">
        <v>16092082267.24</v>
      </c>
      <c r="E1659" s="33">
        <v>8493595557.5799999</v>
      </c>
      <c r="F1659" s="33">
        <v>24585677824.82</v>
      </c>
    </row>
    <row r="1660" spans="1:6" ht="13.5" hidden="1" thickBot="1">
      <c r="A1660" s="27">
        <f t="shared" si="28"/>
        <v>9</v>
      </c>
      <c r="B1660" s="30" t="s">
        <v>3025</v>
      </c>
      <c r="C1660" s="30" t="s">
        <v>972</v>
      </c>
      <c r="D1660" s="33">
        <v>30613249841.77</v>
      </c>
      <c r="E1660" s="33">
        <v>1631566121.49</v>
      </c>
      <c r="F1660" s="33">
        <v>32244815963.259998</v>
      </c>
    </row>
    <row r="1661" spans="1:6" ht="13.5" hidden="1" thickBot="1">
      <c r="A1661" s="27">
        <f t="shared" si="28"/>
        <v>9</v>
      </c>
      <c r="B1661" s="30" t="s">
        <v>3026</v>
      </c>
      <c r="C1661" s="30" t="s">
        <v>3027</v>
      </c>
      <c r="D1661" s="34">
        <v>234274524</v>
      </c>
      <c r="E1661" s="34">
        <v>3009600</v>
      </c>
      <c r="F1661" s="34">
        <v>237284124</v>
      </c>
    </row>
    <row r="1662" spans="1:6" ht="13.5" hidden="1" thickBot="1">
      <c r="A1662" s="27">
        <f t="shared" si="28"/>
        <v>9</v>
      </c>
      <c r="B1662" s="30" t="s">
        <v>3028</v>
      </c>
      <c r="C1662" s="30" t="s">
        <v>3029</v>
      </c>
      <c r="D1662" s="34">
        <v>1012722584</v>
      </c>
      <c r="E1662" s="34">
        <v>0</v>
      </c>
      <c r="F1662" s="34">
        <v>1012722584</v>
      </c>
    </row>
    <row r="1663" spans="1:6" ht="13.5" hidden="1" thickBot="1">
      <c r="A1663" s="27">
        <f t="shared" si="28"/>
        <v>9</v>
      </c>
      <c r="B1663" s="30" t="s">
        <v>3030</v>
      </c>
      <c r="C1663" s="30" t="s">
        <v>3031</v>
      </c>
      <c r="D1663" s="33">
        <v>47025805011.25</v>
      </c>
      <c r="E1663" s="33">
        <v>7248864368.5100002</v>
      </c>
      <c r="F1663" s="33">
        <v>54274669379.760002</v>
      </c>
    </row>
    <row r="1664" spans="1:6" ht="13.5" hidden="1" thickBot="1">
      <c r="A1664" s="27">
        <f t="shared" si="28"/>
        <v>9</v>
      </c>
      <c r="B1664" s="30" t="s">
        <v>3032</v>
      </c>
      <c r="C1664" s="30" t="s">
        <v>130</v>
      </c>
      <c r="D1664" s="33">
        <v>174139493256.06</v>
      </c>
      <c r="E1664" s="33">
        <v>31339148796.439999</v>
      </c>
      <c r="F1664" s="33">
        <v>205478642052.5</v>
      </c>
    </row>
    <row r="1665" spans="1:6" ht="13.5" hidden="1" thickBot="1">
      <c r="A1665" s="27">
        <f t="shared" si="28"/>
        <v>9</v>
      </c>
      <c r="B1665" s="30" t="s">
        <v>3033</v>
      </c>
      <c r="C1665" s="30" t="s">
        <v>3034</v>
      </c>
      <c r="D1665" s="33">
        <v>535469761.56999999</v>
      </c>
      <c r="E1665" s="34">
        <v>0</v>
      </c>
      <c r="F1665" s="33">
        <v>535469761.56999999</v>
      </c>
    </row>
    <row r="1666" spans="1:6" ht="13.5" hidden="1" thickBot="1">
      <c r="A1666" s="27">
        <f t="shared" si="28"/>
        <v>9</v>
      </c>
      <c r="B1666" s="30" t="s">
        <v>3035</v>
      </c>
      <c r="C1666" s="30" t="s">
        <v>1242</v>
      </c>
      <c r="D1666" s="33">
        <v>65043632492.639999</v>
      </c>
      <c r="E1666" s="33">
        <v>1011133963.47</v>
      </c>
      <c r="F1666" s="33">
        <v>66054766456.110001</v>
      </c>
    </row>
    <row r="1667" spans="1:6" ht="13.5" hidden="1" thickBot="1">
      <c r="A1667" s="27">
        <f t="shared" si="28"/>
        <v>9</v>
      </c>
      <c r="B1667" s="30" t="s">
        <v>3036</v>
      </c>
      <c r="C1667" s="30" t="s">
        <v>1269</v>
      </c>
      <c r="D1667" s="33">
        <v>972045390271.58997</v>
      </c>
      <c r="E1667" s="33">
        <v>53072541581.949997</v>
      </c>
      <c r="F1667" s="33">
        <v>1025117931853.54</v>
      </c>
    </row>
    <row r="1668" spans="1:6" ht="13.5" hidden="1" thickBot="1">
      <c r="A1668" s="27">
        <f t="shared" si="28"/>
        <v>9</v>
      </c>
      <c r="B1668" s="30" t="s">
        <v>3037</v>
      </c>
      <c r="C1668" s="30" t="s">
        <v>2786</v>
      </c>
      <c r="D1668" s="33">
        <v>1438434178045.05</v>
      </c>
      <c r="E1668" s="33">
        <v>64516841147.25</v>
      </c>
      <c r="F1668" s="33">
        <v>1502951019192.3</v>
      </c>
    </row>
    <row r="1669" spans="1:6" ht="13.5" hidden="1" thickBot="1">
      <c r="A1669" s="27">
        <f t="shared" si="28"/>
        <v>9</v>
      </c>
      <c r="B1669" s="30" t="s">
        <v>3038</v>
      </c>
      <c r="C1669" s="30" t="s">
        <v>2485</v>
      </c>
      <c r="D1669" s="33">
        <v>53273818895.139999</v>
      </c>
      <c r="E1669" s="34">
        <v>2948628750</v>
      </c>
      <c r="F1669" s="33">
        <v>56222447645.139999</v>
      </c>
    </row>
    <row r="1670" spans="1:6" ht="13.5" hidden="1" thickBot="1">
      <c r="A1670" s="27">
        <f t="shared" si="28"/>
        <v>9</v>
      </c>
      <c r="B1670" s="30" t="s">
        <v>3039</v>
      </c>
      <c r="C1670" s="30" t="s">
        <v>1265</v>
      </c>
      <c r="D1670" s="33">
        <v>483483341456.94</v>
      </c>
      <c r="E1670" s="33">
        <v>1029295928.09</v>
      </c>
      <c r="F1670" s="33">
        <v>484512637385.03003</v>
      </c>
    </row>
    <row r="1671" spans="1:6" ht="13.5" hidden="1" thickBot="1">
      <c r="A1671" s="27">
        <f t="shared" si="28"/>
        <v>9</v>
      </c>
      <c r="B1671" s="30" t="s">
        <v>3040</v>
      </c>
      <c r="C1671" s="30" t="s">
        <v>1303</v>
      </c>
      <c r="D1671" s="33">
        <v>150339671958.17999</v>
      </c>
      <c r="E1671" s="34">
        <v>3000749043</v>
      </c>
      <c r="F1671" s="33">
        <v>153340421001.17999</v>
      </c>
    </row>
    <row r="1672" spans="1:6" ht="13.5" hidden="1" thickBot="1">
      <c r="A1672" s="27">
        <f t="shared" si="28"/>
        <v>9</v>
      </c>
      <c r="B1672" s="30" t="s">
        <v>3041</v>
      </c>
      <c r="C1672" s="30" t="s">
        <v>3042</v>
      </c>
      <c r="D1672" s="34">
        <v>112266111</v>
      </c>
      <c r="E1672" s="33">
        <v>75508914789.509995</v>
      </c>
      <c r="F1672" s="33">
        <v>75621180900.509995</v>
      </c>
    </row>
    <row r="1673" spans="1:6" ht="13.5" hidden="1" thickBot="1">
      <c r="A1673" s="27">
        <f t="shared" si="28"/>
        <v>9</v>
      </c>
      <c r="B1673" s="30" t="s">
        <v>3043</v>
      </c>
      <c r="C1673" s="30" t="s">
        <v>3044</v>
      </c>
      <c r="D1673" s="33">
        <v>652587622.39999998</v>
      </c>
      <c r="E1673" s="34">
        <v>2470088163</v>
      </c>
      <c r="F1673" s="33">
        <v>3122675785.4000001</v>
      </c>
    </row>
    <row r="1674" spans="1:6" ht="13.5" hidden="1" thickBot="1">
      <c r="A1674" s="27">
        <f t="shared" si="28"/>
        <v>9</v>
      </c>
      <c r="B1674" s="30" t="s">
        <v>3045</v>
      </c>
      <c r="C1674" s="30" t="s">
        <v>3046</v>
      </c>
      <c r="D1674" s="33">
        <v>499870284.83999997</v>
      </c>
      <c r="E1674" s="33">
        <v>32288454.510000002</v>
      </c>
      <c r="F1674" s="33">
        <v>532158739.35000002</v>
      </c>
    </row>
    <row r="1675" spans="1:6" ht="13.5" hidden="1" thickBot="1">
      <c r="A1675" s="27">
        <f t="shared" si="28"/>
        <v>9</v>
      </c>
      <c r="B1675" s="30" t="s">
        <v>3047</v>
      </c>
      <c r="C1675" s="30" t="s">
        <v>3048</v>
      </c>
      <c r="D1675" s="34">
        <v>890023031</v>
      </c>
      <c r="E1675" s="34">
        <v>0</v>
      </c>
      <c r="F1675" s="34">
        <v>890023031</v>
      </c>
    </row>
    <row r="1676" spans="1:6" ht="13.5" hidden="1" thickBot="1">
      <c r="A1676" s="27">
        <f t="shared" si="28"/>
        <v>9</v>
      </c>
      <c r="B1676" s="30" t="s">
        <v>3049</v>
      </c>
      <c r="C1676" s="30" t="s">
        <v>37</v>
      </c>
      <c r="D1676" s="33">
        <v>1168629687122.3201</v>
      </c>
      <c r="E1676" s="33">
        <v>166060090477.04001</v>
      </c>
      <c r="F1676" s="33">
        <v>1334689777599.3601</v>
      </c>
    </row>
    <row r="1677" spans="1:6" ht="13.5" thickBot="1">
      <c r="A1677" s="27">
        <f t="shared" si="28"/>
        <v>6</v>
      </c>
      <c r="B1677" s="27" t="s">
        <v>3050</v>
      </c>
      <c r="C1677" s="30" t="s">
        <v>3051</v>
      </c>
      <c r="D1677" s="33">
        <v>605030139271.76001</v>
      </c>
      <c r="E1677" s="34">
        <v>30905633250</v>
      </c>
      <c r="F1677" s="33">
        <v>635935772521.76001</v>
      </c>
    </row>
    <row r="1678" spans="1:6" ht="13.5" hidden="1" thickBot="1">
      <c r="A1678" s="27">
        <f t="shared" si="28"/>
        <v>9</v>
      </c>
      <c r="B1678" s="30" t="s">
        <v>3052</v>
      </c>
      <c r="C1678" s="30" t="s">
        <v>56</v>
      </c>
      <c r="D1678" s="34">
        <v>1054265973</v>
      </c>
      <c r="E1678" s="34">
        <v>0</v>
      </c>
      <c r="F1678" s="34">
        <v>1054265973</v>
      </c>
    </row>
    <row r="1679" spans="1:6" ht="13.5" hidden="1" thickBot="1">
      <c r="A1679" s="27">
        <f t="shared" si="28"/>
        <v>9</v>
      </c>
      <c r="B1679" s="30" t="s">
        <v>3053</v>
      </c>
      <c r="C1679" s="30" t="s">
        <v>54</v>
      </c>
      <c r="D1679" s="34">
        <v>52251821</v>
      </c>
      <c r="E1679" s="34">
        <v>0</v>
      </c>
      <c r="F1679" s="34">
        <v>52251821</v>
      </c>
    </row>
    <row r="1680" spans="1:6" ht="13.5" hidden="1" thickBot="1">
      <c r="A1680" s="27">
        <f t="shared" si="28"/>
        <v>9</v>
      </c>
      <c r="B1680" s="30" t="s">
        <v>3054</v>
      </c>
      <c r="C1680" s="30" t="s">
        <v>3055</v>
      </c>
      <c r="D1680" s="34">
        <v>32252</v>
      </c>
      <c r="E1680" s="34">
        <v>0</v>
      </c>
      <c r="F1680" s="34">
        <v>32252</v>
      </c>
    </row>
    <row r="1681" spans="1:6" ht="13.5" hidden="1" thickBot="1">
      <c r="A1681" s="27">
        <f t="shared" si="28"/>
        <v>9</v>
      </c>
      <c r="B1681" s="30" t="s">
        <v>3056</v>
      </c>
      <c r="C1681" s="30" t="s">
        <v>3057</v>
      </c>
      <c r="D1681" s="33">
        <v>603923589225.76001</v>
      </c>
      <c r="E1681" s="34">
        <v>30905633250</v>
      </c>
      <c r="F1681" s="33">
        <v>634829222475.76001</v>
      </c>
    </row>
    <row r="1682" spans="1:6" ht="13.5" hidden="1" thickBot="1">
      <c r="A1682" s="27">
        <f t="shared" si="28"/>
        <v>3</v>
      </c>
      <c r="B1682" s="27" t="s">
        <v>390</v>
      </c>
      <c r="C1682" s="30" t="s">
        <v>3058</v>
      </c>
      <c r="D1682" s="33">
        <v>48788107797079.203</v>
      </c>
      <c r="E1682" s="33">
        <v>276987317705882</v>
      </c>
      <c r="F1682" s="33">
        <v>325775425502961</v>
      </c>
    </row>
    <row r="1683" spans="1:6" ht="13.5" thickBot="1">
      <c r="A1683" s="35">
        <f t="shared" si="28"/>
        <v>3</v>
      </c>
      <c r="B1683" s="27" t="s">
        <v>390</v>
      </c>
      <c r="C1683" s="36" t="s">
        <v>3059</v>
      </c>
      <c r="D1683" s="37">
        <f>D1684+D1718+D1724+D1735+D1736</f>
        <v>32103066977953.438</v>
      </c>
      <c r="E1683" s="37">
        <f t="shared" ref="E1683:F1683" si="29">E1684+E1718+E1724+E1735+E1736</f>
        <v>209650042403033.53</v>
      </c>
      <c r="F1683" s="37">
        <f t="shared" si="29"/>
        <v>241753109380987.34</v>
      </c>
    </row>
    <row r="1684" spans="1:6" ht="13.5" thickBot="1">
      <c r="A1684" s="27">
        <f t="shared" si="28"/>
        <v>6</v>
      </c>
      <c r="B1684" s="27" t="s">
        <v>3060</v>
      </c>
      <c r="C1684" s="30" t="s">
        <v>3061</v>
      </c>
      <c r="D1684" s="33">
        <v>6719806518730.8496</v>
      </c>
      <c r="E1684" s="34">
        <v>0</v>
      </c>
      <c r="F1684" s="33">
        <v>6719806518730.8496</v>
      </c>
    </row>
    <row r="1685" spans="1:6" ht="13.5" hidden="1" thickBot="1">
      <c r="A1685" s="27">
        <f t="shared" ref="A1685:A1753" si="30">LEN(B1685)</f>
        <v>9</v>
      </c>
      <c r="B1685" s="30" t="s">
        <v>3062</v>
      </c>
      <c r="C1685" s="30" t="s">
        <v>3063</v>
      </c>
      <c r="D1685" s="33">
        <v>400542799179.82001</v>
      </c>
      <c r="E1685" s="34">
        <v>0</v>
      </c>
      <c r="F1685" s="33">
        <v>400542799179.82001</v>
      </c>
    </row>
    <row r="1686" spans="1:6" ht="13.5" hidden="1" thickBot="1">
      <c r="A1686" s="27">
        <f t="shared" si="30"/>
        <v>9</v>
      </c>
      <c r="B1686" s="30" t="s">
        <v>3064</v>
      </c>
      <c r="C1686" s="30" t="s">
        <v>3065</v>
      </c>
      <c r="D1686" s="33">
        <v>1839561898435.79</v>
      </c>
      <c r="E1686" s="34">
        <v>0</v>
      </c>
      <c r="F1686" s="33">
        <v>1839561898435.79</v>
      </c>
    </row>
    <row r="1687" spans="1:6" ht="13.5" hidden="1" thickBot="1">
      <c r="A1687" s="27">
        <f t="shared" si="30"/>
        <v>9</v>
      </c>
      <c r="B1687" s="30" t="s">
        <v>3066</v>
      </c>
      <c r="C1687" s="30" t="s">
        <v>3067</v>
      </c>
      <c r="D1687" s="33">
        <v>130055499956.52</v>
      </c>
      <c r="E1687" s="34">
        <v>0</v>
      </c>
      <c r="F1687" s="33">
        <v>130055499956.52</v>
      </c>
    </row>
    <row r="1688" spans="1:6" ht="13.5" hidden="1" thickBot="1">
      <c r="A1688" s="27">
        <f t="shared" si="30"/>
        <v>9</v>
      </c>
      <c r="B1688" s="30" t="s">
        <v>3068</v>
      </c>
      <c r="C1688" s="30" t="s">
        <v>3069</v>
      </c>
      <c r="D1688" s="33">
        <v>974619793653.84998</v>
      </c>
      <c r="E1688" s="34">
        <v>0</v>
      </c>
      <c r="F1688" s="33">
        <v>974619793653.84998</v>
      </c>
    </row>
    <row r="1689" spans="1:6" ht="13.5" hidden="1" thickBot="1">
      <c r="A1689" s="27">
        <f t="shared" si="30"/>
        <v>9</v>
      </c>
      <c r="B1689" s="30" t="s">
        <v>3070</v>
      </c>
      <c r="C1689" s="30" t="s">
        <v>3071</v>
      </c>
      <c r="D1689" s="33">
        <v>862645596340.07996</v>
      </c>
      <c r="E1689" s="34">
        <v>0</v>
      </c>
      <c r="F1689" s="33">
        <v>862645596340.07996</v>
      </c>
    </row>
    <row r="1690" spans="1:6" ht="13.5" hidden="1" thickBot="1">
      <c r="A1690" s="27">
        <f t="shared" si="30"/>
        <v>9</v>
      </c>
      <c r="B1690" s="30" t="s">
        <v>3072</v>
      </c>
      <c r="C1690" s="30" t="s">
        <v>3073</v>
      </c>
      <c r="D1690" s="33">
        <v>532815562320.54999</v>
      </c>
      <c r="E1690" s="34">
        <v>0</v>
      </c>
      <c r="F1690" s="33">
        <v>532815562320.54999</v>
      </c>
    </row>
    <row r="1691" spans="1:6" ht="13.5" hidden="1" thickBot="1">
      <c r="A1691" s="27">
        <f t="shared" si="30"/>
        <v>9</v>
      </c>
      <c r="B1691" s="30" t="s">
        <v>3074</v>
      </c>
      <c r="C1691" s="30" t="s">
        <v>3075</v>
      </c>
      <c r="D1691" s="33">
        <v>796213114979.35999</v>
      </c>
      <c r="E1691" s="34">
        <v>0</v>
      </c>
      <c r="F1691" s="33">
        <v>796213114979.35999</v>
      </c>
    </row>
    <row r="1692" spans="1:6" ht="13.5" hidden="1" thickBot="1">
      <c r="A1692" s="27">
        <f t="shared" si="30"/>
        <v>9</v>
      </c>
      <c r="B1692" s="30" t="s">
        <v>3076</v>
      </c>
      <c r="C1692" s="30" t="s">
        <v>897</v>
      </c>
      <c r="D1692" s="34">
        <v>398258642</v>
      </c>
      <c r="E1692" s="34">
        <v>0</v>
      </c>
      <c r="F1692" s="34">
        <v>398258642</v>
      </c>
    </row>
    <row r="1693" spans="1:6" ht="13.5" hidden="1" thickBot="1">
      <c r="A1693" s="27">
        <f t="shared" si="30"/>
        <v>9</v>
      </c>
      <c r="B1693" s="30" t="s">
        <v>3077</v>
      </c>
      <c r="C1693" s="30" t="s">
        <v>3078</v>
      </c>
      <c r="D1693" s="34">
        <v>520804118442</v>
      </c>
      <c r="E1693" s="34">
        <v>0</v>
      </c>
      <c r="F1693" s="34">
        <v>520804118442</v>
      </c>
    </row>
    <row r="1694" spans="1:6" ht="13.5" hidden="1" thickBot="1">
      <c r="A1694" s="27">
        <f t="shared" si="30"/>
        <v>9</v>
      </c>
      <c r="B1694" s="30" t="s">
        <v>3079</v>
      </c>
      <c r="C1694" s="30" t="s">
        <v>3080</v>
      </c>
      <c r="D1694" s="33">
        <v>100908046201.42</v>
      </c>
      <c r="E1694" s="34">
        <v>0</v>
      </c>
      <c r="F1694" s="33">
        <v>100908046201.42</v>
      </c>
    </row>
    <row r="1695" spans="1:6" ht="13.5" hidden="1" thickBot="1">
      <c r="A1695" s="27">
        <f t="shared" si="30"/>
        <v>9</v>
      </c>
      <c r="B1695" s="30" t="s">
        <v>3081</v>
      </c>
      <c r="C1695" s="30" t="s">
        <v>3082</v>
      </c>
      <c r="D1695" s="33">
        <v>12847819248.07</v>
      </c>
      <c r="E1695" s="34">
        <v>0</v>
      </c>
      <c r="F1695" s="33">
        <v>12847819248.07</v>
      </c>
    </row>
    <row r="1696" spans="1:6" ht="13.5" hidden="1" thickBot="1">
      <c r="A1696" s="27">
        <f t="shared" si="30"/>
        <v>9</v>
      </c>
      <c r="B1696" s="30" t="s">
        <v>3083</v>
      </c>
      <c r="C1696" s="30" t="s">
        <v>2975</v>
      </c>
      <c r="D1696" s="33">
        <v>1586164622.6400001</v>
      </c>
      <c r="E1696" s="34">
        <v>0</v>
      </c>
      <c r="F1696" s="33">
        <v>1586164622.6400001</v>
      </c>
    </row>
    <row r="1697" spans="1:6" ht="13.5" hidden="1" thickBot="1">
      <c r="A1697" s="27">
        <f t="shared" si="30"/>
        <v>9</v>
      </c>
      <c r="B1697" s="30" t="s">
        <v>3084</v>
      </c>
      <c r="C1697" s="30" t="s">
        <v>3085</v>
      </c>
      <c r="D1697" s="33">
        <v>44373701195.089996</v>
      </c>
      <c r="E1697" s="34">
        <v>0</v>
      </c>
      <c r="F1697" s="33">
        <v>44373701195.089996</v>
      </c>
    </row>
    <row r="1698" spans="1:6" ht="13.5" hidden="1" thickBot="1">
      <c r="A1698" s="27">
        <f t="shared" si="30"/>
        <v>9</v>
      </c>
      <c r="B1698" s="30" t="s">
        <v>3086</v>
      </c>
      <c r="C1698" s="30" t="s">
        <v>3087</v>
      </c>
      <c r="D1698" s="33">
        <v>29740915999.59</v>
      </c>
      <c r="E1698" s="34">
        <v>0</v>
      </c>
      <c r="F1698" s="33">
        <v>29740915999.59</v>
      </c>
    </row>
    <row r="1699" spans="1:6" ht="13.5" hidden="1" thickBot="1">
      <c r="A1699" s="27">
        <f t="shared" si="30"/>
        <v>9</v>
      </c>
      <c r="B1699" s="30" t="s">
        <v>3088</v>
      </c>
      <c r="C1699" s="30" t="s">
        <v>3089</v>
      </c>
      <c r="D1699" s="33">
        <v>10140676361.74</v>
      </c>
      <c r="E1699" s="34">
        <v>0</v>
      </c>
      <c r="F1699" s="33">
        <v>10140676361.74</v>
      </c>
    </row>
    <row r="1700" spans="1:6" ht="13.5" hidden="1" thickBot="1">
      <c r="A1700" s="27">
        <f t="shared" si="30"/>
        <v>9</v>
      </c>
      <c r="B1700" s="30" t="s">
        <v>3090</v>
      </c>
      <c r="C1700" s="30" t="s">
        <v>3091</v>
      </c>
      <c r="D1700" s="34">
        <v>16508411</v>
      </c>
      <c r="E1700" s="34">
        <v>0</v>
      </c>
      <c r="F1700" s="34">
        <v>16508411</v>
      </c>
    </row>
    <row r="1701" spans="1:6" ht="13.5" hidden="1" thickBot="1">
      <c r="A1701" s="27">
        <f t="shared" si="30"/>
        <v>9</v>
      </c>
      <c r="B1701" s="30" t="s">
        <v>3092</v>
      </c>
      <c r="C1701" s="30" t="s">
        <v>3093</v>
      </c>
      <c r="D1701" s="33">
        <v>4458917828.9499998</v>
      </c>
      <c r="E1701" s="34">
        <v>0</v>
      </c>
      <c r="F1701" s="33">
        <v>4458917828.9499998</v>
      </c>
    </row>
    <row r="1702" spans="1:6" ht="13.5" hidden="1" thickBot="1">
      <c r="A1702" s="27">
        <f t="shared" si="30"/>
        <v>9</v>
      </c>
      <c r="B1702" s="30" t="s">
        <v>3094</v>
      </c>
      <c r="C1702" s="30" t="s">
        <v>3095</v>
      </c>
      <c r="D1702" s="33">
        <v>532538735.48000002</v>
      </c>
      <c r="E1702" s="34">
        <v>0</v>
      </c>
      <c r="F1702" s="33">
        <v>532538735.48000002</v>
      </c>
    </row>
    <row r="1703" spans="1:6" ht="13.5" hidden="1" thickBot="1">
      <c r="A1703" s="27">
        <f t="shared" si="30"/>
        <v>9</v>
      </c>
      <c r="B1703" s="30" t="s">
        <v>3096</v>
      </c>
      <c r="C1703" s="30" t="s">
        <v>1242</v>
      </c>
      <c r="D1703" s="34">
        <v>171359086</v>
      </c>
      <c r="E1703" s="34">
        <v>0</v>
      </c>
      <c r="F1703" s="34">
        <v>171359086</v>
      </c>
    </row>
    <row r="1704" spans="1:6" ht="13.5" hidden="1" thickBot="1">
      <c r="A1704" s="27">
        <f t="shared" si="30"/>
        <v>9</v>
      </c>
      <c r="B1704" s="30" t="s">
        <v>3097</v>
      </c>
      <c r="C1704" s="30" t="s">
        <v>3098</v>
      </c>
      <c r="D1704" s="33">
        <v>155676192657.81</v>
      </c>
      <c r="E1704" s="34">
        <v>0</v>
      </c>
      <c r="F1704" s="33">
        <v>155676192657.81</v>
      </c>
    </row>
    <row r="1705" spans="1:6" ht="13.5" hidden="1" thickBot="1">
      <c r="A1705" s="27">
        <f t="shared" si="30"/>
        <v>9</v>
      </c>
      <c r="B1705" s="30" t="s">
        <v>3099</v>
      </c>
      <c r="C1705" s="30" t="s">
        <v>3100</v>
      </c>
      <c r="D1705" s="33">
        <v>117697243889.44</v>
      </c>
      <c r="E1705" s="34">
        <v>0</v>
      </c>
      <c r="F1705" s="33">
        <v>117697243889.44</v>
      </c>
    </row>
    <row r="1706" spans="1:6" ht="13.5" hidden="1" thickBot="1">
      <c r="A1706" s="27">
        <f t="shared" si="30"/>
        <v>9</v>
      </c>
      <c r="B1706" s="30" t="s">
        <v>3101</v>
      </c>
      <c r="C1706" s="30" t="s">
        <v>3102</v>
      </c>
      <c r="D1706" s="33">
        <v>46567542895.139999</v>
      </c>
      <c r="E1706" s="34">
        <v>0</v>
      </c>
      <c r="F1706" s="33">
        <v>46567542895.139999</v>
      </c>
    </row>
    <row r="1707" spans="1:6" ht="13.5" hidden="1" thickBot="1">
      <c r="A1707" s="27">
        <f t="shared" si="30"/>
        <v>9</v>
      </c>
      <c r="B1707" s="30" t="s">
        <v>3103</v>
      </c>
      <c r="C1707" s="30" t="s">
        <v>2908</v>
      </c>
      <c r="D1707" s="33">
        <v>125182052.04000001</v>
      </c>
      <c r="E1707" s="34">
        <v>0</v>
      </c>
      <c r="F1707" s="33">
        <v>125182052.04000001</v>
      </c>
    </row>
    <row r="1708" spans="1:6" ht="13.5" hidden="1" thickBot="1">
      <c r="A1708" s="27">
        <f t="shared" si="30"/>
        <v>9</v>
      </c>
      <c r="B1708" s="30" t="s">
        <v>3104</v>
      </c>
      <c r="C1708" s="30" t="s">
        <v>3105</v>
      </c>
      <c r="D1708" s="34">
        <v>2103802370</v>
      </c>
      <c r="E1708" s="34">
        <v>0</v>
      </c>
      <c r="F1708" s="34">
        <v>2103802370</v>
      </c>
    </row>
    <row r="1709" spans="1:6" ht="13.5" hidden="1" thickBot="1">
      <c r="A1709" s="27">
        <f t="shared" si="30"/>
        <v>9</v>
      </c>
      <c r="B1709" s="30" t="s">
        <v>3106</v>
      </c>
      <c r="C1709" s="30" t="s">
        <v>3107</v>
      </c>
      <c r="D1709" s="34">
        <v>16141067</v>
      </c>
      <c r="E1709" s="34">
        <v>0</v>
      </c>
      <c r="F1709" s="34">
        <v>16141067</v>
      </c>
    </row>
    <row r="1710" spans="1:6" ht="13.5" hidden="1" thickBot="1">
      <c r="A1710" s="27">
        <f t="shared" si="30"/>
        <v>9</v>
      </c>
      <c r="B1710" s="30" t="s">
        <v>3108</v>
      </c>
      <c r="C1710" s="30" t="s">
        <v>3109</v>
      </c>
      <c r="D1710" s="33">
        <v>135187124159.47</v>
      </c>
      <c r="E1710" s="34">
        <v>0</v>
      </c>
      <c r="F1710" s="33">
        <v>135187124159.47</v>
      </c>
    </row>
    <row r="1711" spans="1:6" ht="13.5" thickBot="1">
      <c r="A1711" s="27">
        <f t="shared" si="30"/>
        <v>6</v>
      </c>
      <c r="B1711" s="27" t="s">
        <v>3110</v>
      </c>
      <c r="C1711" s="30" t="s">
        <v>3111</v>
      </c>
      <c r="D1711" s="33">
        <v>804785870888.90002</v>
      </c>
      <c r="E1711" s="33">
        <v>7174438389210.9297</v>
      </c>
      <c r="F1711" s="33">
        <v>7979224260099.8301</v>
      </c>
    </row>
    <row r="1712" spans="1:6" ht="13.5" hidden="1" thickBot="1">
      <c r="A1712" s="27">
        <f t="shared" si="30"/>
        <v>9</v>
      </c>
      <c r="B1712" s="30" t="s">
        <v>3112</v>
      </c>
      <c r="C1712" s="30" t="s">
        <v>3078</v>
      </c>
      <c r="D1712" s="33">
        <v>11577051538.639999</v>
      </c>
      <c r="E1712" s="33">
        <v>147313186103.42999</v>
      </c>
      <c r="F1712" s="33">
        <v>158890237642.07001</v>
      </c>
    </row>
    <row r="1713" spans="1:6" ht="13.5" hidden="1" thickBot="1">
      <c r="A1713" s="27">
        <f t="shared" si="30"/>
        <v>9</v>
      </c>
      <c r="B1713" s="30" t="s">
        <v>3113</v>
      </c>
      <c r="C1713" s="30" t="s">
        <v>3114</v>
      </c>
      <c r="D1713" s="33">
        <v>498659104481.70001</v>
      </c>
      <c r="E1713" s="33">
        <v>5682025126834.0498</v>
      </c>
      <c r="F1713" s="33">
        <v>6180684231315.75</v>
      </c>
    </row>
    <row r="1714" spans="1:6" ht="13.5" hidden="1" thickBot="1">
      <c r="A1714" s="27">
        <f t="shared" si="30"/>
        <v>9</v>
      </c>
      <c r="B1714" s="30" t="s">
        <v>3115</v>
      </c>
      <c r="C1714" s="30" t="s">
        <v>3087</v>
      </c>
      <c r="D1714" s="34">
        <v>307747839</v>
      </c>
      <c r="E1714" s="34">
        <v>12163697004</v>
      </c>
      <c r="F1714" s="34">
        <v>12471444843</v>
      </c>
    </row>
    <row r="1715" spans="1:6" ht="13.5" hidden="1" thickBot="1">
      <c r="A1715" s="27">
        <f t="shared" si="30"/>
        <v>9</v>
      </c>
      <c r="B1715" s="30" t="s">
        <v>3116</v>
      </c>
      <c r="C1715" s="30" t="s">
        <v>3117</v>
      </c>
      <c r="D1715" s="33">
        <v>243900015049.57001</v>
      </c>
      <c r="E1715" s="33">
        <v>689981922255.42004</v>
      </c>
      <c r="F1715" s="33">
        <v>933881937304.98999</v>
      </c>
    </row>
    <row r="1716" spans="1:6" ht="13.5" hidden="1" thickBot="1">
      <c r="A1716" s="27">
        <f t="shared" si="30"/>
        <v>9</v>
      </c>
      <c r="B1716" s="30" t="s">
        <v>3118</v>
      </c>
      <c r="C1716" s="30" t="s">
        <v>3119</v>
      </c>
      <c r="D1716" s="33">
        <v>50341951979.989998</v>
      </c>
      <c r="E1716" s="33">
        <v>642954457014.03003</v>
      </c>
      <c r="F1716" s="33">
        <v>693296408994.02002</v>
      </c>
    </row>
    <row r="1717" spans="1:6" ht="13.5" hidden="1" thickBot="1">
      <c r="A1717" s="35">
        <v>6</v>
      </c>
      <c r="C1717" s="36" t="s">
        <v>3120</v>
      </c>
      <c r="D1717" s="37">
        <f>-D1102</f>
        <v>-665343280625.52002</v>
      </c>
      <c r="E1717" s="37">
        <f t="shared" ref="E1717:F1717" si="31">-E1102</f>
        <v>-2933986138248.21</v>
      </c>
      <c r="F1717" s="37">
        <f t="shared" si="31"/>
        <v>-3599329418873.73</v>
      </c>
    </row>
    <row r="1718" spans="1:6" ht="13.5" hidden="1" thickBot="1">
      <c r="A1718" s="35">
        <v>6</v>
      </c>
      <c r="C1718" s="36" t="s">
        <v>3121</v>
      </c>
      <c r="D1718" s="37">
        <f>D1711+D1717</f>
        <v>139442590263.38</v>
      </c>
      <c r="E1718" s="37">
        <f t="shared" ref="E1718:F1718" si="32">E1711+E1717</f>
        <v>4240452250962.7197</v>
      </c>
      <c r="F1718" s="37">
        <f t="shared" si="32"/>
        <v>4379894841226.1001</v>
      </c>
    </row>
    <row r="1719" spans="1:6" ht="13.5" thickBot="1">
      <c r="A1719" s="27">
        <f t="shared" si="30"/>
        <v>6</v>
      </c>
      <c r="B1719" s="27" t="s">
        <v>3122</v>
      </c>
      <c r="C1719" s="30" t="s">
        <v>3123</v>
      </c>
      <c r="D1719" s="33">
        <v>35739287753.300003</v>
      </c>
      <c r="E1719" s="33">
        <v>122270574925.5</v>
      </c>
      <c r="F1719" s="33">
        <v>158009862678.79999</v>
      </c>
    </row>
    <row r="1720" spans="1:6" ht="13.5" hidden="1" thickBot="1">
      <c r="A1720" s="27">
        <f t="shared" si="30"/>
        <v>9</v>
      </c>
      <c r="B1720" s="30" t="s">
        <v>3124</v>
      </c>
      <c r="C1720" s="30" t="s">
        <v>1271</v>
      </c>
      <c r="D1720" s="33">
        <v>30346490216.299999</v>
      </c>
      <c r="E1720" s="33">
        <v>93117701135.5</v>
      </c>
      <c r="F1720" s="33">
        <v>123464191351.8</v>
      </c>
    </row>
    <row r="1721" spans="1:6" ht="13.5" hidden="1" thickBot="1">
      <c r="A1721" s="27">
        <f t="shared" si="30"/>
        <v>9</v>
      </c>
      <c r="B1721" s="30" t="s">
        <v>3125</v>
      </c>
      <c r="C1721" s="30" t="s">
        <v>3087</v>
      </c>
      <c r="D1721" s="34">
        <v>1545758460</v>
      </c>
      <c r="E1721" s="34">
        <v>7532964804</v>
      </c>
      <c r="F1721" s="34">
        <v>9078723264</v>
      </c>
    </row>
    <row r="1722" spans="1:6" ht="13.5" hidden="1" thickBot="1">
      <c r="A1722" s="27">
        <f t="shared" si="30"/>
        <v>9</v>
      </c>
      <c r="B1722" s="30" t="s">
        <v>3126</v>
      </c>
      <c r="C1722" s="30" t="s">
        <v>3127</v>
      </c>
      <c r="D1722" s="34">
        <v>3847039077</v>
      </c>
      <c r="E1722" s="34">
        <v>21619908986</v>
      </c>
      <c r="F1722" s="34">
        <v>25466948063</v>
      </c>
    </row>
    <row r="1723" spans="1:6" ht="13.5" hidden="1" thickBot="1">
      <c r="A1723" s="35">
        <v>6</v>
      </c>
      <c r="C1723" s="36" t="s">
        <v>3128</v>
      </c>
      <c r="D1723" s="41">
        <f>-D1110</f>
        <v>-188287773607.17001</v>
      </c>
      <c r="E1723" s="41">
        <f t="shared" ref="E1723:F1723" si="33">-E1110</f>
        <v>-103950100794.75999</v>
      </c>
      <c r="F1723" s="41">
        <f t="shared" si="33"/>
        <v>-292237874401.92999</v>
      </c>
    </row>
    <row r="1724" spans="1:6" ht="13.5" hidden="1" thickBot="1">
      <c r="A1724" s="35">
        <v>6</v>
      </c>
      <c r="C1724" s="36" t="s">
        <v>3129</v>
      </c>
      <c r="D1724" s="41">
        <f>D1719+D1723</f>
        <v>-152548485853.87</v>
      </c>
      <c r="E1724" s="41">
        <f t="shared" ref="E1724:F1724" si="34">E1719+E1723</f>
        <v>18320474130.740005</v>
      </c>
      <c r="F1724" s="41">
        <f t="shared" si="34"/>
        <v>-134228011723.13</v>
      </c>
    </row>
    <row r="1725" spans="1:6" ht="13.5" thickBot="1">
      <c r="A1725" s="27">
        <f t="shared" si="30"/>
        <v>6</v>
      </c>
      <c r="B1725" s="27" t="s">
        <v>3130</v>
      </c>
      <c r="C1725" s="30" t="s">
        <v>3131</v>
      </c>
      <c r="D1725" s="33">
        <v>40747309408388.5</v>
      </c>
      <c r="E1725" s="33">
        <v>262877397455915</v>
      </c>
      <c r="F1725" s="33">
        <v>303624706864304</v>
      </c>
    </row>
    <row r="1726" spans="1:6" ht="13.5" hidden="1" thickBot="1">
      <c r="A1726" s="27">
        <f t="shared" si="30"/>
        <v>9</v>
      </c>
      <c r="B1726" s="30" t="s">
        <v>3132</v>
      </c>
      <c r="C1726" s="30" t="s">
        <v>3133</v>
      </c>
      <c r="D1726" s="33">
        <v>4506713220373.9697</v>
      </c>
      <c r="E1726" s="33">
        <v>1753213029328.75</v>
      </c>
      <c r="F1726" s="33">
        <v>6259926249702.7197</v>
      </c>
    </row>
    <row r="1727" spans="1:6" ht="13.5" hidden="1" thickBot="1">
      <c r="A1727" s="27">
        <f t="shared" si="30"/>
        <v>9</v>
      </c>
      <c r="B1727" s="30" t="s">
        <v>3134</v>
      </c>
      <c r="C1727" s="30" t="s">
        <v>3135</v>
      </c>
      <c r="D1727" s="34">
        <v>5403616298</v>
      </c>
      <c r="E1727" s="33">
        <v>843975086.60000002</v>
      </c>
      <c r="F1727" s="33">
        <v>6247591384.6000004</v>
      </c>
    </row>
    <row r="1728" spans="1:6" ht="13.5" hidden="1" thickBot="1">
      <c r="A1728" s="27">
        <f t="shared" si="30"/>
        <v>9</v>
      </c>
      <c r="B1728" s="30" t="s">
        <v>3136</v>
      </c>
      <c r="C1728" s="30" t="s">
        <v>3137</v>
      </c>
      <c r="D1728" s="33">
        <v>13799709461.629999</v>
      </c>
      <c r="E1728" s="34">
        <v>1204897897</v>
      </c>
      <c r="F1728" s="33">
        <v>15004607358.629999</v>
      </c>
    </row>
    <row r="1729" spans="1:6" ht="13.5" hidden="1" thickBot="1">
      <c r="A1729" s="27">
        <f t="shared" si="30"/>
        <v>9</v>
      </c>
      <c r="B1729" s="30" t="s">
        <v>3138</v>
      </c>
      <c r="C1729" s="30" t="s">
        <v>1178</v>
      </c>
      <c r="D1729" s="33">
        <v>946317346416.66003</v>
      </c>
      <c r="E1729" s="33">
        <v>1123816744770.6599</v>
      </c>
      <c r="F1729" s="33">
        <v>2070134091187.3201</v>
      </c>
    </row>
    <row r="1730" spans="1:6" ht="13.5" hidden="1" thickBot="1">
      <c r="A1730" s="27">
        <f t="shared" si="30"/>
        <v>9</v>
      </c>
      <c r="B1730" s="30" t="s">
        <v>3139</v>
      </c>
      <c r="C1730" s="30" t="s">
        <v>3140</v>
      </c>
      <c r="D1730" s="33">
        <v>29921777596345</v>
      </c>
      <c r="E1730" s="34">
        <v>217999464373104</v>
      </c>
      <c r="F1730" s="33">
        <v>247921241969449</v>
      </c>
    </row>
    <row r="1731" spans="1:6" ht="13.5" hidden="1" thickBot="1">
      <c r="A1731" s="27">
        <f t="shared" si="30"/>
        <v>9</v>
      </c>
      <c r="B1731" s="30" t="s">
        <v>3141</v>
      </c>
      <c r="C1731" s="30" t="s">
        <v>3142</v>
      </c>
      <c r="D1731" s="33">
        <v>1170944502872.3799</v>
      </c>
      <c r="E1731" s="33">
        <v>34811801905502.801</v>
      </c>
      <c r="F1731" s="33">
        <v>35982746408375.203</v>
      </c>
    </row>
    <row r="1732" spans="1:6" ht="13.5" hidden="1" thickBot="1">
      <c r="A1732" s="27">
        <f t="shared" si="30"/>
        <v>9</v>
      </c>
      <c r="B1732" s="30" t="s">
        <v>3143</v>
      </c>
      <c r="C1732" s="30" t="s">
        <v>3144</v>
      </c>
      <c r="D1732" s="33">
        <v>4159453399060.29</v>
      </c>
      <c r="E1732" s="33">
        <v>6883961144113.6797</v>
      </c>
      <c r="F1732" s="33">
        <v>11043414543174</v>
      </c>
    </row>
    <row r="1733" spans="1:6" ht="13.5" hidden="1" thickBot="1">
      <c r="A1733" s="27">
        <f t="shared" si="30"/>
        <v>9</v>
      </c>
      <c r="B1733" s="30" t="s">
        <v>3145</v>
      </c>
      <c r="C1733" s="30" t="s">
        <v>3146</v>
      </c>
      <c r="D1733" s="33">
        <v>14553892623.34</v>
      </c>
      <c r="E1733" s="33">
        <v>302637533897.91998</v>
      </c>
      <c r="F1733" s="33">
        <v>317191426521.26001</v>
      </c>
    </row>
    <row r="1734" spans="1:6" ht="13.5" hidden="1" thickBot="1">
      <c r="A1734" s="35">
        <v>6</v>
      </c>
      <c r="C1734" s="36" t="s">
        <v>3120</v>
      </c>
      <c r="D1734" s="41">
        <f>-D1115</f>
        <v>-15831409764893.1</v>
      </c>
      <c r="E1734" s="41">
        <f t="shared" ref="E1734:F1734" si="35">-E1115</f>
        <v>-64299339063805.203</v>
      </c>
      <c r="F1734" s="41">
        <f t="shared" si="35"/>
        <v>-80130748828698.406</v>
      </c>
    </row>
    <row r="1735" spans="1:6" ht="13.5" hidden="1" thickBot="1">
      <c r="A1735" s="35">
        <v>6</v>
      </c>
      <c r="C1735" s="36" t="s">
        <v>3147</v>
      </c>
      <c r="D1735" s="41">
        <f>D1725+D1734</f>
        <v>24915899643495.398</v>
      </c>
      <c r="E1735" s="41">
        <f t="shared" ref="E1735:F1735" si="36">E1725+E1734</f>
        <v>198578058392109.81</v>
      </c>
      <c r="F1735" s="41">
        <f t="shared" si="36"/>
        <v>223493958035605.59</v>
      </c>
    </row>
    <row r="1736" spans="1:6" ht="13.5" thickBot="1">
      <c r="A1736" s="27">
        <f t="shared" si="30"/>
        <v>6</v>
      </c>
      <c r="B1736" s="27" t="s">
        <v>3148</v>
      </c>
      <c r="C1736" s="30" t="s">
        <v>3149</v>
      </c>
      <c r="D1736" s="33">
        <v>480466711317.67999</v>
      </c>
      <c r="E1736" s="33">
        <v>6813211285830.25</v>
      </c>
      <c r="F1736" s="33">
        <v>7293677997147.9297</v>
      </c>
    </row>
    <row r="1737" spans="1:6" ht="13.5" hidden="1" thickBot="1">
      <c r="A1737" s="27">
        <f t="shared" si="30"/>
        <v>9</v>
      </c>
      <c r="B1737" s="30" t="s">
        <v>3150</v>
      </c>
      <c r="C1737" s="30" t="s">
        <v>3151</v>
      </c>
      <c r="D1737" s="33">
        <v>480263281761.67999</v>
      </c>
      <c r="E1737" s="33">
        <v>6813211285830.25</v>
      </c>
      <c r="F1737" s="33">
        <v>7293474567591.9297</v>
      </c>
    </row>
    <row r="1738" spans="1:6" ht="13.5" hidden="1" thickBot="1">
      <c r="A1738" s="27">
        <f t="shared" si="30"/>
        <v>9</v>
      </c>
      <c r="B1738" s="30" t="s">
        <v>3152</v>
      </c>
      <c r="C1738" s="30" t="s">
        <v>3153</v>
      </c>
      <c r="D1738" s="34">
        <v>203429556</v>
      </c>
      <c r="E1738" s="34">
        <v>0</v>
      </c>
      <c r="F1738" s="34">
        <v>203429556</v>
      </c>
    </row>
    <row r="1739" spans="1:6" ht="13.5" thickBot="1">
      <c r="A1739" s="27">
        <f t="shared" si="30"/>
        <v>3</v>
      </c>
      <c r="B1739" s="27" t="s">
        <v>396</v>
      </c>
      <c r="C1739" s="30" t="s">
        <v>2413</v>
      </c>
      <c r="D1739" s="33">
        <v>117644727810.88</v>
      </c>
      <c r="E1739" s="34">
        <v>87140700033</v>
      </c>
      <c r="F1739" s="33">
        <v>204785427843.88</v>
      </c>
    </row>
    <row r="1740" spans="1:6" ht="13.5" thickBot="1">
      <c r="A1740" s="27">
        <f t="shared" si="30"/>
        <v>6</v>
      </c>
      <c r="B1740" s="27" t="s">
        <v>3154</v>
      </c>
      <c r="C1740" s="30" t="s">
        <v>723</v>
      </c>
      <c r="D1740" s="33">
        <v>33817669648.880001</v>
      </c>
      <c r="E1740" s="34">
        <v>83938412009</v>
      </c>
      <c r="F1740" s="33">
        <v>117756081657.88</v>
      </c>
    </row>
    <row r="1741" spans="1:6" ht="13.5" hidden="1" thickBot="1">
      <c r="A1741" s="27">
        <f t="shared" si="30"/>
        <v>9</v>
      </c>
      <c r="B1741" s="30" t="s">
        <v>3155</v>
      </c>
      <c r="C1741" s="30" t="s">
        <v>3156</v>
      </c>
      <c r="D1741" s="34">
        <v>1892374341882</v>
      </c>
      <c r="E1741" s="34">
        <v>3781016632370</v>
      </c>
      <c r="F1741" s="34">
        <v>5673390974252</v>
      </c>
    </row>
    <row r="1742" spans="1:6" ht="13.5" hidden="1" thickBot="1">
      <c r="A1742" s="27">
        <f t="shared" si="30"/>
        <v>9</v>
      </c>
      <c r="B1742" s="30" t="s">
        <v>3157</v>
      </c>
      <c r="C1742" s="30" t="s">
        <v>3158</v>
      </c>
      <c r="D1742" s="34">
        <v>1914430916622</v>
      </c>
      <c r="E1742" s="34">
        <v>3864949614379</v>
      </c>
      <c r="F1742" s="34">
        <v>5779380531001</v>
      </c>
    </row>
    <row r="1743" spans="1:6" ht="13.5" hidden="1" thickBot="1">
      <c r="A1743" s="27">
        <f t="shared" si="30"/>
        <v>9</v>
      </c>
      <c r="B1743" s="30" t="s">
        <v>3159</v>
      </c>
      <c r="C1743" s="30" t="s">
        <v>3160</v>
      </c>
      <c r="D1743" s="34">
        <v>9090990000</v>
      </c>
      <c r="E1743" s="34">
        <v>0</v>
      </c>
      <c r="F1743" s="34">
        <v>9090990000</v>
      </c>
    </row>
    <row r="1744" spans="1:6" ht="13.5" hidden="1" thickBot="1">
      <c r="A1744" s="27">
        <f t="shared" si="30"/>
        <v>9</v>
      </c>
      <c r="B1744" s="30" t="s">
        <v>3161</v>
      </c>
      <c r="C1744" s="30" t="s">
        <v>3162</v>
      </c>
      <c r="D1744" s="34">
        <v>9090990000</v>
      </c>
      <c r="E1744" s="34">
        <v>0</v>
      </c>
      <c r="F1744" s="34">
        <v>9090990000</v>
      </c>
    </row>
    <row r="1745" spans="1:6" ht="13.5" hidden="1" thickBot="1">
      <c r="A1745" s="27">
        <f t="shared" si="30"/>
        <v>9</v>
      </c>
      <c r="B1745" s="30" t="s">
        <v>3163</v>
      </c>
      <c r="C1745" s="30" t="s">
        <v>3164</v>
      </c>
      <c r="D1745" s="34">
        <v>8650082966</v>
      </c>
      <c r="E1745" s="34">
        <v>0</v>
      </c>
      <c r="F1745" s="34">
        <v>8650082966</v>
      </c>
    </row>
    <row r="1746" spans="1:6" ht="13.5" hidden="1" thickBot="1">
      <c r="A1746" s="27">
        <f t="shared" si="30"/>
        <v>9</v>
      </c>
      <c r="B1746" s="30" t="s">
        <v>3165</v>
      </c>
      <c r="C1746" s="30" t="s">
        <v>3166</v>
      </c>
      <c r="D1746" s="33">
        <v>20400248703.880001</v>
      </c>
      <c r="E1746" s="34">
        <v>0</v>
      </c>
      <c r="F1746" s="33">
        <v>20400248703.880001</v>
      </c>
    </row>
    <row r="1747" spans="1:6" ht="13.5" hidden="1" thickBot="1">
      <c r="A1747" s="27">
        <f t="shared" si="30"/>
        <v>9</v>
      </c>
      <c r="B1747" s="30" t="s">
        <v>3167</v>
      </c>
      <c r="C1747" s="30" t="s">
        <v>3168</v>
      </c>
      <c r="D1747" s="34">
        <v>0</v>
      </c>
      <c r="E1747" s="34">
        <v>19498500000</v>
      </c>
      <c r="F1747" s="34">
        <v>19498500000</v>
      </c>
    </row>
    <row r="1748" spans="1:6" ht="13.5" hidden="1" thickBot="1">
      <c r="A1748" s="27">
        <f t="shared" si="30"/>
        <v>9</v>
      </c>
      <c r="B1748" s="30" t="s">
        <v>3169</v>
      </c>
      <c r="C1748" s="30" t="s">
        <v>3170</v>
      </c>
      <c r="D1748" s="34">
        <v>10929171</v>
      </c>
      <c r="E1748" s="34">
        <v>19503930000</v>
      </c>
      <c r="F1748" s="34">
        <v>19514859171</v>
      </c>
    </row>
    <row r="1749" spans="1:6" ht="13.5" thickBot="1">
      <c r="A1749" s="27">
        <f t="shared" si="30"/>
        <v>6</v>
      </c>
      <c r="B1749" s="27" t="s">
        <v>3171</v>
      </c>
      <c r="C1749" s="30" t="s">
        <v>739</v>
      </c>
      <c r="D1749" s="34">
        <v>83827058161</v>
      </c>
      <c r="E1749" s="34">
        <v>3202288024</v>
      </c>
      <c r="F1749" s="34">
        <v>87029346185</v>
      </c>
    </row>
    <row r="1750" spans="1:6" ht="13.5" hidden="1" thickBot="1">
      <c r="A1750" s="27">
        <f t="shared" si="30"/>
        <v>9</v>
      </c>
      <c r="B1750" s="30" t="s">
        <v>3172</v>
      </c>
      <c r="C1750" s="30" t="s">
        <v>3156</v>
      </c>
      <c r="D1750" s="34">
        <v>94133677208</v>
      </c>
      <c r="E1750" s="34">
        <v>0</v>
      </c>
      <c r="F1750" s="34">
        <v>94133677208</v>
      </c>
    </row>
    <row r="1751" spans="1:6" ht="13.5" hidden="1" thickBot="1">
      <c r="A1751" s="27">
        <f t="shared" si="30"/>
        <v>9</v>
      </c>
      <c r="B1751" s="30" t="s">
        <v>3173</v>
      </c>
      <c r="C1751" s="30" t="s">
        <v>3158</v>
      </c>
      <c r="D1751" s="34">
        <v>177960735369</v>
      </c>
      <c r="E1751" s="34">
        <v>0</v>
      </c>
      <c r="F1751" s="34">
        <v>177960735369</v>
      </c>
    </row>
    <row r="1752" spans="1:6" ht="13.5" hidden="1" thickBot="1">
      <c r="A1752" s="27">
        <f t="shared" si="30"/>
        <v>9</v>
      </c>
      <c r="B1752" s="30" t="s">
        <v>3174</v>
      </c>
      <c r="C1752" s="30" t="s">
        <v>3166</v>
      </c>
      <c r="D1752" s="34">
        <v>0</v>
      </c>
      <c r="E1752" s="34">
        <v>3202288024</v>
      </c>
      <c r="F1752" s="34">
        <v>3202288024</v>
      </c>
    </row>
    <row r="1753" spans="1:6" ht="13.5" thickBot="1">
      <c r="A1753" s="27">
        <f t="shared" si="30"/>
        <v>6</v>
      </c>
      <c r="B1753" s="27" t="s">
        <v>3175</v>
      </c>
      <c r="C1753" s="30" t="s">
        <v>743</v>
      </c>
      <c r="D1753" s="34">
        <v>1</v>
      </c>
      <c r="E1753" s="34">
        <v>0</v>
      </c>
      <c r="F1753" s="34">
        <v>1</v>
      </c>
    </row>
    <row r="1754" spans="1:6" ht="13.5" hidden="1" thickBot="1">
      <c r="A1754" s="27">
        <f t="shared" ref="A1754:A1819" si="37">LEN(B1754)</f>
        <v>9</v>
      </c>
      <c r="B1754" s="30" t="s">
        <v>3176</v>
      </c>
      <c r="C1754" s="30" t="s">
        <v>3162</v>
      </c>
      <c r="D1754" s="34">
        <v>1</v>
      </c>
      <c r="E1754" s="34">
        <v>0</v>
      </c>
      <c r="F1754" s="34">
        <v>1</v>
      </c>
    </row>
    <row r="1755" spans="1:6" ht="13.5" thickBot="1">
      <c r="A1755" s="27">
        <f t="shared" si="37"/>
        <v>3</v>
      </c>
      <c r="B1755" s="27" t="s">
        <v>399</v>
      </c>
      <c r="C1755" s="30" t="s">
        <v>2415</v>
      </c>
      <c r="D1755" s="33">
        <v>24297064885659.5</v>
      </c>
      <c r="E1755" s="33">
        <v>55961895005453</v>
      </c>
      <c r="F1755" s="33">
        <v>80258959891112.5</v>
      </c>
    </row>
    <row r="1756" spans="1:6" ht="13.5" thickBot="1">
      <c r="A1756" s="27">
        <f t="shared" si="37"/>
        <v>6</v>
      </c>
      <c r="B1756" s="27" t="s">
        <v>3177</v>
      </c>
      <c r="C1756" s="30" t="s">
        <v>3178</v>
      </c>
      <c r="D1756" s="33">
        <v>14997667109630.6</v>
      </c>
      <c r="E1756" s="33">
        <v>45647402400716</v>
      </c>
      <c r="F1756" s="33">
        <v>60645069510346.703</v>
      </c>
    </row>
    <row r="1757" spans="1:6" ht="13.5" hidden="1" thickBot="1">
      <c r="A1757" s="27">
        <f t="shared" si="37"/>
        <v>9</v>
      </c>
      <c r="B1757" s="30" t="s">
        <v>3179</v>
      </c>
      <c r="C1757" s="30" t="s">
        <v>3180</v>
      </c>
      <c r="D1757" s="33">
        <v>411253694098.21997</v>
      </c>
      <c r="E1757" s="33">
        <v>978118348447.48999</v>
      </c>
      <c r="F1757" s="33">
        <v>1389372042545.71</v>
      </c>
    </row>
    <row r="1758" spans="1:6" ht="13.5" hidden="1" thickBot="1">
      <c r="A1758" s="27">
        <f t="shared" si="37"/>
        <v>9</v>
      </c>
      <c r="B1758" s="30" t="s">
        <v>3181</v>
      </c>
      <c r="C1758" s="30" t="s">
        <v>3182</v>
      </c>
      <c r="D1758" s="33">
        <v>28557278445.59</v>
      </c>
      <c r="E1758" s="33">
        <v>17978183067.09</v>
      </c>
      <c r="F1758" s="33">
        <v>46535461512.68</v>
      </c>
    </row>
    <row r="1759" spans="1:6" ht="13.5" hidden="1" thickBot="1">
      <c r="A1759" s="27">
        <f t="shared" si="37"/>
        <v>9</v>
      </c>
      <c r="B1759" s="30" t="s">
        <v>3183</v>
      </c>
      <c r="C1759" s="30" t="s">
        <v>3184</v>
      </c>
      <c r="D1759" s="33">
        <v>11754510823738.9</v>
      </c>
      <c r="E1759" s="33">
        <v>37639337328064.602</v>
      </c>
      <c r="F1759" s="33">
        <v>49393848151803.5</v>
      </c>
    </row>
    <row r="1760" spans="1:6" ht="13.5" hidden="1" thickBot="1">
      <c r="A1760" s="27">
        <f t="shared" si="37"/>
        <v>9</v>
      </c>
      <c r="B1760" s="30" t="s">
        <v>3185</v>
      </c>
      <c r="C1760" s="30" t="s">
        <v>3186</v>
      </c>
      <c r="D1760" s="33">
        <v>35427066515.550003</v>
      </c>
      <c r="E1760" s="33">
        <v>36799238015.870003</v>
      </c>
      <c r="F1760" s="33">
        <v>72226304531.419998</v>
      </c>
    </row>
    <row r="1761" spans="1:6" ht="13.5" hidden="1" thickBot="1">
      <c r="A1761" s="27">
        <f t="shared" si="37"/>
        <v>9</v>
      </c>
      <c r="B1761" s="30" t="s">
        <v>3187</v>
      </c>
      <c r="C1761" s="30" t="s">
        <v>3188</v>
      </c>
      <c r="D1761" s="33">
        <v>1344061223123.05</v>
      </c>
      <c r="E1761" s="33">
        <v>2401659709099.9102</v>
      </c>
      <c r="F1761" s="33">
        <v>3745720932222.96</v>
      </c>
    </row>
    <row r="1762" spans="1:6" ht="13.5" hidden="1" thickBot="1">
      <c r="A1762" s="27">
        <f t="shared" si="37"/>
        <v>9</v>
      </c>
      <c r="B1762" s="30" t="s">
        <v>3189</v>
      </c>
      <c r="C1762" s="30" t="s">
        <v>3190</v>
      </c>
      <c r="D1762" s="33">
        <v>1423857023709.3</v>
      </c>
      <c r="E1762" s="33">
        <v>4573509594021.1104</v>
      </c>
      <c r="F1762" s="33">
        <v>5997366617730.4102</v>
      </c>
    </row>
    <row r="1763" spans="1:6" ht="13.5" thickBot="1">
      <c r="A1763" s="27">
        <f t="shared" si="37"/>
        <v>6</v>
      </c>
      <c r="B1763" s="27" t="s">
        <v>3191</v>
      </c>
      <c r="C1763" s="30" t="s">
        <v>3192</v>
      </c>
      <c r="D1763" s="34">
        <v>21761135260</v>
      </c>
      <c r="E1763" s="33">
        <v>17392943925.099998</v>
      </c>
      <c r="F1763" s="33">
        <v>39154079185.099998</v>
      </c>
    </row>
    <row r="1764" spans="1:6" ht="13.5" hidden="1" thickBot="1">
      <c r="A1764" s="27">
        <f t="shared" si="37"/>
        <v>9</v>
      </c>
      <c r="B1764" s="30" t="s">
        <v>3193</v>
      </c>
      <c r="C1764" s="30" t="s">
        <v>3194</v>
      </c>
      <c r="D1764" s="34">
        <v>11942598726</v>
      </c>
      <c r="E1764" s="33">
        <v>2709523967.0999999</v>
      </c>
      <c r="F1764" s="33">
        <v>14652122693.1</v>
      </c>
    </row>
    <row r="1765" spans="1:6" ht="13.5" hidden="1" thickBot="1">
      <c r="A1765" s="27">
        <f t="shared" si="37"/>
        <v>9</v>
      </c>
      <c r="B1765" s="30" t="s">
        <v>3195</v>
      </c>
      <c r="C1765" s="30" t="s">
        <v>2990</v>
      </c>
      <c r="D1765" s="34">
        <v>9818536534</v>
      </c>
      <c r="E1765" s="34">
        <v>14683419958</v>
      </c>
      <c r="F1765" s="34">
        <v>24501956492</v>
      </c>
    </row>
    <row r="1766" spans="1:6" ht="13.5" thickBot="1">
      <c r="A1766" s="27">
        <f t="shared" si="37"/>
        <v>6</v>
      </c>
      <c r="B1766" s="27" t="s">
        <v>406</v>
      </c>
      <c r="C1766" s="30" t="s">
        <v>28</v>
      </c>
      <c r="D1766" s="34">
        <v>3319974834979</v>
      </c>
      <c r="E1766" s="34">
        <v>1439085511854</v>
      </c>
      <c r="F1766" s="34">
        <v>4759060346833</v>
      </c>
    </row>
    <row r="1767" spans="1:6" ht="13.5" hidden="1" thickBot="1">
      <c r="A1767" s="27">
        <f t="shared" si="37"/>
        <v>9</v>
      </c>
      <c r="B1767" s="30" t="s">
        <v>3196</v>
      </c>
      <c r="C1767" s="30" t="s">
        <v>3197</v>
      </c>
      <c r="D1767" s="34">
        <v>1817033388</v>
      </c>
      <c r="E1767" s="34">
        <v>256104046751</v>
      </c>
      <c r="F1767" s="34">
        <v>257921080139</v>
      </c>
    </row>
    <row r="1768" spans="1:6" ht="13.5" hidden="1" thickBot="1">
      <c r="A1768" s="27">
        <f t="shared" si="37"/>
        <v>9</v>
      </c>
      <c r="B1768" s="30" t="s">
        <v>3198</v>
      </c>
      <c r="C1768" s="30" t="s">
        <v>3199</v>
      </c>
      <c r="D1768" s="34">
        <v>17353262713</v>
      </c>
      <c r="E1768" s="34">
        <v>1000409130171</v>
      </c>
      <c r="F1768" s="34">
        <v>1017762392884</v>
      </c>
    </row>
    <row r="1769" spans="1:6" ht="13.5" hidden="1" thickBot="1">
      <c r="A1769" s="27">
        <f t="shared" si="37"/>
        <v>9</v>
      </c>
      <c r="B1769" s="30" t="s">
        <v>3200</v>
      </c>
      <c r="C1769" s="30" t="s">
        <v>3201</v>
      </c>
      <c r="D1769" s="34">
        <v>3298478891260</v>
      </c>
      <c r="E1769" s="34">
        <v>182572334932</v>
      </c>
      <c r="F1769" s="34">
        <v>3481051226192</v>
      </c>
    </row>
    <row r="1770" spans="1:6" ht="13.5" hidden="1" thickBot="1">
      <c r="A1770" s="27">
        <f t="shared" si="37"/>
        <v>9</v>
      </c>
      <c r="B1770" s="30" t="s">
        <v>3202</v>
      </c>
      <c r="C1770" s="30" t="s">
        <v>3203</v>
      </c>
      <c r="D1770" s="34">
        <v>2325647618</v>
      </c>
      <c r="E1770" s="34">
        <v>0</v>
      </c>
      <c r="F1770" s="34">
        <v>2325647618</v>
      </c>
    </row>
    <row r="1771" spans="1:6" ht="13.5" thickBot="1">
      <c r="A1771" s="27">
        <f t="shared" si="37"/>
        <v>6</v>
      </c>
      <c r="B1771" s="27" t="s">
        <v>407</v>
      </c>
      <c r="C1771" s="30" t="s">
        <v>220</v>
      </c>
      <c r="D1771" s="34">
        <v>2029413583775</v>
      </c>
      <c r="E1771" s="34">
        <v>573628452186</v>
      </c>
      <c r="F1771" s="34">
        <v>2603042035961</v>
      </c>
    </row>
    <row r="1772" spans="1:6" ht="13.5" hidden="1" thickBot="1">
      <c r="A1772" s="27">
        <f t="shared" si="37"/>
        <v>9</v>
      </c>
      <c r="B1772" s="30" t="s">
        <v>3204</v>
      </c>
      <c r="C1772" s="30" t="s">
        <v>3205</v>
      </c>
      <c r="D1772" s="34">
        <v>268553205048</v>
      </c>
      <c r="E1772" s="34">
        <v>0</v>
      </c>
      <c r="F1772" s="34">
        <v>268553205048</v>
      </c>
    </row>
    <row r="1773" spans="1:6" ht="13.5" hidden="1" thickBot="1">
      <c r="A1773" s="27">
        <f t="shared" si="37"/>
        <v>9</v>
      </c>
      <c r="B1773" s="30" t="s">
        <v>3206</v>
      </c>
      <c r="C1773" s="30" t="s">
        <v>3199</v>
      </c>
      <c r="D1773" s="34">
        <v>249359449143</v>
      </c>
      <c r="E1773" s="34">
        <v>0</v>
      </c>
      <c r="F1773" s="34">
        <v>249359449143</v>
      </c>
    </row>
    <row r="1774" spans="1:6" ht="13.5" hidden="1" thickBot="1">
      <c r="A1774" s="27">
        <f t="shared" si="37"/>
        <v>9</v>
      </c>
      <c r="B1774" s="30" t="s">
        <v>3207</v>
      </c>
      <c r="C1774" s="30" t="s">
        <v>3208</v>
      </c>
      <c r="D1774" s="34">
        <v>1511500929584</v>
      </c>
      <c r="E1774" s="34">
        <v>573628452186</v>
      </c>
      <c r="F1774" s="34">
        <v>2085129381770</v>
      </c>
    </row>
    <row r="1775" spans="1:6" ht="13.5" thickBot="1">
      <c r="A1775" s="27">
        <f t="shared" si="37"/>
        <v>6</v>
      </c>
      <c r="B1775" s="27" t="s">
        <v>408</v>
      </c>
      <c r="C1775" s="30" t="s">
        <v>27</v>
      </c>
      <c r="D1775" s="33">
        <v>3928248222014.8799</v>
      </c>
      <c r="E1775" s="33">
        <v>8284385696771.8896</v>
      </c>
      <c r="F1775" s="33">
        <v>12212633918786.801</v>
      </c>
    </row>
    <row r="1776" spans="1:6" ht="13.5" hidden="1" thickBot="1">
      <c r="A1776" s="27">
        <f t="shared" si="37"/>
        <v>9</v>
      </c>
      <c r="B1776" s="30" t="s">
        <v>3209</v>
      </c>
      <c r="C1776" s="30" t="s">
        <v>3210</v>
      </c>
      <c r="D1776" s="34">
        <v>47148941221</v>
      </c>
      <c r="E1776" s="33">
        <v>71821331547.919998</v>
      </c>
      <c r="F1776" s="33">
        <v>118970272768.92</v>
      </c>
    </row>
    <row r="1777" spans="1:6" ht="13.5" hidden="1" thickBot="1">
      <c r="A1777" s="27">
        <f t="shared" si="37"/>
        <v>9</v>
      </c>
      <c r="B1777" s="30" t="s">
        <v>3211</v>
      </c>
      <c r="C1777" s="30" t="s">
        <v>3212</v>
      </c>
      <c r="D1777" s="33">
        <v>168664294380.73001</v>
      </c>
      <c r="E1777" s="34">
        <v>19585553885</v>
      </c>
      <c r="F1777" s="33">
        <v>188249848265.73001</v>
      </c>
    </row>
    <row r="1778" spans="1:6" ht="13.5" hidden="1" thickBot="1">
      <c r="A1778" s="27">
        <f t="shared" si="37"/>
        <v>9</v>
      </c>
      <c r="B1778" s="30" t="s">
        <v>3213</v>
      </c>
      <c r="C1778" s="30" t="s">
        <v>3214</v>
      </c>
      <c r="D1778" s="33">
        <v>423808565187.15997</v>
      </c>
      <c r="E1778" s="33">
        <v>26049046804.299999</v>
      </c>
      <c r="F1778" s="33">
        <v>449857611991.46002</v>
      </c>
    </row>
    <row r="1779" spans="1:6" ht="13.5" hidden="1" thickBot="1">
      <c r="A1779" s="27">
        <f t="shared" si="37"/>
        <v>9</v>
      </c>
      <c r="B1779" s="30" t="s">
        <v>3215</v>
      </c>
      <c r="C1779" s="30" t="s">
        <v>3216</v>
      </c>
      <c r="D1779" s="33">
        <v>86113437186.720001</v>
      </c>
      <c r="E1779" s="33">
        <v>31462873599.23</v>
      </c>
      <c r="F1779" s="33">
        <v>117576310785.95</v>
      </c>
    </row>
    <row r="1780" spans="1:6" ht="13.5" hidden="1" thickBot="1">
      <c r="A1780" s="27">
        <f t="shared" si="37"/>
        <v>9</v>
      </c>
      <c r="B1780" s="30" t="s">
        <v>3217</v>
      </c>
      <c r="C1780" s="30" t="s">
        <v>3218</v>
      </c>
      <c r="D1780" s="34">
        <v>547506015</v>
      </c>
      <c r="E1780" s="34">
        <v>0</v>
      </c>
      <c r="F1780" s="34">
        <v>547506015</v>
      </c>
    </row>
    <row r="1781" spans="1:6" ht="13.5" hidden="1" thickBot="1">
      <c r="A1781" s="27">
        <f t="shared" si="37"/>
        <v>9</v>
      </c>
      <c r="B1781" s="30" t="s">
        <v>3219</v>
      </c>
      <c r="C1781" s="30" t="s">
        <v>3220</v>
      </c>
      <c r="D1781" s="33">
        <v>704084020266.93994</v>
      </c>
      <c r="E1781" s="33">
        <v>5027472384069.5801</v>
      </c>
      <c r="F1781" s="33">
        <v>5731556404336.5195</v>
      </c>
    </row>
    <row r="1782" spans="1:6" ht="13.5" hidden="1" thickBot="1">
      <c r="A1782" s="27">
        <f t="shared" si="37"/>
        <v>9</v>
      </c>
      <c r="B1782" s="30" t="s">
        <v>3221</v>
      </c>
      <c r="C1782" s="30" t="s">
        <v>3222</v>
      </c>
      <c r="D1782" s="33">
        <v>405832948226.75</v>
      </c>
      <c r="E1782" s="33">
        <v>56853773193.959999</v>
      </c>
      <c r="F1782" s="33">
        <v>462686721420.71002</v>
      </c>
    </row>
    <row r="1783" spans="1:6" ht="13.5" hidden="1" thickBot="1">
      <c r="A1783" s="27">
        <f t="shared" si="37"/>
        <v>9</v>
      </c>
      <c r="B1783" s="30" t="s">
        <v>3223</v>
      </c>
      <c r="C1783" s="30" t="s">
        <v>3224</v>
      </c>
      <c r="D1783" s="34">
        <v>115179144499</v>
      </c>
      <c r="E1783" s="33">
        <v>157019294.88</v>
      </c>
      <c r="F1783" s="33">
        <v>115336163793.88</v>
      </c>
    </row>
    <row r="1784" spans="1:6" ht="13.5" hidden="1" thickBot="1">
      <c r="A1784" s="27">
        <f t="shared" si="37"/>
        <v>9</v>
      </c>
      <c r="B1784" s="30" t="s">
        <v>3225</v>
      </c>
      <c r="C1784" s="30" t="s">
        <v>3226</v>
      </c>
      <c r="D1784" s="34">
        <v>3403891335</v>
      </c>
      <c r="E1784" s="33">
        <v>189733461.22999999</v>
      </c>
      <c r="F1784" s="33">
        <v>3593624796.23</v>
      </c>
    </row>
    <row r="1785" spans="1:6" ht="13.5" hidden="1" thickBot="1">
      <c r="A1785" s="27">
        <f t="shared" si="37"/>
        <v>9</v>
      </c>
      <c r="B1785" s="30" t="s">
        <v>3227</v>
      </c>
      <c r="C1785" s="30" t="s">
        <v>3228</v>
      </c>
      <c r="D1785" s="34">
        <v>32348767984</v>
      </c>
      <c r="E1785" s="34">
        <v>0</v>
      </c>
      <c r="F1785" s="34">
        <v>32348767984</v>
      </c>
    </row>
    <row r="1786" spans="1:6" ht="13.5" hidden="1" thickBot="1">
      <c r="A1786" s="27">
        <f t="shared" si="37"/>
        <v>9</v>
      </c>
      <c r="B1786" s="30" t="s">
        <v>3229</v>
      </c>
      <c r="C1786" s="30" t="s">
        <v>3230</v>
      </c>
      <c r="D1786" s="34">
        <v>0</v>
      </c>
      <c r="E1786" s="34">
        <v>46295762</v>
      </c>
      <c r="F1786" s="34">
        <v>46295762</v>
      </c>
    </row>
    <row r="1787" spans="1:6" ht="13.5" hidden="1" thickBot="1">
      <c r="A1787" s="27">
        <f t="shared" si="37"/>
        <v>9</v>
      </c>
      <c r="B1787" s="30" t="s">
        <v>3231</v>
      </c>
      <c r="C1787" s="30" t="s">
        <v>3232</v>
      </c>
      <c r="D1787" s="33">
        <v>297428451.20999998</v>
      </c>
      <c r="E1787" s="33">
        <v>14524269424.76</v>
      </c>
      <c r="F1787" s="33">
        <v>14821697875.969999</v>
      </c>
    </row>
    <row r="1788" spans="1:6" ht="13.5" hidden="1" thickBot="1">
      <c r="A1788" s="27">
        <f t="shared" si="37"/>
        <v>9</v>
      </c>
      <c r="B1788" s="30" t="s">
        <v>3233</v>
      </c>
      <c r="C1788" s="30" t="s">
        <v>3234</v>
      </c>
      <c r="D1788" s="33">
        <v>1940819277261.3701</v>
      </c>
      <c r="E1788" s="33">
        <v>3036223415729.0298</v>
      </c>
      <c r="F1788" s="33">
        <v>4977042692990.4004</v>
      </c>
    </row>
    <row r="1789" spans="1:6" ht="13.5" thickBot="1">
      <c r="A1789" s="27">
        <f t="shared" si="37"/>
        <v>3</v>
      </c>
      <c r="B1789" s="27" t="s">
        <v>409</v>
      </c>
      <c r="C1789" s="30" t="s">
        <v>162</v>
      </c>
      <c r="D1789" s="33">
        <v>116118621538630</v>
      </c>
      <c r="E1789" s="33">
        <v>41252912558383.297</v>
      </c>
      <c r="F1789" s="34">
        <v>157371534097013</v>
      </c>
    </row>
    <row r="1790" spans="1:6" ht="13.5" thickBot="1">
      <c r="A1790" s="27">
        <f t="shared" si="37"/>
        <v>6</v>
      </c>
      <c r="B1790" s="27" t="s">
        <v>3235</v>
      </c>
      <c r="C1790" s="30" t="s">
        <v>43</v>
      </c>
      <c r="D1790" s="33">
        <v>464104819115.01001</v>
      </c>
      <c r="E1790" s="33">
        <v>245555799919.78</v>
      </c>
      <c r="F1790" s="33">
        <v>709660619034.79004</v>
      </c>
    </row>
    <row r="1791" spans="1:6" ht="13.5" hidden="1" thickBot="1">
      <c r="A1791" s="27">
        <f t="shared" si="37"/>
        <v>9</v>
      </c>
      <c r="B1791" s="30" t="s">
        <v>3236</v>
      </c>
      <c r="C1791" s="30" t="s">
        <v>3237</v>
      </c>
      <c r="D1791" s="33">
        <v>81298314307.860001</v>
      </c>
      <c r="E1791" s="33">
        <v>123732207730.42</v>
      </c>
      <c r="F1791" s="33">
        <v>205030522038.28</v>
      </c>
    </row>
    <row r="1792" spans="1:6" ht="13.5" hidden="1" thickBot="1">
      <c r="A1792" s="27">
        <f t="shared" si="37"/>
        <v>9</v>
      </c>
      <c r="B1792" s="30" t="s">
        <v>3238</v>
      </c>
      <c r="C1792" s="30" t="s">
        <v>2227</v>
      </c>
      <c r="D1792" s="33">
        <v>267788008744.76999</v>
      </c>
      <c r="E1792" s="33">
        <v>101254994905.03</v>
      </c>
      <c r="F1792" s="33">
        <v>369043003649.79999</v>
      </c>
    </row>
    <row r="1793" spans="1:6" ht="13.5" hidden="1" thickBot="1">
      <c r="A1793" s="27">
        <f t="shared" si="37"/>
        <v>9</v>
      </c>
      <c r="B1793" s="30" t="s">
        <v>3239</v>
      </c>
      <c r="C1793" s="30" t="s">
        <v>3240</v>
      </c>
      <c r="D1793" s="34">
        <v>169762946</v>
      </c>
      <c r="E1793" s="34">
        <v>920799775</v>
      </c>
      <c r="F1793" s="34">
        <v>1090562721</v>
      </c>
    </row>
    <row r="1794" spans="1:6" ht="13.5" thickBot="1">
      <c r="A1794" s="27">
        <f t="shared" si="37"/>
        <v>6</v>
      </c>
      <c r="B1794" s="27" t="s">
        <v>3241</v>
      </c>
      <c r="C1794" s="30" t="s">
        <v>42</v>
      </c>
      <c r="D1794" s="33">
        <v>10772576029282.4</v>
      </c>
      <c r="E1794" s="33">
        <v>1454552102590.1699</v>
      </c>
      <c r="F1794" s="33">
        <v>12227128131872.5</v>
      </c>
    </row>
    <row r="1795" spans="1:6" ht="13.5" hidden="1" thickBot="1">
      <c r="A1795" s="27">
        <f t="shared" si="37"/>
        <v>9</v>
      </c>
      <c r="B1795" s="30" t="s">
        <v>3242</v>
      </c>
      <c r="C1795" s="30" t="s">
        <v>2262</v>
      </c>
      <c r="D1795" s="33">
        <v>10772576029282.4</v>
      </c>
      <c r="E1795" s="33">
        <v>1454552102590.1699</v>
      </c>
      <c r="F1795" s="33">
        <v>12227128131872.5</v>
      </c>
    </row>
    <row r="1796" spans="1:6" ht="13.5" thickBot="1">
      <c r="A1796" s="27">
        <f t="shared" si="37"/>
        <v>6</v>
      </c>
      <c r="B1796" s="27" t="s">
        <v>3243</v>
      </c>
      <c r="C1796" s="30" t="s">
        <v>41</v>
      </c>
      <c r="D1796" s="33">
        <v>695724312364.21997</v>
      </c>
      <c r="E1796" s="33">
        <v>113912948361.39</v>
      </c>
      <c r="F1796" s="33">
        <v>809637260725.60999</v>
      </c>
    </row>
    <row r="1797" spans="1:6" ht="13.5" hidden="1" thickBot="1">
      <c r="A1797" s="27">
        <f t="shared" si="37"/>
        <v>9</v>
      </c>
      <c r="B1797" s="30" t="s">
        <v>3244</v>
      </c>
      <c r="C1797" s="30" t="s">
        <v>2275</v>
      </c>
      <c r="D1797" s="33">
        <v>15868592805.58</v>
      </c>
      <c r="E1797" s="33">
        <v>5011807195.2299995</v>
      </c>
      <c r="F1797" s="33">
        <v>20880400000.810001</v>
      </c>
    </row>
    <row r="1798" spans="1:6" ht="13.5" hidden="1" thickBot="1">
      <c r="A1798" s="27">
        <f t="shared" si="37"/>
        <v>9</v>
      </c>
      <c r="B1798" s="30" t="s">
        <v>3245</v>
      </c>
      <c r="C1798" s="30" t="s">
        <v>2277</v>
      </c>
      <c r="D1798" s="33">
        <v>297343013748.71002</v>
      </c>
      <c r="E1798" s="33">
        <v>2246163566.0500002</v>
      </c>
      <c r="F1798" s="33">
        <v>299589177314.76001</v>
      </c>
    </row>
    <row r="1799" spans="1:6" ht="13.5" hidden="1" thickBot="1">
      <c r="A1799" s="27">
        <f t="shared" si="37"/>
        <v>9</v>
      </c>
      <c r="B1799" s="30" t="s">
        <v>3246</v>
      </c>
      <c r="C1799" s="30" t="s">
        <v>2279</v>
      </c>
      <c r="D1799" s="33">
        <v>40069810315.470001</v>
      </c>
      <c r="E1799" s="33">
        <v>6871821083.1499996</v>
      </c>
      <c r="F1799" s="33">
        <v>46941631398.620003</v>
      </c>
    </row>
    <row r="1800" spans="1:6" ht="13.5" hidden="1" thickBot="1">
      <c r="A1800" s="27">
        <f t="shared" si="37"/>
        <v>9</v>
      </c>
      <c r="B1800" s="30" t="s">
        <v>3247</v>
      </c>
      <c r="C1800" s="30" t="s">
        <v>2281</v>
      </c>
      <c r="D1800" s="33">
        <v>229028246803.37</v>
      </c>
      <c r="E1800" s="33">
        <v>89063818145.570007</v>
      </c>
      <c r="F1800" s="33">
        <v>318092064948.94</v>
      </c>
    </row>
    <row r="1801" spans="1:6" ht="13.5" hidden="1" thickBot="1">
      <c r="A1801" s="27">
        <f t="shared" si="37"/>
        <v>9</v>
      </c>
      <c r="B1801" s="30" t="s">
        <v>3248</v>
      </c>
      <c r="C1801" s="30" t="s">
        <v>116</v>
      </c>
      <c r="D1801" s="33">
        <v>720784220.37</v>
      </c>
      <c r="E1801" s="34">
        <v>0</v>
      </c>
      <c r="F1801" s="33">
        <v>720784220.37</v>
      </c>
    </row>
    <row r="1802" spans="1:6" ht="13.5" hidden="1" thickBot="1">
      <c r="A1802" s="27">
        <f t="shared" si="37"/>
        <v>9</v>
      </c>
      <c r="B1802" s="30" t="s">
        <v>3249</v>
      </c>
      <c r="C1802" s="30" t="s">
        <v>526</v>
      </c>
      <c r="D1802" s="33">
        <v>112693864470.72</v>
      </c>
      <c r="E1802" s="33">
        <v>10719338371.389999</v>
      </c>
      <c r="F1802" s="33">
        <v>123413202842.11</v>
      </c>
    </row>
    <row r="1803" spans="1:6" ht="13.5" thickBot="1">
      <c r="A1803" s="27">
        <f t="shared" si="37"/>
        <v>6</v>
      </c>
      <c r="B1803" s="27" t="s">
        <v>3250</v>
      </c>
      <c r="C1803" s="30" t="s">
        <v>3251</v>
      </c>
      <c r="D1803" s="34">
        <v>200077732693</v>
      </c>
      <c r="E1803" s="33">
        <v>1930360671.8499999</v>
      </c>
      <c r="F1803" s="33">
        <v>202008093364.85001</v>
      </c>
    </row>
    <row r="1804" spans="1:6" ht="13.5" hidden="1" thickBot="1">
      <c r="A1804" s="27">
        <f t="shared" si="37"/>
        <v>9</v>
      </c>
      <c r="B1804" s="30" t="s">
        <v>3252</v>
      </c>
      <c r="C1804" s="30" t="s">
        <v>3253</v>
      </c>
      <c r="D1804" s="34">
        <v>21741264</v>
      </c>
      <c r="E1804" s="34">
        <v>532524572</v>
      </c>
      <c r="F1804" s="34">
        <v>554265836</v>
      </c>
    </row>
    <row r="1805" spans="1:6" ht="13.5" hidden="1" thickBot="1">
      <c r="A1805" s="27">
        <f t="shared" si="37"/>
        <v>9</v>
      </c>
      <c r="B1805" s="30" t="s">
        <v>3254</v>
      </c>
      <c r="C1805" s="30" t="s">
        <v>3255</v>
      </c>
      <c r="D1805" s="34">
        <v>6320302398</v>
      </c>
      <c r="E1805" s="34">
        <v>0</v>
      </c>
      <c r="F1805" s="34">
        <v>6320302398</v>
      </c>
    </row>
    <row r="1806" spans="1:6" ht="13.5" hidden="1" thickBot="1">
      <c r="A1806" s="27">
        <f t="shared" si="37"/>
        <v>9</v>
      </c>
      <c r="B1806" s="30" t="s">
        <v>3256</v>
      </c>
      <c r="C1806" s="30" t="s">
        <v>3257</v>
      </c>
      <c r="D1806" s="34">
        <v>87994995</v>
      </c>
      <c r="E1806" s="34">
        <v>0</v>
      </c>
      <c r="F1806" s="34">
        <v>87994995</v>
      </c>
    </row>
    <row r="1807" spans="1:6" ht="13.5" hidden="1" thickBot="1">
      <c r="A1807" s="27">
        <f t="shared" si="37"/>
        <v>9</v>
      </c>
      <c r="B1807" s="30" t="s">
        <v>3258</v>
      </c>
      <c r="C1807" s="30" t="s">
        <v>3259</v>
      </c>
      <c r="D1807" s="34">
        <v>34076262914</v>
      </c>
      <c r="E1807" s="34">
        <v>91047530</v>
      </c>
      <c r="F1807" s="34">
        <v>34167310444</v>
      </c>
    </row>
    <row r="1808" spans="1:6" ht="13.5" hidden="1" thickBot="1">
      <c r="A1808" s="27">
        <f t="shared" si="37"/>
        <v>9</v>
      </c>
      <c r="B1808" s="30" t="s">
        <v>3260</v>
      </c>
      <c r="C1808" s="30" t="s">
        <v>3261</v>
      </c>
      <c r="D1808" s="34">
        <v>23658639922</v>
      </c>
      <c r="E1808" s="33">
        <v>1306788569.8499999</v>
      </c>
      <c r="F1808" s="33">
        <v>24965428491.849998</v>
      </c>
    </row>
    <row r="1809" spans="1:6" ht="13.5" hidden="1" thickBot="1">
      <c r="A1809" s="27">
        <f t="shared" si="37"/>
        <v>9</v>
      </c>
      <c r="B1809" s="30" t="s">
        <v>3262</v>
      </c>
      <c r="C1809" s="30" t="s">
        <v>3263</v>
      </c>
      <c r="D1809" s="34">
        <v>82847274644</v>
      </c>
      <c r="E1809" s="34">
        <v>0</v>
      </c>
      <c r="F1809" s="34">
        <v>82847274644</v>
      </c>
    </row>
    <row r="1810" spans="1:6" ht="13.5" hidden="1" thickBot="1">
      <c r="A1810" s="27">
        <f t="shared" si="37"/>
        <v>9</v>
      </c>
      <c r="B1810" s="30" t="s">
        <v>3264</v>
      </c>
      <c r="C1810" s="30" t="s">
        <v>3265</v>
      </c>
      <c r="D1810" s="34">
        <v>19849051523</v>
      </c>
      <c r="E1810" s="34">
        <v>0</v>
      </c>
      <c r="F1810" s="34">
        <v>19849051523</v>
      </c>
    </row>
    <row r="1811" spans="1:6" ht="13.5" hidden="1" thickBot="1">
      <c r="A1811" s="27">
        <f t="shared" si="37"/>
        <v>9</v>
      </c>
      <c r="B1811" s="30" t="s">
        <v>3266</v>
      </c>
      <c r="C1811" s="30" t="s">
        <v>3267</v>
      </c>
      <c r="D1811" s="34">
        <v>24138319755</v>
      </c>
      <c r="E1811" s="34">
        <v>0</v>
      </c>
      <c r="F1811" s="34">
        <v>24138319755</v>
      </c>
    </row>
    <row r="1812" spans="1:6" ht="13.5" hidden="1" thickBot="1">
      <c r="A1812" s="27">
        <f t="shared" si="37"/>
        <v>9</v>
      </c>
      <c r="B1812" s="30" t="s">
        <v>3268</v>
      </c>
      <c r="C1812" s="30" t="s">
        <v>3269</v>
      </c>
      <c r="D1812" s="34">
        <v>503557229</v>
      </c>
      <c r="E1812" s="34">
        <v>0</v>
      </c>
      <c r="F1812" s="34">
        <v>503557229</v>
      </c>
    </row>
    <row r="1813" spans="1:6" ht="13.5" hidden="1" thickBot="1">
      <c r="A1813" s="27">
        <f t="shared" si="37"/>
        <v>9</v>
      </c>
      <c r="B1813" s="30" t="s">
        <v>3270</v>
      </c>
      <c r="C1813" s="30" t="s">
        <v>3271</v>
      </c>
      <c r="D1813" s="34">
        <v>8574588049</v>
      </c>
      <c r="E1813" s="34">
        <v>0</v>
      </c>
      <c r="F1813" s="34">
        <v>8574588049</v>
      </c>
    </row>
    <row r="1814" spans="1:6" ht="13.5" thickBot="1">
      <c r="A1814" s="27">
        <f t="shared" si="37"/>
        <v>6</v>
      </c>
      <c r="B1814" s="27" t="s">
        <v>411</v>
      </c>
      <c r="C1814" s="30" t="s">
        <v>25</v>
      </c>
      <c r="D1814" s="33">
        <v>1664158858998.3301</v>
      </c>
      <c r="E1814" s="33">
        <v>944380455600.09998</v>
      </c>
      <c r="F1814" s="33">
        <v>2608539314598.4302</v>
      </c>
    </row>
    <row r="1815" spans="1:6" ht="13.5" hidden="1" thickBot="1">
      <c r="A1815" s="27">
        <f t="shared" si="37"/>
        <v>9</v>
      </c>
      <c r="B1815" s="30" t="s">
        <v>3272</v>
      </c>
      <c r="C1815" s="30" t="s">
        <v>867</v>
      </c>
      <c r="D1815" s="33">
        <v>22905302756.279999</v>
      </c>
      <c r="E1815" s="33">
        <v>5152748820.6099997</v>
      </c>
      <c r="F1815" s="33">
        <v>28058051576.889999</v>
      </c>
    </row>
    <row r="1816" spans="1:6" ht="13.5" hidden="1" thickBot="1">
      <c r="A1816" s="27">
        <f t="shared" si="37"/>
        <v>9</v>
      </c>
      <c r="B1816" s="30" t="s">
        <v>3273</v>
      </c>
      <c r="C1816" s="30" t="s">
        <v>1242</v>
      </c>
      <c r="D1816" s="33">
        <v>63852526024.760002</v>
      </c>
      <c r="E1816" s="34">
        <v>18073288970</v>
      </c>
      <c r="F1816" s="33">
        <v>81925814994.759995</v>
      </c>
    </row>
    <row r="1817" spans="1:6" ht="13.5" hidden="1" thickBot="1">
      <c r="A1817" s="27">
        <f t="shared" si="37"/>
        <v>9</v>
      </c>
      <c r="B1817" s="30" t="s">
        <v>3274</v>
      </c>
      <c r="C1817" s="30" t="s">
        <v>1303</v>
      </c>
      <c r="D1817" s="33">
        <v>99706962450.229996</v>
      </c>
      <c r="E1817" s="33">
        <v>9997225495.5900002</v>
      </c>
      <c r="F1817" s="33">
        <v>109704187945.82001</v>
      </c>
    </row>
    <row r="1818" spans="1:6" ht="13.5" hidden="1" thickBot="1">
      <c r="A1818" s="27">
        <f t="shared" si="37"/>
        <v>9</v>
      </c>
      <c r="B1818" s="30" t="s">
        <v>3275</v>
      </c>
      <c r="C1818" s="30" t="s">
        <v>1269</v>
      </c>
      <c r="D1818" s="33">
        <v>19369824205.16</v>
      </c>
      <c r="E1818" s="34">
        <v>686014170</v>
      </c>
      <c r="F1818" s="33">
        <v>20055838375.16</v>
      </c>
    </row>
    <row r="1819" spans="1:6" ht="13.5" hidden="1" thickBot="1">
      <c r="A1819" s="27">
        <f t="shared" si="37"/>
        <v>9</v>
      </c>
      <c r="B1819" s="30" t="s">
        <v>3276</v>
      </c>
      <c r="C1819" s="30" t="s">
        <v>3277</v>
      </c>
      <c r="D1819" s="33">
        <v>477146132519.5</v>
      </c>
      <c r="E1819" s="33">
        <v>345547390262.63</v>
      </c>
      <c r="F1819" s="33">
        <v>822693522782.13</v>
      </c>
    </row>
    <row r="1820" spans="1:6" ht="13.5" hidden="1" thickBot="1">
      <c r="A1820" s="27">
        <f t="shared" ref="A1820:A1883" si="38">LEN(B1820)</f>
        <v>9</v>
      </c>
      <c r="B1820" s="30" t="s">
        <v>3278</v>
      </c>
      <c r="C1820" s="30" t="s">
        <v>911</v>
      </c>
      <c r="D1820" s="33">
        <v>150786074275.38</v>
      </c>
      <c r="E1820" s="34">
        <v>2710742950</v>
      </c>
      <c r="F1820" s="33">
        <v>153496817225.38</v>
      </c>
    </row>
    <row r="1821" spans="1:6" ht="13.5" hidden="1" thickBot="1">
      <c r="A1821" s="27">
        <f t="shared" si="38"/>
        <v>9</v>
      </c>
      <c r="B1821" s="30" t="s">
        <v>3279</v>
      </c>
      <c r="C1821" s="30" t="s">
        <v>3280</v>
      </c>
      <c r="D1821" s="33">
        <v>20207473217.66</v>
      </c>
      <c r="E1821" s="33">
        <v>62614911508.18</v>
      </c>
      <c r="F1821" s="33">
        <v>82822384725.839996</v>
      </c>
    </row>
    <row r="1822" spans="1:6" ht="13.5" hidden="1" thickBot="1">
      <c r="A1822" s="27">
        <f t="shared" si="38"/>
        <v>9</v>
      </c>
      <c r="B1822" s="30" t="s">
        <v>3281</v>
      </c>
      <c r="C1822" s="30" t="s">
        <v>3282</v>
      </c>
      <c r="D1822" s="33">
        <v>1867280609.1800001</v>
      </c>
      <c r="E1822" s="33">
        <v>172052933.41</v>
      </c>
      <c r="F1822" s="33">
        <v>2039333542.5899999</v>
      </c>
    </row>
    <row r="1823" spans="1:6" ht="13.5" hidden="1" thickBot="1">
      <c r="A1823" s="27">
        <f t="shared" si="38"/>
        <v>9</v>
      </c>
      <c r="B1823" s="30" t="s">
        <v>3283</v>
      </c>
      <c r="C1823" s="30" t="s">
        <v>3284</v>
      </c>
      <c r="D1823" s="33">
        <v>108438264.37</v>
      </c>
      <c r="E1823" s="34">
        <v>1771487</v>
      </c>
      <c r="F1823" s="33">
        <v>110209751.37</v>
      </c>
    </row>
    <row r="1824" spans="1:6" ht="13.5" hidden="1" thickBot="1">
      <c r="A1824" s="27">
        <f t="shared" si="38"/>
        <v>9</v>
      </c>
      <c r="B1824" s="30" t="s">
        <v>3285</v>
      </c>
      <c r="C1824" s="30" t="s">
        <v>3286</v>
      </c>
      <c r="D1824" s="33">
        <v>1011376019.4400001</v>
      </c>
      <c r="E1824" s="34">
        <v>7097590</v>
      </c>
      <c r="F1824" s="33">
        <v>1018473609.4400001</v>
      </c>
    </row>
    <row r="1825" spans="1:6" ht="13.5" hidden="1" thickBot="1">
      <c r="A1825" s="27">
        <f t="shared" si="38"/>
        <v>9</v>
      </c>
      <c r="B1825" s="30" t="s">
        <v>3287</v>
      </c>
      <c r="C1825" s="30" t="s">
        <v>3288</v>
      </c>
      <c r="D1825" s="33">
        <v>59307121467.5</v>
      </c>
      <c r="E1825" s="34">
        <v>0</v>
      </c>
      <c r="F1825" s="33">
        <v>59307121467.5</v>
      </c>
    </row>
    <row r="1826" spans="1:6" ht="13.5" hidden="1" thickBot="1">
      <c r="A1826" s="27">
        <f t="shared" si="38"/>
        <v>9</v>
      </c>
      <c r="B1826" s="30" t="s">
        <v>3289</v>
      </c>
      <c r="C1826" s="30" t="s">
        <v>3290</v>
      </c>
      <c r="D1826" s="34">
        <v>36442358329</v>
      </c>
      <c r="E1826" s="34">
        <v>11838736799</v>
      </c>
      <c r="F1826" s="34">
        <v>48281095128</v>
      </c>
    </row>
    <row r="1827" spans="1:6" ht="13.5" hidden="1" thickBot="1">
      <c r="A1827" s="27">
        <f t="shared" si="38"/>
        <v>9</v>
      </c>
      <c r="B1827" s="30" t="s">
        <v>3291</v>
      </c>
      <c r="C1827" s="30" t="s">
        <v>1299</v>
      </c>
      <c r="D1827" s="33">
        <v>4395529216.5</v>
      </c>
      <c r="E1827" s="33">
        <v>344865156.93000001</v>
      </c>
      <c r="F1827" s="33">
        <v>4740394373.4300003</v>
      </c>
    </row>
    <row r="1828" spans="1:6" ht="13.5" hidden="1" thickBot="1">
      <c r="A1828" s="27">
        <f t="shared" si="38"/>
        <v>9</v>
      </c>
      <c r="B1828" s="30" t="s">
        <v>3292</v>
      </c>
      <c r="C1828" s="30" t="s">
        <v>964</v>
      </c>
      <c r="D1828" s="33">
        <v>199487828808.10999</v>
      </c>
      <c r="E1828" s="33">
        <v>8924590045.9400005</v>
      </c>
      <c r="F1828" s="33">
        <v>208412418854.04999</v>
      </c>
    </row>
    <row r="1829" spans="1:6" ht="13.5" hidden="1" thickBot="1">
      <c r="A1829" s="27">
        <f t="shared" si="38"/>
        <v>9</v>
      </c>
      <c r="B1829" s="30" t="s">
        <v>3293</v>
      </c>
      <c r="C1829" s="30" t="s">
        <v>3294</v>
      </c>
      <c r="D1829" s="33">
        <v>507564630835.26001</v>
      </c>
      <c r="E1829" s="33">
        <v>478309019410.81</v>
      </c>
      <c r="F1829" s="33">
        <v>985873650246.06995</v>
      </c>
    </row>
    <row r="1830" spans="1:6" ht="13.5" thickBot="1">
      <c r="A1830" s="27">
        <f t="shared" si="38"/>
        <v>6</v>
      </c>
      <c r="B1830" s="27" t="s">
        <v>413</v>
      </c>
      <c r="C1830" s="30" t="s">
        <v>3295</v>
      </c>
      <c r="D1830" s="33">
        <v>96219063447775</v>
      </c>
      <c r="E1830" s="33">
        <v>881340802379.84998</v>
      </c>
      <c r="F1830" s="33">
        <v>97100404250154.906</v>
      </c>
    </row>
    <row r="1831" spans="1:6" ht="13.5" hidden="1" thickBot="1">
      <c r="A1831" s="27">
        <f t="shared" si="38"/>
        <v>9</v>
      </c>
      <c r="B1831" s="30" t="s">
        <v>3296</v>
      </c>
      <c r="C1831" s="30" t="s">
        <v>3297</v>
      </c>
      <c r="D1831" s="34">
        <v>5465832129557</v>
      </c>
      <c r="E1831" s="34">
        <v>0</v>
      </c>
      <c r="F1831" s="34">
        <v>5465832129557</v>
      </c>
    </row>
    <row r="1832" spans="1:6" ht="13.5" hidden="1" thickBot="1">
      <c r="A1832" s="27">
        <f t="shared" si="38"/>
        <v>9</v>
      </c>
      <c r="B1832" s="30" t="s">
        <v>3298</v>
      </c>
      <c r="C1832" s="30" t="s">
        <v>3299</v>
      </c>
      <c r="D1832" s="34">
        <v>75751146926056</v>
      </c>
      <c r="E1832" s="34">
        <v>345000</v>
      </c>
      <c r="F1832" s="34">
        <v>75751147271056</v>
      </c>
    </row>
    <row r="1833" spans="1:6" ht="13.5" hidden="1" thickBot="1">
      <c r="A1833" s="27">
        <f t="shared" si="38"/>
        <v>9</v>
      </c>
      <c r="B1833" s="30" t="s">
        <v>3300</v>
      </c>
      <c r="C1833" s="30" t="s">
        <v>3301</v>
      </c>
      <c r="D1833" s="34">
        <v>11390667816714</v>
      </c>
      <c r="E1833" s="34">
        <v>44000</v>
      </c>
      <c r="F1833" s="34">
        <v>11390667860714</v>
      </c>
    </row>
    <row r="1834" spans="1:6" ht="13.5" hidden="1" thickBot="1">
      <c r="A1834" s="27">
        <f t="shared" si="38"/>
        <v>9</v>
      </c>
      <c r="B1834" s="30" t="s">
        <v>3302</v>
      </c>
      <c r="C1834" s="30" t="s">
        <v>3303</v>
      </c>
      <c r="D1834" s="33">
        <v>476153234932.48999</v>
      </c>
      <c r="E1834" s="33">
        <v>171325984637.29999</v>
      </c>
      <c r="F1834" s="33">
        <v>647479219569.79004</v>
      </c>
    </row>
    <row r="1835" spans="1:6" ht="13.5" hidden="1" thickBot="1">
      <c r="A1835" s="27">
        <f t="shared" si="38"/>
        <v>9</v>
      </c>
      <c r="B1835" s="30" t="s">
        <v>3304</v>
      </c>
      <c r="C1835" s="30" t="s">
        <v>2251</v>
      </c>
      <c r="D1835" s="33">
        <v>682583742768.87</v>
      </c>
      <c r="E1835" s="34">
        <v>708309647448</v>
      </c>
      <c r="F1835" s="33">
        <v>1390893390216.8701</v>
      </c>
    </row>
    <row r="1836" spans="1:6" ht="13.5" hidden="1" thickBot="1">
      <c r="A1836" s="27">
        <f t="shared" si="38"/>
        <v>9</v>
      </c>
      <c r="B1836" s="30" t="s">
        <v>3305</v>
      </c>
      <c r="C1836" s="30" t="s">
        <v>3306</v>
      </c>
      <c r="D1836" s="33">
        <v>1103038825.99</v>
      </c>
      <c r="E1836" s="34">
        <v>497590104</v>
      </c>
      <c r="F1836" s="33">
        <v>1600628929.99</v>
      </c>
    </row>
    <row r="1837" spans="1:6" ht="13.5" hidden="1" thickBot="1">
      <c r="A1837" s="27">
        <f t="shared" si="38"/>
        <v>9</v>
      </c>
      <c r="B1837" s="30" t="s">
        <v>3307</v>
      </c>
      <c r="C1837" s="30" t="s">
        <v>2852</v>
      </c>
      <c r="D1837" s="34">
        <v>2321669998000</v>
      </c>
      <c r="E1837" s="34">
        <v>0</v>
      </c>
      <c r="F1837" s="34">
        <v>2321669998000</v>
      </c>
    </row>
    <row r="1838" spans="1:6" ht="13.5" hidden="1" thickBot="1">
      <c r="A1838" s="27">
        <f t="shared" si="38"/>
        <v>9</v>
      </c>
      <c r="B1838" s="30" t="s">
        <v>3308</v>
      </c>
      <c r="C1838" s="30" t="s">
        <v>3309</v>
      </c>
      <c r="D1838" s="33">
        <v>129906560920.7</v>
      </c>
      <c r="E1838" s="33">
        <v>1207191190.55</v>
      </c>
      <c r="F1838" s="33">
        <v>131113752111.25</v>
      </c>
    </row>
    <row r="1839" spans="1:6" ht="13.5" thickBot="1">
      <c r="A1839" s="27">
        <f t="shared" si="38"/>
        <v>6</v>
      </c>
      <c r="B1839" s="27" t="s">
        <v>3310</v>
      </c>
      <c r="C1839" s="30" t="s">
        <v>3311</v>
      </c>
      <c r="D1839" s="33">
        <v>675101268630.97998</v>
      </c>
      <c r="E1839" s="33">
        <v>10042951448142.9</v>
      </c>
      <c r="F1839" s="33">
        <v>10718052716773.9</v>
      </c>
    </row>
    <row r="1840" spans="1:6" ht="13.5" hidden="1" thickBot="1">
      <c r="A1840" s="27">
        <f t="shared" si="38"/>
        <v>9</v>
      </c>
      <c r="B1840" s="30" t="s">
        <v>3312</v>
      </c>
      <c r="C1840" s="30" t="s">
        <v>474</v>
      </c>
      <c r="D1840" s="34">
        <v>2880209</v>
      </c>
      <c r="E1840" s="33">
        <v>81452483376.820007</v>
      </c>
      <c r="F1840" s="33">
        <v>81455363585.820007</v>
      </c>
    </row>
    <row r="1841" spans="1:6" ht="13.5" hidden="1" thickBot="1">
      <c r="A1841" s="27">
        <f t="shared" si="38"/>
        <v>9</v>
      </c>
      <c r="B1841" s="30" t="s">
        <v>3313</v>
      </c>
      <c r="C1841" s="30" t="s">
        <v>149</v>
      </c>
      <c r="D1841" s="33">
        <v>74600271313.960007</v>
      </c>
      <c r="E1841" s="33">
        <v>306554936431.88</v>
      </c>
      <c r="F1841" s="33">
        <v>381155207745.84003</v>
      </c>
    </row>
    <row r="1842" spans="1:6" ht="13.5" hidden="1" thickBot="1">
      <c r="A1842" s="27">
        <f t="shared" si="38"/>
        <v>9</v>
      </c>
      <c r="B1842" s="30" t="s">
        <v>3314</v>
      </c>
      <c r="C1842" s="30" t="s">
        <v>760</v>
      </c>
      <c r="D1842" s="33">
        <v>18317388908.759998</v>
      </c>
      <c r="E1842" s="33">
        <v>284955330495.87</v>
      </c>
      <c r="F1842" s="33">
        <v>303272719404.63</v>
      </c>
    </row>
    <row r="1843" spans="1:6" ht="13.5" hidden="1" thickBot="1">
      <c r="A1843" s="27">
        <f t="shared" si="38"/>
        <v>9</v>
      </c>
      <c r="B1843" s="30" t="s">
        <v>3315</v>
      </c>
      <c r="C1843" s="30" t="s">
        <v>1383</v>
      </c>
      <c r="D1843" s="34">
        <v>0</v>
      </c>
      <c r="E1843" s="33">
        <v>9492611015.1399994</v>
      </c>
      <c r="F1843" s="33">
        <v>9492611015.1399994</v>
      </c>
    </row>
    <row r="1844" spans="1:6" ht="13.5" hidden="1" thickBot="1">
      <c r="A1844" s="27">
        <f t="shared" si="38"/>
        <v>9</v>
      </c>
      <c r="B1844" s="30" t="s">
        <v>3316</v>
      </c>
      <c r="C1844" s="30" t="s">
        <v>116</v>
      </c>
      <c r="D1844" s="34">
        <v>263060579</v>
      </c>
      <c r="E1844" s="33">
        <v>1041273852.99</v>
      </c>
      <c r="F1844" s="33">
        <v>1304334431.99</v>
      </c>
    </row>
    <row r="1845" spans="1:6" ht="13.5" hidden="1" thickBot="1">
      <c r="A1845" s="27">
        <f t="shared" si="38"/>
        <v>9</v>
      </c>
      <c r="B1845" s="30" t="s">
        <v>3317</v>
      </c>
      <c r="C1845" s="30" t="s">
        <v>193</v>
      </c>
      <c r="D1845" s="33">
        <v>481319241074.75</v>
      </c>
      <c r="E1845" s="33">
        <v>7530581679670.9697</v>
      </c>
      <c r="F1845" s="33">
        <v>8011900920745.7197</v>
      </c>
    </row>
    <row r="1846" spans="1:6" ht="13.5" hidden="1" thickBot="1">
      <c r="A1846" s="27">
        <f t="shared" si="38"/>
        <v>9</v>
      </c>
      <c r="B1846" s="30" t="s">
        <v>3318</v>
      </c>
      <c r="C1846" s="30" t="s">
        <v>2330</v>
      </c>
      <c r="D1846" s="34">
        <v>973126607</v>
      </c>
      <c r="E1846" s="33">
        <v>21672109083.32</v>
      </c>
      <c r="F1846" s="33">
        <v>22645235690.32</v>
      </c>
    </row>
    <row r="1847" spans="1:6" ht="13.5" hidden="1" thickBot="1">
      <c r="A1847" s="27">
        <f t="shared" si="38"/>
        <v>9</v>
      </c>
      <c r="B1847" s="30" t="s">
        <v>3319</v>
      </c>
      <c r="C1847" s="30" t="s">
        <v>93</v>
      </c>
      <c r="D1847" s="34">
        <v>3434117758</v>
      </c>
      <c r="E1847" s="33">
        <v>55818966582.660004</v>
      </c>
      <c r="F1847" s="33">
        <v>59253084340.660004</v>
      </c>
    </row>
    <row r="1848" spans="1:6" ht="13.5" hidden="1" thickBot="1">
      <c r="A1848" s="27">
        <f t="shared" si="38"/>
        <v>9</v>
      </c>
      <c r="B1848" s="30" t="s">
        <v>3320</v>
      </c>
      <c r="C1848" s="30" t="s">
        <v>2401</v>
      </c>
      <c r="D1848" s="34">
        <v>693456</v>
      </c>
      <c r="E1848" s="33">
        <v>15954185959.23</v>
      </c>
      <c r="F1848" s="33">
        <v>15954879415.23</v>
      </c>
    </row>
    <row r="1849" spans="1:6" ht="13.5" hidden="1" thickBot="1">
      <c r="A1849" s="27">
        <f t="shared" si="38"/>
        <v>9</v>
      </c>
      <c r="B1849" s="30" t="s">
        <v>3321</v>
      </c>
      <c r="C1849" s="30" t="s">
        <v>82</v>
      </c>
      <c r="D1849" s="34">
        <v>53726827315</v>
      </c>
      <c r="E1849" s="33">
        <v>68531143900.809998</v>
      </c>
      <c r="F1849" s="33">
        <v>122257971215.81</v>
      </c>
    </row>
    <row r="1850" spans="1:6" ht="13.5" hidden="1" thickBot="1">
      <c r="A1850" s="27">
        <f t="shared" si="38"/>
        <v>9</v>
      </c>
      <c r="B1850" s="30" t="s">
        <v>3322</v>
      </c>
      <c r="C1850" s="30" t="s">
        <v>2404</v>
      </c>
      <c r="D1850" s="34">
        <v>107206335</v>
      </c>
      <c r="E1850" s="34">
        <v>6239332721</v>
      </c>
      <c r="F1850" s="34">
        <v>6346539056</v>
      </c>
    </row>
    <row r="1851" spans="1:6" ht="13.5" hidden="1" thickBot="1">
      <c r="A1851" s="27">
        <f t="shared" si="38"/>
        <v>9</v>
      </c>
      <c r="B1851" s="30" t="s">
        <v>3323</v>
      </c>
      <c r="C1851" s="30" t="s">
        <v>2408</v>
      </c>
      <c r="D1851" s="34">
        <v>110197215</v>
      </c>
      <c r="E1851" s="33">
        <v>60867852691.779999</v>
      </c>
      <c r="F1851" s="33">
        <v>60978049906.779999</v>
      </c>
    </row>
    <row r="1852" spans="1:6" ht="13.5" hidden="1" thickBot="1">
      <c r="A1852" s="27">
        <f t="shared" si="38"/>
        <v>9</v>
      </c>
      <c r="B1852" s="30" t="s">
        <v>3324</v>
      </c>
      <c r="C1852" s="30" t="s">
        <v>57</v>
      </c>
      <c r="D1852" s="34">
        <v>5614119437</v>
      </c>
      <c r="E1852" s="34">
        <v>124215941914</v>
      </c>
      <c r="F1852" s="34">
        <v>129830061351</v>
      </c>
    </row>
    <row r="1853" spans="1:6" ht="13.5" hidden="1" thickBot="1">
      <c r="A1853" s="27">
        <f t="shared" si="38"/>
        <v>9</v>
      </c>
      <c r="B1853" s="30" t="s">
        <v>3325</v>
      </c>
      <c r="C1853" s="30" t="s">
        <v>2411</v>
      </c>
      <c r="D1853" s="34">
        <v>2412744597</v>
      </c>
      <c r="E1853" s="33">
        <v>168422918859.79001</v>
      </c>
      <c r="F1853" s="33">
        <v>170835663456.79001</v>
      </c>
    </row>
    <row r="1854" spans="1:6" ht="13.5" hidden="1" thickBot="1">
      <c r="A1854" s="27">
        <f t="shared" si="38"/>
        <v>9</v>
      </c>
      <c r="B1854" s="30" t="s">
        <v>3326</v>
      </c>
      <c r="C1854" s="30" t="s">
        <v>2413</v>
      </c>
      <c r="D1854" s="34">
        <v>0</v>
      </c>
      <c r="E1854" s="33">
        <v>10178509533.42</v>
      </c>
      <c r="F1854" s="33">
        <v>10178509533.42</v>
      </c>
    </row>
    <row r="1855" spans="1:6" ht="13.5" hidden="1" thickBot="1">
      <c r="A1855" s="27">
        <f t="shared" si="38"/>
        <v>9</v>
      </c>
      <c r="B1855" s="30" t="s">
        <v>3327</v>
      </c>
      <c r="C1855" s="30" t="s">
        <v>2415</v>
      </c>
      <c r="D1855" s="33">
        <v>2229419915.8099999</v>
      </c>
      <c r="E1855" s="33">
        <v>-10481386333.040001</v>
      </c>
      <c r="F1855" s="33">
        <v>-8251966417.2299995</v>
      </c>
    </row>
    <row r="1856" spans="1:6" ht="13.5" hidden="1" thickBot="1">
      <c r="A1856" s="27">
        <f t="shared" si="38"/>
        <v>9</v>
      </c>
      <c r="B1856" s="30" t="s">
        <v>3328</v>
      </c>
      <c r="C1856" s="30" t="s">
        <v>162</v>
      </c>
      <c r="D1856" s="33">
        <v>31989973909.700001</v>
      </c>
      <c r="E1856" s="33">
        <v>1307453558386.23</v>
      </c>
      <c r="F1856" s="33">
        <v>1339443532295.9299</v>
      </c>
    </row>
    <row r="1857" spans="1:6" ht="13.5" thickBot="1">
      <c r="A1857" s="27">
        <f t="shared" si="38"/>
        <v>6</v>
      </c>
      <c r="B1857" s="27" t="s">
        <v>3329</v>
      </c>
      <c r="C1857" s="30" t="s">
        <v>178</v>
      </c>
      <c r="D1857" s="33">
        <v>3987917755900.0698</v>
      </c>
      <c r="E1857" s="33">
        <v>7038218346906.9805</v>
      </c>
      <c r="F1857" s="33">
        <v>11026136102807.1</v>
      </c>
    </row>
    <row r="1858" spans="1:6" ht="13.5" hidden="1" thickBot="1">
      <c r="A1858" s="27">
        <f t="shared" si="38"/>
        <v>9</v>
      </c>
      <c r="B1858" s="30" t="s">
        <v>3330</v>
      </c>
      <c r="C1858" s="30" t="s">
        <v>3331</v>
      </c>
      <c r="D1858" s="33">
        <v>3987917755900.0698</v>
      </c>
      <c r="E1858" s="33">
        <v>7038218346906.9805</v>
      </c>
      <c r="F1858" s="33">
        <v>11026136102807.1</v>
      </c>
    </row>
    <row r="1859" spans="1:6" ht="13.5" thickBot="1">
      <c r="A1859" s="27">
        <f t="shared" si="38"/>
        <v>6</v>
      </c>
      <c r="B1859" s="27" t="s">
        <v>3332</v>
      </c>
      <c r="C1859" s="30" t="s">
        <v>3333</v>
      </c>
      <c r="D1859" s="33">
        <v>905507408275.93005</v>
      </c>
      <c r="E1859" s="33">
        <v>20528911244253.301</v>
      </c>
      <c r="F1859" s="33">
        <v>21434418652529.199</v>
      </c>
    </row>
    <row r="1860" spans="1:6" ht="13.5" hidden="1" thickBot="1">
      <c r="A1860" s="27">
        <f t="shared" si="38"/>
        <v>9</v>
      </c>
      <c r="B1860" s="30" t="s">
        <v>3334</v>
      </c>
      <c r="C1860" s="30" t="s">
        <v>3335</v>
      </c>
      <c r="D1860" s="33">
        <v>24071798371.049999</v>
      </c>
      <c r="E1860" s="33">
        <v>188275910286.14001</v>
      </c>
      <c r="F1860" s="33">
        <v>212347708657.19</v>
      </c>
    </row>
    <row r="1861" spans="1:6" ht="13.5" hidden="1" thickBot="1">
      <c r="A1861" s="27">
        <f t="shared" si="38"/>
        <v>9</v>
      </c>
      <c r="B1861" s="30" t="s">
        <v>3336</v>
      </c>
      <c r="C1861" s="30" t="s">
        <v>3337</v>
      </c>
      <c r="D1861" s="33">
        <v>108350076075.17</v>
      </c>
      <c r="E1861" s="33">
        <v>101009521673.45</v>
      </c>
      <c r="F1861" s="33">
        <v>209359597748.62</v>
      </c>
    </row>
    <row r="1862" spans="1:6" ht="13.5" hidden="1" thickBot="1">
      <c r="A1862" s="27">
        <f t="shared" si="38"/>
        <v>9</v>
      </c>
      <c r="B1862" s="30" t="s">
        <v>3338</v>
      </c>
      <c r="C1862" s="30" t="s">
        <v>3339</v>
      </c>
      <c r="D1862" s="34">
        <v>95377636278</v>
      </c>
      <c r="E1862" s="33">
        <v>19581551543189.898</v>
      </c>
      <c r="F1862" s="33">
        <v>19676929179467.898</v>
      </c>
    </row>
    <row r="1863" spans="1:6" ht="13.5" hidden="1" thickBot="1">
      <c r="A1863" s="27">
        <f t="shared" si="38"/>
        <v>9</v>
      </c>
      <c r="B1863" s="30" t="s">
        <v>3340</v>
      </c>
      <c r="C1863" s="30" t="s">
        <v>3333</v>
      </c>
      <c r="D1863" s="33">
        <v>677707897551.70996</v>
      </c>
      <c r="E1863" s="33">
        <v>658074269103.83997</v>
      </c>
      <c r="F1863" s="33">
        <v>1335782166655.55</v>
      </c>
    </row>
    <row r="1864" spans="1:6" ht="13.5" thickBot="1">
      <c r="A1864" s="27">
        <f t="shared" si="38"/>
        <v>6</v>
      </c>
      <c r="B1864" s="27" t="s">
        <v>3341</v>
      </c>
      <c r="C1864" s="30" t="s">
        <v>3342</v>
      </c>
      <c r="D1864" s="33">
        <v>532887813013.19</v>
      </c>
      <c r="E1864" s="34">
        <v>735356527</v>
      </c>
      <c r="F1864" s="33">
        <v>533623169540.19</v>
      </c>
    </row>
    <row r="1865" spans="1:6" ht="13.5" hidden="1" thickBot="1">
      <c r="A1865" s="27">
        <f t="shared" si="38"/>
        <v>9</v>
      </c>
      <c r="B1865" s="30" t="s">
        <v>3343</v>
      </c>
      <c r="C1865" s="30" t="s">
        <v>57</v>
      </c>
      <c r="D1865" s="33">
        <v>73582110443.630005</v>
      </c>
      <c r="E1865" s="34">
        <v>46751740</v>
      </c>
      <c r="F1865" s="33">
        <v>73628862183.630005</v>
      </c>
    </row>
    <row r="1866" spans="1:6" ht="13.5" hidden="1" thickBot="1">
      <c r="A1866" s="27">
        <f t="shared" si="38"/>
        <v>9</v>
      </c>
      <c r="B1866" s="30" t="s">
        <v>3344</v>
      </c>
      <c r="C1866" s="30" t="s">
        <v>2408</v>
      </c>
      <c r="D1866" s="33">
        <v>97320078417.619995</v>
      </c>
      <c r="E1866" s="34">
        <v>0</v>
      </c>
      <c r="F1866" s="33">
        <v>97320078417.619995</v>
      </c>
    </row>
    <row r="1867" spans="1:6" ht="13.5" hidden="1" thickBot="1">
      <c r="A1867" s="27">
        <f t="shared" si="38"/>
        <v>9</v>
      </c>
      <c r="B1867" s="30" t="s">
        <v>3345</v>
      </c>
      <c r="C1867" s="30" t="s">
        <v>2415</v>
      </c>
      <c r="D1867" s="33">
        <v>115567243245.06</v>
      </c>
      <c r="E1867" s="34">
        <v>309502054</v>
      </c>
      <c r="F1867" s="33">
        <v>115876745299.06</v>
      </c>
    </row>
    <row r="1868" spans="1:6" ht="13.5" hidden="1" thickBot="1">
      <c r="A1868" s="27">
        <f t="shared" si="38"/>
        <v>9</v>
      </c>
      <c r="B1868" s="30" t="s">
        <v>3346</v>
      </c>
      <c r="C1868" s="30" t="s">
        <v>3058</v>
      </c>
      <c r="D1868" s="33">
        <v>9954388538.9300003</v>
      </c>
      <c r="E1868" s="34">
        <v>94902341</v>
      </c>
      <c r="F1868" s="33">
        <v>10049290879.93</v>
      </c>
    </row>
    <row r="1869" spans="1:6" ht="13.5" hidden="1" thickBot="1">
      <c r="A1869" s="27">
        <f t="shared" si="38"/>
        <v>9</v>
      </c>
      <c r="B1869" s="30" t="s">
        <v>3347</v>
      </c>
      <c r="C1869" s="30" t="s">
        <v>3348</v>
      </c>
      <c r="D1869" s="33">
        <v>236463992367.95001</v>
      </c>
      <c r="E1869" s="34">
        <v>284200392</v>
      </c>
      <c r="F1869" s="33">
        <v>236748192759.95001</v>
      </c>
    </row>
    <row r="1870" spans="1:6" ht="13.5" thickBot="1">
      <c r="A1870" s="27">
        <f t="shared" si="38"/>
        <v>6</v>
      </c>
      <c r="B1870" s="27" t="s">
        <v>3349</v>
      </c>
      <c r="C1870" s="30" t="s">
        <v>3350</v>
      </c>
      <c r="D1870" s="33">
        <v>1502092581.54</v>
      </c>
      <c r="E1870" s="34">
        <v>423693030</v>
      </c>
      <c r="F1870" s="33">
        <v>1925785611.54</v>
      </c>
    </row>
    <row r="1871" spans="1:6" ht="13.5" hidden="1" thickBot="1">
      <c r="A1871" s="27">
        <f t="shared" si="38"/>
        <v>9</v>
      </c>
      <c r="B1871" s="30" t="s">
        <v>3351</v>
      </c>
      <c r="C1871" s="30" t="s">
        <v>57</v>
      </c>
      <c r="D1871" s="33">
        <v>996992804.53999996</v>
      </c>
      <c r="E1871" s="34">
        <v>0</v>
      </c>
      <c r="F1871" s="33">
        <v>996992804.53999996</v>
      </c>
    </row>
    <row r="1872" spans="1:6" ht="13.5" hidden="1" thickBot="1">
      <c r="A1872" s="27">
        <f t="shared" si="38"/>
        <v>9</v>
      </c>
      <c r="B1872" s="30" t="s">
        <v>3352</v>
      </c>
      <c r="C1872" s="30" t="s">
        <v>2415</v>
      </c>
      <c r="D1872" s="34">
        <v>1045350</v>
      </c>
      <c r="E1872" s="34">
        <v>0</v>
      </c>
      <c r="F1872" s="34">
        <v>1045350</v>
      </c>
    </row>
    <row r="1873" spans="1:6" ht="13.5" hidden="1" thickBot="1">
      <c r="A1873" s="27">
        <f t="shared" si="38"/>
        <v>9</v>
      </c>
      <c r="B1873" s="30" t="s">
        <v>3353</v>
      </c>
      <c r="C1873" s="30" t="s">
        <v>3058</v>
      </c>
      <c r="D1873" s="34">
        <v>284648741</v>
      </c>
      <c r="E1873" s="34">
        <v>0</v>
      </c>
      <c r="F1873" s="34">
        <v>284648741</v>
      </c>
    </row>
    <row r="1874" spans="1:6" ht="13.5" hidden="1" thickBot="1">
      <c r="A1874" s="27">
        <f t="shared" si="38"/>
        <v>9</v>
      </c>
      <c r="B1874" s="30" t="s">
        <v>3354</v>
      </c>
      <c r="C1874" s="30" t="s">
        <v>3355</v>
      </c>
      <c r="D1874" s="34">
        <v>219405686</v>
      </c>
      <c r="E1874" s="34">
        <v>423693030</v>
      </c>
      <c r="F1874" s="34">
        <v>643098716</v>
      </c>
    </row>
    <row r="1875" spans="1:6" ht="13.5" thickBot="1">
      <c r="A1875" s="27">
        <f t="shared" si="38"/>
        <v>4</v>
      </c>
      <c r="B1875" s="27" t="s">
        <v>416</v>
      </c>
      <c r="C1875" s="30" t="s">
        <v>180</v>
      </c>
      <c r="D1875" s="33">
        <v>6721739238942.8896</v>
      </c>
      <c r="E1875" s="33">
        <v>4845357910804.7197</v>
      </c>
      <c r="F1875" s="33">
        <v>11567097149747.6</v>
      </c>
    </row>
    <row r="1876" spans="1:6" ht="13.5" hidden="1" thickBot="1">
      <c r="A1876" s="27">
        <f t="shared" si="38"/>
        <v>7</v>
      </c>
      <c r="B1876" s="30" t="s">
        <v>3356</v>
      </c>
      <c r="C1876" s="30" t="s">
        <v>66</v>
      </c>
      <c r="D1876" s="33">
        <v>258822611584.87</v>
      </c>
      <c r="E1876" s="34">
        <v>0</v>
      </c>
      <c r="F1876" s="33">
        <v>258822611584.87</v>
      </c>
    </row>
    <row r="1877" spans="1:6" ht="13.5" hidden="1" thickBot="1">
      <c r="A1877" s="27">
        <f t="shared" si="38"/>
        <v>10</v>
      </c>
      <c r="B1877" s="30" t="s">
        <v>3357</v>
      </c>
      <c r="C1877" s="30" t="s">
        <v>65</v>
      </c>
      <c r="D1877" s="33">
        <v>258822611584.87</v>
      </c>
      <c r="E1877" s="34">
        <v>0</v>
      </c>
      <c r="F1877" s="33">
        <v>258822611584.87</v>
      </c>
    </row>
    <row r="1878" spans="1:6" ht="13.5" hidden="1" thickBot="1">
      <c r="A1878" s="27">
        <f t="shared" si="38"/>
        <v>7</v>
      </c>
      <c r="B1878" s="30" t="s">
        <v>3358</v>
      </c>
      <c r="C1878" s="30" t="s">
        <v>3359</v>
      </c>
      <c r="D1878" s="33">
        <v>156610447261.04999</v>
      </c>
      <c r="E1878" s="33">
        <v>869084786330.90002</v>
      </c>
      <c r="F1878" s="33">
        <v>1025695233591.95</v>
      </c>
    </row>
    <row r="1879" spans="1:6" ht="13.5" hidden="1" thickBot="1">
      <c r="A1879" s="27">
        <f t="shared" si="38"/>
        <v>10</v>
      </c>
      <c r="B1879" s="30" t="s">
        <v>3360</v>
      </c>
      <c r="C1879" s="30" t="s">
        <v>3361</v>
      </c>
      <c r="D1879" s="33">
        <v>156610447261.04999</v>
      </c>
      <c r="E1879" s="34">
        <v>91294101221</v>
      </c>
      <c r="F1879" s="33">
        <v>247904548482.04999</v>
      </c>
    </row>
    <row r="1880" spans="1:6" ht="13.5" hidden="1" thickBot="1">
      <c r="A1880" s="27">
        <f t="shared" si="38"/>
        <v>10</v>
      </c>
      <c r="B1880" s="30" t="s">
        <v>3362</v>
      </c>
      <c r="C1880" s="30" t="s">
        <v>3363</v>
      </c>
      <c r="D1880" s="34">
        <v>0</v>
      </c>
      <c r="E1880" s="33">
        <v>777790685109.90002</v>
      </c>
      <c r="F1880" s="33">
        <v>777790685109.90002</v>
      </c>
    </row>
    <row r="1881" spans="1:6" ht="13.5" hidden="1" thickBot="1">
      <c r="A1881" s="27">
        <f t="shared" si="38"/>
        <v>7</v>
      </c>
      <c r="B1881" s="30" t="s">
        <v>3364</v>
      </c>
      <c r="C1881" s="30" t="s">
        <v>3365</v>
      </c>
      <c r="D1881" s="33">
        <v>3638863055096.3799</v>
      </c>
      <c r="E1881" s="33">
        <v>790807556425.39001</v>
      </c>
      <c r="F1881" s="33">
        <v>4429670611521.7695</v>
      </c>
    </row>
    <row r="1882" spans="1:6" ht="13.5" hidden="1" thickBot="1">
      <c r="A1882" s="27">
        <f t="shared" si="38"/>
        <v>10</v>
      </c>
      <c r="B1882" s="30" t="s">
        <v>3366</v>
      </c>
      <c r="C1882" s="30" t="s">
        <v>1334</v>
      </c>
      <c r="D1882" s="33">
        <v>114561487249.72</v>
      </c>
      <c r="E1882" s="34">
        <v>7124137625</v>
      </c>
      <c r="F1882" s="33">
        <v>121685624874.72</v>
      </c>
    </row>
    <row r="1883" spans="1:6" ht="13.5" hidden="1" thickBot="1">
      <c r="A1883" s="27">
        <f t="shared" si="38"/>
        <v>10</v>
      </c>
      <c r="B1883" s="30" t="s">
        <v>3367</v>
      </c>
      <c r="C1883" s="30" t="s">
        <v>3368</v>
      </c>
      <c r="D1883" s="33">
        <v>332767235685.85999</v>
      </c>
      <c r="E1883" s="33">
        <v>62693236264.480003</v>
      </c>
      <c r="F1883" s="33">
        <v>395460471950.34003</v>
      </c>
    </row>
    <row r="1884" spans="1:6" ht="13.5" hidden="1" thickBot="1">
      <c r="A1884" s="27">
        <f t="shared" ref="A1884:A1948" si="39">LEN(B1884)</f>
        <v>10</v>
      </c>
      <c r="B1884" s="30" t="s">
        <v>3369</v>
      </c>
      <c r="C1884" s="30" t="s">
        <v>154</v>
      </c>
      <c r="D1884" s="33">
        <v>8548548378.6599998</v>
      </c>
      <c r="E1884" s="33">
        <v>1126081797.52</v>
      </c>
      <c r="F1884" s="33">
        <v>9674630176.1800003</v>
      </c>
    </row>
    <row r="1885" spans="1:6" ht="13.5" hidden="1" thickBot="1">
      <c r="A1885" s="27">
        <f t="shared" si="39"/>
        <v>10</v>
      </c>
      <c r="B1885" s="30" t="s">
        <v>3370</v>
      </c>
      <c r="C1885" s="30" t="s">
        <v>3371</v>
      </c>
      <c r="D1885" s="33">
        <v>1066244662641.5601</v>
      </c>
      <c r="E1885" s="33">
        <v>34576500614.089996</v>
      </c>
      <c r="F1885" s="33">
        <v>1100821163255.6499</v>
      </c>
    </row>
    <row r="1886" spans="1:6" ht="13.5" hidden="1" thickBot="1">
      <c r="A1886" s="27">
        <f t="shared" si="39"/>
        <v>10</v>
      </c>
      <c r="B1886" s="30" t="s">
        <v>3372</v>
      </c>
      <c r="C1886" s="30" t="s">
        <v>2473</v>
      </c>
      <c r="D1886" s="33">
        <v>18442808595.450001</v>
      </c>
      <c r="E1886" s="34">
        <v>11672357</v>
      </c>
      <c r="F1886" s="33">
        <v>18454480952.450001</v>
      </c>
    </row>
    <row r="1887" spans="1:6" ht="13.5" hidden="1" thickBot="1">
      <c r="A1887" s="27">
        <f t="shared" si="39"/>
        <v>10</v>
      </c>
      <c r="B1887" s="30" t="s">
        <v>3373</v>
      </c>
      <c r="C1887" s="30" t="s">
        <v>2475</v>
      </c>
      <c r="D1887" s="33">
        <v>267801556281.5</v>
      </c>
      <c r="E1887" s="34">
        <v>15880480</v>
      </c>
      <c r="F1887" s="33">
        <v>267817436761.5</v>
      </c>
    </row>
    <row r="1888" spans="1:6" ht="13.5" hidden="1" thickBot="1">
      <c r="A1888" s="27">
        <f t="shared" si="39"/>
        <v>10</v>
      </c>
      <c r="B1888" s="30" t="s">
        <v>3374</v>
      </c>
      <c r="C1888" s="30" t="s">
        <v>2477</v>
      </c>
      <c r="D1888" s="33">
        <v>128494251517.77</v>
      </c>
      <c r="E1888" s="33">
        <v>20786975122.580002</v>
      </c>
      <c r="F1888" s="33">
        <v>149281226640.35001</v>
      </c>
    </row>
    <row r="1889" spans="1:6" ht="13.5" hidden="1" thickBot="1">
      <c r="A1889" s="27">
        <f t="shared" si="39"/>
        <v>10</v>
      </c>
      <c r="B1889" s="30" t="s">
        <v>3375</v>
      </c>
      <c r="C1889" s="30" t="s">
        <v>2479</v>
      </c>
      <c r="D1889" s="33">
        <v>191927409819.01999</v>
      </c>
      <c r="E1889" s="33">
        <v>38266433902.849998</v>
      </c>
      <c r="F1889" s="33">
        <v>230193843721.87</v>
      </c>
    </row>
    <row r="1890" spans="1:6" ht="13.5" hidden="1" thickBot="1">
      <c r="A1890" s="27">
        <f t="shared" si="39"/>
        <v>10</v>
      </c>
      <c r="B1890" s="30" t="s">
        <v>3376</v>
      </c>
      <c r="C1890" s="30" t="s">
        <v>2481</v>
      </c>
      <c r="D1890" s="33">
        <v>743736986276.12</v>
      </c>
      <c r="E1890" s="33">
        <v>154829079438.39001</v>
      </c>
      <c r="F1890" s="33">
        <v>898566065714.51001</v>
      </c>
    </row>
    <row r="1891" spans="1:6" ht="13.5" hidden="1" thickBot="1">
      <c r="A1891" s="27">
        <f t="shared" si="39"/>
        <v>10</v>
      </c>
      <c r="B1891" s="30" t="s">
        <v>3377</v>
      </c>
      <c r="C1891" s="30" t="s">
        <v>1230</v>
      </c>
      <c r="D1891" s="33">
        <v>420828286114.02002</v>
      </c>
      <c r="E1891" s="33">
        <v>62877250287.879997</v>
      </c>
      <c r="F1891" s="33">
        <v>483705536401.90002</v>
      </c>
    </row>
    <row r="1892" spans="1:6" ht="13.5" hidden="1" thickBot="1">
      <c r="A1892" s="27">
        <f t="shared" si="39"/>
        <v>10</v>
      </c>
      <c r="B1892" s="30" t="s">
        <v>3378</v>
      </c>
      <c r="C1892" s="30" t="s">
        <v>1242</v>
      </c>
      <c r="D1892" s="33">
        <v>5455111214.5299997</v>
      </c>
      <c r="E1892" s="34">
        <v>0</v>
      </c>
      <c r="F1892" s="33">
        <v>5455111214.5299997</v>
      </c>
    </row>
    <row r="1893" spans="1:6" ht="13.5" hidden="1" thickBot="1">
      <c r="A1893" s="27">
        <f t="shared" si="39"/>
        <v>10</v>
      </c>
      <c r="B1893" s="30" t="s">
        <v>3379</v>
      </c>
      <c r="C1893" s="30" t="s">
        <v>2485</v>
      </c>
      <c r="D1893" s="33">
        <v>47822832361.870003</v>
      </c>
      <c r="E1893" s="33">
        <v>400055213686.40002</v>
      </c>
      <c r="F1893" s="33">
        <v>447878046048.27002</v>
      </c>
    </row>
    <row r="1894" spans="1:6" ht="13.5" hidden="1" thickBot="1">
      <c r="A1894" s="27">
        <f t="shared" si="39"/>
        <v>10</v>
      </c>
      <c r="B1894" s="30" t="s">
        <v>3380</v>
      </c>
      <c r="C1894" s="30" t="s">
        <v>3381</v>
      </c>
      <c r="D1894" s="33">
        <v>90006364446.830002</v>
      </c>
      <c r="E1894" s="34">
        <v>1427390569</v>
      </c>
      <c r="F1894" s="33">
        <v>91433755015.830002</v>
      </c>
    </row>
    <row r="1895" spans="1:6" ht="13.5" hidden="1" thickBot="1">
      <c r="A1895" s="27">
        <f t="shared" si="39"/>
        <v>10</v>
      </c>
      <c r="B1895" s="30" t="s">
        <v>3382</v>
      </c>
      <c r="C1895" s="30" t="s">
        <v>2489</v>
      </c>
      <c r="D1895" s="34">
        <v>35280160634</v>
      </c>
      <c r="E1895" s="34">
        <v>4122596943</v>
      </c>
      <c r="F1895" s="34">
        <v>39402757577</v>
      </c>
    </row>
    <row r="1896" spans="1:6" ht="13.5" hidden="1" thickBot="1">
      <c r="A1896" s="27">
        <f t="shared" si="39"/>
        <v>10</v>
      </c>
      <c r="B1896" s="30" t="s">
        <v>3383</v>
      </c>
      <c r="C1896" s="30" t="s">
        <v>3384</v>
      </c>
      <c r="D1896" s="33">
        <v>2570681896.2600002</v>
      </c>
      <c r="E1896" s="33">
        <v>519869682.32999998</v>
      </c>
      <c r="F1896" s="33">
        <v>3090551578.5900002</v>
      </c>
    </row>
    <row r="1897" spans="1:6" ht="13.5" hidden="1" thickBot="1">
      <c r="A1897" s="27">
        <f t="shared" si="39"/>
        <v>10</v>
      </c>
      <c r="B1897" s="30" t="s">
        <v>3385</v>
      </c>
      <c r="C1897" s="30" t="s">
        <v>1120</v>
      </c>
      <c r="D1897" s="33">
        <v>20844801706.209999</v>
      </c>
      <c r="E1897" s="33">
        <v>1270363298.6500001</v>
      </c>
      <c r="F1897" s="33">
        <v>22115165004.860001</v>
      </c>
    </row>
    <row r="1898" spans="1:6" ht="13.5" hidden="1" thickBot="1">
      <c r="A1898" s="27">
        <f t="shared" si="39"/>
        <v>10</v>
      </c>
      <c r="B1898" s="30" t="s">
        <v>3386</v>
      </c>
      <c r="C1898" s="30" t="s">
        <v>1303</v>
      </c>
      <c r="D1898" s="33">
        <v>14145608814.02</v>
      </c>
      <c r="E1898" s="34">
        <v>8701550</v>
      </c>
      <c r="F1898" s="33">
        <v>14154310364.02</v>
      </c>
    </row>
    <row r="1899" spans="1:6" ht="13.5" hidden="1" thickBot="1">
      <c r="A1899" s="27">
        <f t="shared" si="39"/>
        <v>10</v>
      </c>
      <c r="B1899" s="30" t="s">
        <v>3387</v>
      </c>
      <c r="C1899" s="30" t="s">
        <v>3388</v>
      </c>
      <c r="D1899" s="33">
        <v>85148741258.979996</v>
      </c>
      <c r="E1899" s="33">
        <v>1096172806.22</v>
      </c>
      <c r="F1899" s="33">
        <v>86244914065.199997</v>
      </c>
    </row>
    <row r="1900" spans="1:6" ht="13.5" hidden="1" thickBot="1">
      <c r="A1900" s="27">
        <f t="shared" si="39"/>
        <v>10</v>
      </c>
      <c r="B1900" s="30" t="s">
        <v>3389</v>
      </c>
      <c r="C1900" s="30" t="s">
        <v>3390</v>
      </c>
      <c r="D1900" s="34">
        <v>44235520204</v>
      </c>
      <c r="E1900" s="34">
        <v>0</v>
      </c>
      <c r="F1900" s="34">
        <v>44235520204</v>
      </c>
    </row>
    <row r="1901" spans="1:6" ht="13.5" hidden="1" thickBot="1">
      <c r="A1901" s="27">
        <f t="shared" si="39"/>
        <v>7</v>
      </c>
      <c r="B1901" s="30" t="s">
        <v>3391</v>
      </c>
      <c r="C1901" s="30" t="s">
        <v>3392</v>
      </c>
      <c r="D1901" s="34">
        <v>0</v>
      </c>
      <c r="E1901" s="33">
        <v>1022753144920.36</v>
      </c>
      <c r="F1901" s="33">
        <v>1022753144920.36</v>
      </c>
    </row>
    <row r="1902" spans="1:6" ht="13.5" hidden="1" thickBot="1">
      <c r="A1902" s="27">
        <f t="shared" si="39"/>
        <v>10</v>
      </c>
      <c r="B1902" s="30" t="s">
        <v>3393</v>
      </c>
      <c r="C1902" s="30" t="s">
        <v>3394</v>
      </c>
      <c r="D1902" s="34">
        <v>0</v>
      </c>
      <c r="E1902" s="33">
        <v>549357388832.87</v>
      </c>
      <c r="F1902" s="33">
        <v>549357388832.87</v>
      </c>
    </row>
    <row r="1903" spans="1:6" ht="13.5" hidden="1" thickBot="1">
      <c r="A1903" s="27">
        <f t="shared" si="39"/>
        <v>10</v>
      </c>
      <c r="B1903" s="30" t="s">
        <v>3395</v>
      </c>
      <c r="C1903" s="30" t="s">
        <v>3396</v>
      </c>
      <c r="D1903" s="34">
        <v>0</v>
      </c>
      <c r="E1903" s="33">
        <v>473395756087.48999</v>
      </c>
      <c r="F1903" s="33">
        <v>473395756087.48999</v>
      </c>
    </row>
    <row r="1904" spans="1:6" ht="13.5" hidden="1" thickBot="1">
      <c r="A1904" s="27">
        <f t="shared" si="39"/>
        <v>7</v>
      </c>
      <c r="B1904" s="30" t="s">
        <v>3397</v>
      </c>
      <c r="C1904" s="30" t="s">
        <v>162</v>
      </c>
      <c r="D1904" s="33">
        <v>2667443125000.5898</v>
      </c>
      <c r="E1904" s="33">
        <v>2162712423128.0701</v>
      </c>
      <c r="F1904" s="33">
        <v>4830155548128.6602</v>
      </c>
    </row>
    <row r="1905" spans="1:6" ht="13.5" hidden="1" thickBot="1">
      <c r="A1905" s="27">
        <f t="shared" si="39"/>
        <v>10</v>
      </c>
      <c r="B1905" s="30" t="s">
        <v>3398</v>
      </c>
      <c r="C1905" s="30" t="s">
        <v>25</v>
      </c>
      <c r="D1905" s="34">
        <v>895940894</v>
      </c>
      <c r="E1905" s="34">
        <v>24535107553</v>
      </c>
      <c r="F1905" s="34">
        <v>25431048447</v>
      </c>
    </row>
    <row r="1906" spans="1:6" ht="13.5" hidden="1" thickBot="1">
      <c r="A1906" s="27">
        <f t="shared" si="39"/>
        <v>10</v>
      </c>
      <c r="B1906" s="30" t="s">
        <v>3399</v>
      </c>
      <c r="C1906" s="30" t="s">
        <v>43</v>
      </c>
      <c r="D1906" s="33">
        <v>251191835616.17999</v>
      </c>
      <c r="E1906" s="33">
        <v>27868163129.580002</v>
      </c>
      <c r="F1906" s="33">
        <v>279059998745.76001</v>
      </c>
    </row>
    <row r="1907" spans="1:6" ht="13.5" hidden="1" thickBot="1">
      <c r="A1907" s="27">
        <f t="shared" si="39"/>
        <v>10</v>
      </c>
      <c r="B1907" s="30" t="s">
        <v>3400</v>
      </c>
      <c r="C1907" s="30" t="s">
        <v>23</v>
      </c>
      <c r="D1907" s="33">
        <v>378728492619.35999</v>
      </c>
      <c r="E1907" s="33">
        <v>37095904111.489998</v>
      </c>
      <c r="F1907" s="33">
        <v>415824396730.84998</v>
      </c>
    </row>
    <row r="1908" spans="1:6" ht="13.5" hidden="1" thickBot="1">
      <c r="A1908" s="27">
        <f t="shared" si="39"/>
        <v>10</v>
      </c>
      <c r="B1908" s="30" t="s">
        <v>3401</v>
      </c>
      <c r="C1908" s="30" t="s">
        <v>42</v>
      </c>
      <c r="D1908" s="33">
        <v>1971012821317.02</v>
      </c>
      <c r="E1908" s="33">
        <v>1775046219514.49</v>
      </c>
      <c r="F1908" s="33">
        <v>3746059040831.5098</v>
      </c>
    </row>
    <row r="1909" spans="1:6" ht="13.5" hidden="1" thickBot="1">
      <c r="A1909" s="27">
        <f t="shared" si="39"/>
        <v>10</v>
      </c>
      <c r="B1909" s="30" t="s">
        <v>3402</v>
      </c>
      <c r="C1909" s="30" t="s">
        <v>41</v>
      </c>
      <c r="D1909" s="33">
        <v>22770481146.029999</v>
      </c>
      <c r="E1909" s="33">
        <v>20295918717.82</v>
      </c>
      <c r="F1909" s="33">
        <v>43066399863.849998</v>
      </c>
    </row>
    <row r="1910" spans="1:6" ht="13.5" hidden="1" thickBot="1">
      <c r="A1910" s="27">
        <f t="shared" si="39"/>
        <v>10</v>
      </c>
      <c r="B1910" s="30" t="s">
        <v>3403</v>
      </c>
      <c r="C1910" s="30" t="s">
        <v>3404</v>
      </c>
      <c r="D1910" s="34">
        <v>42843553408</v>
      </c>
      <c r="E1910" s="33">
        <v>277871110101.69</v>
      </c>
      <c r="F1910" s="33">
        <v>320714663509.69</v>
      </c>
    </row>
    <row r="1911" spans="1:6" ht="13.5" hidden="1" thickBot="1">
      <c r="A1911" s="27">
        <f t="shared" si="39"/>
        <v>1</v>
      </c>
      <c r="B1911" s="27" t="s">
        <v>3405</v>
      </c>
      <c r="C1911" s="30" t="s">
        <v>22</v>
      </c>
      <c r="D1911" s="34">
        <v>0</v>
      </c>
      <c r="E1911" s="33">
        <v>67894048752308.297</v>
      </c>
      <c r="F1911" s="33">
        <v>67894048752308.297</v>
      </c>
    </row>
    <row r="1912" spans="1:6" ht="13.5" thickBot="1">
      <c r="A1912" s="35">
        <f t="shared" si="39"/>
        <v>1</v>
      </c>
      <c r="B1912" s="27" t="s">
        <v>3405</v>
      </c>
      <c r="C1912" s="36" t="s">
        <v>3406</v>
      </c>
      <c r="D1912" s="41">
        <v>0</v>
      </c>
      <c r="E1912" s="37">
        <f>E1913+E2004+E2104+E2114+E2117</f>
        <v>100811342290044.28</v>
      </c>
      <c r="F1912" s="37">
        <f>F1913+F2004+F2104+F2114+F2117</f>
        <v>100811342290044.3</v>
      </c>
    </row>
    <row r="1913" spans="1:6" ht="13.5" thickBot="1">
      <c r="A1913" s="27">
        <f t="shared" si="39"/>
        <v>3</v>
      </c>
      <c r="B1913" s="27" t="s">
        <v>418</v>
      </c>
      <c r="C1913" s="30" t="s">
        <v>3407</v>
      </c>
      <c r="D1913" s="34">
        <v>0</v>
      </c>
      <c r="E1913" s="33">
        <v>-30013367670398.699</v>
      </c>
      <c r="F1913" s="33">
        <v>-30013367670398.699</v>
      </c>
    </row>
    <row r="1914" spans="1:6" ht="13.5" thickBot="1">
      <c r="A1914" s="27">
        <f t="shared" si="39"/>
        <v>6</v>
      </c>
      <c r="B1914" s="27" t="s">
        <v>419</v>
      </c>
      <c r="C1914" s="30" t="s">
        <v>16</v>
      </c>
      <c r="D1914" s="34">
        <v>0</v>
      </c>
      <c r="E1914" s="33">
        <v>-112641115885302</v>
      </c>
      <c r="F1914" s="33">
        <v>-112641115885302</v>
      </c>
    </row>
    <row r="1915" spans="1:6" ht="13.5" hidden="1" thickBot="1">
      <c r="A1915" s="27">
        <f t="shared" si="39"/>
        <v>9</v>
      </c>
      <c r="B1915" s="30" t="s">
        <v>3408</v>
      </c>
      <c r="C1915" s="30" t="s">
        <v>16</v>
      </c>
      <c r="D1915" s="34">
        <v>0</v>
      </c>
      <c r="E1915" s="33">
        <v>-112641115885302</v>
      </c>
      <c r="F1915" s="33">
        <v>-112641115885302</v>
      </c>
    </row>
    <row r="1916" spans="1:6" ht="13.5" thickBot="1">
      <c r="A1916" s="27">
        <f t="shared" si="39"/>
        <v>6</v>
      </c>
      <c r="B1916" s="27" t="s">
        <v>3409</v>
      </c>
      <c r="C1916" s="30" t="s">
        <v>183</v>
      </c>
      <c r="D1916" s="34">
        <v>0</v>
      </c>
      <c r="E1916" s="33">
        <v>60492353746532.203</v>
      </c>
      <c r="F1916" s="33">
        <v>60492353746532.203</v>
      </c>
    </row>
    <row r="1917" spans="1:6" ht="13.5" hidden="1" thickBot="1">
      <c r="A1917" s="27">
        <f t="shared" si="39"/>
        <v>9</v>
      </c>
      <c r="B1917" s="30" t="s">
        <v>3410</v>
      </c>
      <c r="C1917" s="30" t="s">
        <v>183</v>
      </c>
      <c r="D1917" s="34">
        <v>0</v>
      </c>
      <c r="E1917" s="33">
        <v>6888270246030.8301</v>
      </c>
      <c r="F1917" s="33">
        <v>6888270246030.8301</v>
      </c>
    </row>
    <row r="1918" spans="1:6" ht="13.5" hidden="1" thickBot="1">
      <c r="A1918" s="27">
        <f t="shared" si="39"/>
        <v>9</v>
      </c>
      <c r="B1918" s="30" t="s">
        <v>3411</v>
      </c>
      <c r="C1918" s="30" t="s">
        <v>3412</v>
      </c>
      <c r="D1918" s="34">
        <v>0</v>
      </c>
      <c r="E1918" s="33">
        <v>617976672122.08997</v>
      </c>
      <c r="F1918" s="33">
        <v>617976672122.08997</v>
      </c>
    </row>
    <row r="1919" spans="1:6" ht="13.5" hidden="1" thickBot="1">
      <c r="A1919" s="27">
        <f t="shared" si="39"/>
        <v>9</v>
      </c>
      <c r="B1919" s="30" t="s">
        <v>3413</v>
      </c>
      <c r="C1919" s="30" t="s">
        <v>3414</v>
      </c>
      <c r="D1919" s="34">
        <v>0</v>
      </c>
      <c r="E1919" s="33">
        <v>16457786192.280001</v>
      </c>
      <c r="F1919" s="33">
        <v>16457786192.280001</v>
      </c>
    </row>
    <row r="1920" spans="1:6" ht="13.5" hidden="1" thickBot="1">
      <c r="A1920" s="27">
        <f t="shared" si="39"/>
        <v>9</v>
      </c>
      <c r="B1920" s="30" t="s">
        <v>3415</v>
      </c>
      <c r="C1920" s="30" t="s">
        <v>3416</v>
      </c>
      <c r="D1920" s="34">
        <v>0</v>
      </c>
      <c r="E1920" s="34">
        <v>52969649042187</v>
      </c>
      <c r="F1920" s="34">
        <v>52969649042187</v>
      </c>
    </row>
    <row r="1921" spans="1:6" ht="13.5" thickBot="1">
      <c r="A1921" s="27">
        <f t="shared" si="39"/>
        <v>6</v>
      </c>
      <c r="B1921" s="27" t="s">
        <v>3417</v>
      </c>
      <c r="C1921" s="30" t="s">
        <v>18</v>
      </c>
      <c r="D1921" s="34">
        <v>0</v>
      </c>
      <c r="E1921" s="34">
        <v>87963800155</v>
      </c>
      <c r="F1921" s="34">
        <v>87963800155</v>
      </c>
    </row>
    <row r="1922" spans="1:6" ht="13.5" hidden="1" thickBot="1">
      <c r="A1922" s="27">
        <f t="shared" si="39"/>
        <v>9</v>
      </c>
      <c r="B1922" s="30" t="s">
        <v>3418</v>
      </c>
      <c r="C1922" s="30" t="s">
        <v>612</v>
      </c>
      <c r="D1922" s="34">
        <v>0</v>
      </c>
      <c r="E1922" s="34">
        <v>87963800155</v>
      </c>
      <c r="F1922" s="34">
        <v>87963800155</v>
      </c>
    </row>
    <row r="1923" spans="1:6" ht="13.5" thickBot="1">
      <c r="A1923" s="27">
        <f t="shared" si="39"/>
        <v>6</v>
      </c>
      <c r="B1923" s="27" t="s">
        <v>3419</v>
      </c>
      <c r="C1923" s="30" t="s">
        <v>17</v>
      </c>
      <c r="D1923" s="34">
        <v>0</v>
      </c>
      <c r="E1923" s="33">
        <v>37644596703.739998</v>
      </c>
      <c r="F1923" s="33">
        <v>37644596703.739998</v>
      </c>
    </row>
    <row r="1924" spans="1:6" ht="13.5" hidden="1" thickBot="1">
      <c r="A1924" s="27">
        <f t="shared" si="39"/>
        <v>9</v>
      </c>
      <c r="B1924" s="30" t="s">
        <v>3420</v>
      </c>
      <c r="C1924" s="30" t="s">
        <v>3421</v>
      </c>
      <c r="D1924" s="34">
        <v>0</v>
      </c>
      <c r="E1924" s="33">
        <v>53832763274.970001</v>
      </c>
      <c r="F1924" s="33">
        <v>53832763274.970001</v>
      </c>
    </row>
    <row r="1925" spans="1:6" ht="13.5" hidden="1" thickBot="1">
      <c r="A1925" s="27">
        <f t="shared" si="39"/>
        <v>9</v>
      </c>
      <c r="B1925" s="30" t="s">
        <v>3422</v>
      </c>
      <c r="C1925" s="30" t="s">
        <v>3423</v>
      </c>
      <c r="D1925" s="34">
        <v>0</v>
      </c>
      <c r="E1925" s="33">
        <v>16131789571.23</v>
      </c>
      <c r="F1925" s="33">
        <v>16131789571.23</v>
      </c>
    </row>
    <row r="1926" spans="1:6" ht="13.5" hidden="1" thickBot="1">
      <c r="A1926" s="27">
        <f t="shared" si="39"/>
        <v>9</v>
      </c>
      <c r="B1926" s="30" t="s">
        <v>3424</v>
      </c>
      <c r="C1926" s="30" t="s">
        <v>3425</v>
      </c>
      <c r="D1926" s="34">
        <v>0</v>
      </c>
      <c r="E1926" s="34">
        <v>56377000</v>
      </c>
      <c r="F1926" s="34">
        <v>56377000</v>
      </c>
    </row>
    <row r="1927" spans="1:6" ht="13.5" thickBot="1">
      <c r="A1927" s="27">
        <f t="shared" si="39"/>
        <v>6</v>
      </c>
      <c r="B1927" s="27" t="s">
        <v>3426</v>
      </c>
      <c r="C1927" s="30" t="s">
        <v>11</v>
      </c>
      <c r="D1927" s="34">
        <v>0</v>
      </c>
      <c r="E1927" s="33">
        <v>-10322010627651.4</v>
      </c>
      <c r="F1927" s="33">
        <v>-10322010627651.4</v>
      </c>
    </row>
    <row r="1928" spans="1:6" ht="13.5" hidden="1" thickBot="1">
      <c r="A1928" s="27">
        <f t="shared" si="39"/>
        <v>9</v>
      </c>
      <c r="B1928" s="30" t="s">
        <v>3427</v>
      </c>
      <c r="C1928" s="30" t="s">
        <v>3428</v>
      </c>
      <c r="D1928" s="34">
        <v>0</v>
      </c>
      <c r="E1928" s="33">
        <v>17397735941305.699</v>
      </c>
      <c r="F1928" s="33">
        <v>17397735941305.699</v>
      </c>
    </row>
    <row r="1929" spans="1:6" ht="13.5" hidden="1" thickBot="1">
      <c r="A1929" s="27">
        <f t="shared" si="39"/>
        <v>9</v>
      </c>
      <c r="B1929" s="30" t="s">
        <v>3429</v>
      </c>
      <c r="C1929" s="30" t="s">
        <v>3430</v>
      </c>
      <c r="D1929" s="34">
        <v>0</v>
      </c>
      <c r="E1929" s="33">
        <v>27721129475458.699</v>
      </c>
      <c r="F1929" s="33">
        <v>27721129475458.699</v>
      </c>
    </row>
    <row r="1930" spans="1:6" ht="13.5" hidden="1" thickBot="1">
      <c r="A1930" s="27">
        <f t="shared" si="39"/>
        <v>9</v>
      </c>
      <c r="B1930" s="30" t="s">
        <v>3431</v>
      </c>
      <c r="C1930" s="30" t="s">
        <v>3432</v>
      </c>
      <c r="D1930" s="34">
        <v>0</v>
      </c>
      <c r="E1930" s="34">
        <v>1840267543</v>
      </c>
      <c r="F1930" s="34">
        <v>1840267543</v>
      </c>
    </row>
    <row r="1931" spans="1:6" ht="13.5" hidden="1" thickBot="1">
      <c r="A1931" s="27">
        <f t="shared" si="39"/>
        <v>9</v>
      </c>
      <c r="B1931" s="30" t="s">
        <v>3433</v>
      </c>
      <c r="C1931" s="30" t="s">
        <v>3434</v>
      </c>
      <c r="D1931" s="34">
        <v>0</v>
      </c>
      <c r="E1931" s="33">
        <v>457361041.33999997</v>
      </c>
      <c r="F1931" s="33">
        <v>457361041.33999997</v>
      </c>
    </row>
    <row r="1932" spans="1:6" ht="13.5" thickBot="1">
      <c r="A1932" s="27">
        <f t="shared" si="39"/>
        <v>6</v>
      </c>
      <c r="B1932" s="27" t="s">
        <v>3435</v>
      </c>
      <c r="C1932" s="30" t="s">
        <v>3436</v>
      </c>
      <c r="D1932" s="34">
        <v>0</v>
      </c>
      <c r="E1932" s="34">
        <v>0</v>
      </c>
      <c r="F1932" s="34">
        <v>0</v>
      </c>
    </row>
    <row r="1933" spans="1:6" ht="13.5" hidden="1" thickBot="1">
      <c r="A1933" s="27">
        <f t="shared" si="39"/>
        <v>9</v>
      </c>
      <c r="B1933" s="30" t="s">
        <v>3437</v>
      </c>
      <c r="C1933" s="30" t="s">
        <v>3438</v>
      </c>
      <c r="D1933" s="34">
        <v>0</v>
      </c>
      <c r="E1933" s="34">
        <v>0</v>
      </c>
      <c r="F1933" s="34">
        <v>0</v>
      </c>
    </row>
    <row r="1934" spans="1:6" ht="13.5" hidden="1" thickBot="1">
      <c r="A1934" s="27">
        <f t="shared" si="39"/>
        <v>9</v>
      </c>
      <c r="B1934" s="30" t="s">
        <v>3439</v>
      </c>
      <c r="C1934" s="30" t="s">
        <v>3440</v>
      </c>
      <c r="D1934" s="34">
        <v>0</v>
      </c>
      <c r="E1934" s="34">
        <v>0</v>
      </c>
      <c r="F1934" s="34">
        <v>0</v>
      </c>
    </row>
    <row r="1935" spans="1:6" ht="13.5" hidden="1" thickBot="1">
      <c r="A1935" s="27">
        <f t="shared" si="39"/>
        <v>9</v>
      </c>
      <c r="B1935" s="30" t="s">
        <v>3441</v>
      </c>
      <c r="C1935" s="30" t="s">
        <v>3442</v>
      </c>
      <c r="D1935" s="34">
        <v>0</v>
      </c>
      <c r="E1935" s="34">
        <v>0</v>
      </c>
      <c r="F1935" s="34">
        <v>0</v>
      </c>
    </row>
    <row r="1936" spans="1:6" ht="13.5" hidden="1" thickBot="1">
      <c r="A1936" s="27">
        <f t="shared" si="39"/>
        <v>9</v>
      </c>
      <c r="B1936" s="30" t="s">
        <v>3443</v>
      </c>
      <c r="C1936" s="30" t="s">
        <v>3444</v>
      </c>
      <c r="D1936" s="34">
        <v>0</v>
      </c>
      <c r="E1936" s="34">
        <v>0</v>
      </c>
      <c r="F1936" s="34">
        <v>0</v>
      </c>
    </row>
    <row r="1937" spans="1:6" ht="13.5" thickBot="1">
      <c r="A1937" s="27">
        <f t="shared" si="39"/>
        <v>6</v>
      </c>
      <c r="B1937" s="27" t="s">
        <v>3445</v>
      </c>
      <c r="C1937" s="30" t="s">
        <v>15</v>
      </c>
      <c r="D1937" s="34">
        <v>0</v>
      </c>
      <c r="E1937" s="34">
        <v>115446</v>
      </c>
      <c r="F1937" s="34">
        <v>115446</v>
      </c>
    </row>
    <row r="1938" spans="1:6" ht="13.5" hidden="1" thickBot="1">
      <c r="A1938" s="27">
        <f t="shared" si="39"/>
        <v>9</v>
      </c>
      <c r="B1938" s="30" t="s">
        <v>3446</v>
      </c>
      <c r="C1938" s="30" t="s">
        <v>3447</v>
      </c>
      <c r="D1938" s="34">
        <v>0</v>
      </c>
      <c r="E1938" s="34">
        <v>115446</v>
      </c>
      <c r="F1938" s="34">
        <v>115446</v>
      </c>
    </row>
    <row r="1939" spans="1:6" ht="13.5" thickBot="1">
      <c r="A1939" s="27">
        <f t="shared" si="39"/>
        <v>6</v>
      </c>
      <c r="B1939" s="27" t="s">
        <v>3448</v>
      </c>
      <c r="C1939" s="30" t="s">
        <v>14</v>
      </c>
      <c r="D1939" s="34">
        <v>0</v>
      </c>
      <c r="E1939" s="33">
        <v>336000757215.22998</v>
      </c>
      <c r="F1939" s="33">
        <v>336000757215.22998</v>
      </c>
    </row>
    <row r="1940" spans="1:6" ht="13.5" hidden="1" thickBot="1">
      <c r="A1940" s="27">
        <f t="shared" si="39"/>
        <v>9</v>
      </c>
      <c r="B1940" s="30" t="s">
        <v>3449</v>
      </c>
      <c r="C1940" s="30" t="s">
        <v>3450</v>
      </c>
      <c r="D1940" s="34">
        <v>0</v>
      </c>
      <c r="E1940" s="33">
        <v>18399491258.619999</v>
      </c>
      <c r="F1940" s="33">
        <v>18399491258.619999</v>
      </c>
    </row>
    <row r="1941" spans="1:6" ht="13.5" hidden="1" thickBot="1">
      <c r="A1941" s="27">
        <f t="shared" si="39"/>
        <v>9</v>
      </c>
      <c r="B1941" s="30" t="s">
        <v>3451</v>
      </c>
      <c r="C1941" s="30" t="s">
        <v>3452</v>
      </c>
      <c r="D1941" s="34">
        <v>0</v>
      </c>
      <c r="E1941" s="33">
        <v>4406006165.5299997</v>
      </c>
      <c r="F1941" s="33">
        <v>4406006165.5299997</v>
      </c>
    </row>
    <row r="1942" spans="1:6" ht="13.5" hidden="1" thickBot="1">
      <c r="A1942" s="27">
        <f t="shared" si="39"/>
        <v>9</v>
      </c>
      <c r="B1942" s="30" t="s">
        <v>3453</v>
      </c>
      <c r="C1942" s="30" t="s">
        <v>3454</v>
      </c>
      <c r="D1942" s="34">
        <v>0</v>
      </c>
      <c r="E1942" s="33">
        <v>14416053481.07</v>
      </c>
      <c r="F1942" s="33">
        <v>14416053481.07</v>
      </c>
    </row>
    <row r="1943" spans="1:6" ht="13.5" hidden="1" thickBot="1">
      <c r="A1943" s="27">
        <f t="shared" si="39"/>
        <v>9</v>
      </c>
      <c r="B1943" s="30" t="s">
        <v>3455</v>
      </c>
      <c r="C1943" s="30" t="s">
        <v>3456</v>
      </c>
      <c r="D1943" s="34">
        <v>0</v>
      </c>
      <c r="E1943" s="33">
        <v>283266405858.07001</v>
      </c>
      <c r="F1943" s="33">
        <v>283266405858.07001</v>
      </c>
    </row>
    <row r="1944" spans="1:6" ht="13.5" hidden="1" thickBot="1">
      <c r="A1944" s="27">
        <f t="shared" si="39"/>
        <v>9</v>
      </c>
      <c r="B1944" s="30" t="s">
        <v>3457</v>
      </c>
      <c r="C1944" s="30" t="s">
        <v>3458</v>
      </c>
      <c r="D1944" s="34">
        <v>0</v>
      </c>
      <c r="E1944" s="33">
        <v>15512800451.940001</v>
      </c>
      <c r="F1944" s="33">
        <v>15512800451.940001</v>
      </c>
    </row>
    <row r="1945" spans="1:6" ht="13.5" thickBot="1">
      <c r="A1945" s="27">
        <f t="shared" si="39"/>
        <v>6</v>
      </c>
      <c r="B1945" s="27" t="s">
        <v>3459</v>
      </c>
      <c r="C1945" s="30" t="s">
        <v>13</v>
      </c>
      <c r="D1945" s="34">
        <v>0</v>
      </c>
      <c r="E1945" s="34">
        <v>38221118814</v>
      </c>
      <c r="F1945" s="34">
        <v>38221118814</v>
      </c>
    </row>
    <row r="1946" spans="1:6" ht="13.5" hidden="1" thickBot="1">
      <c r="A1946" s="27">
        <f t="shared" si="39"/>
        <v>9</v>
      </c>
      <c r="B1946" s="30" t="s">
        <v>3460</v>
      </c>
      <c r="C1946" s="30" t="s">
        <v>3461</v>
      </c>
      <c r="D1946" s="34">
        <v>0</v>
      </c>
      <c r="E1946" s="34">
        <v>38220645954</v>
      </c>
      <c r="F1946" s="34">
        <v>38220645954</v>
      </c>
    </row>
    <row r="1947" spans="1:6" ht="13.5" hidden="1" thickBot="1">
      <c r="A1947" s="27">
        <f t="shared" si="39"/>
        <v>9</v>
      </c>
      <c r="B1947" s="30" t="s">
        <v>3462</v>
      </c>
      <c r="C1947" s="30" t="s">
        <v>3463</v>
      </c>
      <c r="D1947" s="34">
        <v>0</v>
      </c>
      <c r="E1947" s="34">
        <v>472860</v>
      </c>
      <c r="F1947" s="34">
        <v>472860</v>
      </c>
    </row>
    <row r="1948" spans="1:6" ht="13.5" thickBot="1">
      <c r="A1948" s="27">
        <f t="shared" si="39"/>
        <v>6</v>
      </c>
      <c r="B1948" s="27" t="s">
        <v>3464</v>
      </c>
      <c r="C1948" s="30" t="s">
        <v>181</v>
      </c>
      <c r="D1948" s="34">
        <v>0</v>
      </c>
      <c r="E1948" s="33">
        <v>41475706.729999997</v>
      </c>
      <c r="F1948" s="33">
        <v>41475706.729999997</v>
      </c>
    </row>
    <row r="1949" spans="1:6" ht="13.5" hidden="1" thickBot="1">
      <c r="A1949" s="27">
        <f t="shared" ref="A1949:A2012" si="40">LEN(B1949)</f>
        <v>9</v>
      </c>
      <c r="B1949" s="30" t="s">
        <v>3465</v>
      </c>
      <c r="C1949" s="30" t="s">
        <v>181</v>
      </c>
      <c r="D1949" s="34">
        <v>0</v>
      </c>
      <c r="E1949" s="33">
        <v>41475706.729999997</v>
      </c>
      <c r="F1949" s="33">
        <v>41475706.729999997</v>
      </c>
    </row>
    <row r="1950" spans="1:6" ht="13.5" thickBot="1">
      <c r="A1950" s="27">
        <f t="shared" si="40"/>
        <v>6</v>
      </c>
      <c r="B1950" s="27" t="s">
        <v>423</v>
      </c>
      <c r="C1950" s="30" t="s">
        <v>3466</v>
      </c>
      <c r="D1950" s="34">
        <v>0</v>
      </c>
      <c r="E1950" s="34">
        <v>25802990577217</v>
      </c>
      <c r="F1950" s="34">
        <v>25802990577217</v>
      </c>
    </row>
    <row r="1951" spans="1:6" ht="13.5" hidden="1" thickBot="1">
      <c r="A1951" s="27">
        <f t="shared" si="40"/>
        <v>9</v>
      </c>
      <c r="B1951" s="30" t="s">
        <v>3467</v>
      </c>
      <c r="C1951" s="30" t="s">
        <v>2161</v>
      </c>
      <c r="D1951" s="34">
        <v>0</v>
      </c>
      <c r="E1951" s="34">
        <v>25802990577217</v>
      </c>
      <c r="F1951" s="34">
        <v>25802990577217</v>
      </c>
    </row>
    <row r="1952" spans="1:6" ht="13.5" thickBot="1">
      <c r="A1952" s="27">
        <f t="shared" si="40"/>
        <v>6</v>
      </c>
      <c r="B1952" s="27" t="s">
        <v>424</v>
      </c>
      <c r="C1952" s="30" t="s">
        <v>3468</v>
      </c>
      <c r="D1952" s="34">
        <v>0</v>
      </c>
      <c r="E1952" s="34">
        <v>14601409846351</v>
      </c>
      <c r="F1952" s="34">
        <v>14601409846351</v>
      </c>
    </row>
    <row r="1953" spans="1:6" ht="13.5" hidden="1" thickBot="1">
      <c r="A1953" s="27">
        <f t="shared" si="40"/>
        <v>9</v>
      </c>
      <c r="B1953" s="30" t="s">
        <v>3469</v>
      </c>
      <c r="C1953" s="30" t="s">
        <v>2159</v>
      </c>
      <c r="D1953" s="34">
        <v>0</v>
      </c>
      <c r="E1953" s="34">
        <v>1426811112089</v>
      </c>
      <c r="F1953" s="34">
        <v>1426811112089</v>
      </c>
    </row>
    <row r="1954" spans="1:6" ht="13.5" hidden="1" thickBot="1">
      <c r="A1954" s="27">
        <f t="shared" si="40"/>
        <v>9</v>
      </c>
      <c r="B1954" s="30" t="s">
        <v>3470</v>
      </c>
      <c r="C1954" s="30" t="s">
        <v>2161</v>
      </c>
      <c r="D1954" s="34">
        <v>0</v>
      </c>
      <c r="E1954" s="34">
        <v>13174598734262</v>
      </c>
      <c r="F1954" s="34">
        <v>13174598734262</v>
      </c>
    </row>
    <row r="1955" spans="1:6" ht="13.5" thickBot="1">
      <c r="A1955" s="27">
        <f t="shared" si="40"/>
        <v>6</v>
      </c>
      <c r="B1955" s="27" t="s">
        <v>3471</v>
      </c>
      <c r="C1955" s="30" t="s">
        <v>3472</v>
      </c>
      <c r="D1955" s="34">
        <v>0</v>
      </c>
      <c r="E1955" s="33">
        <v>6581642584420.7002</v>
      </c>
      <c r="F1955" s="33">
        <v>6581642584420.7002</v>
      </c>
    </row>
    <row r="1956" spans="1:6" ht="13.5" hidden="1" thickBot="1">
      <c r="A1956" s="27">
        <f t="shared" si="40"/>
        <v>9</v>
      </c>
      <c r="B1956" s="30" t="s">
        <v>3473</v>
      </c>
      <c r="C1956" s="30" t="s">
        <v>474</v>
      </c>
      <c r="D1956" s="34">
        <v>0</v>
      </c>
      <c r="E1956" s="33">
        <v>-446236761760.78998</v>
      </c>
      <c r="F1956" s="33">
        <v>-446236761760.78998</v>
      </c>
    </row>
    <row r="1957" spans="1:6" ht="13.5" hidden="1" thickBot="1">
      <c r="A1957" s="27">
        <f t="shared" si="40"/>
        <v>9</v>
      </c>
      <c r="B1957" s="30" t="s">
        <v>3474</v>
      </c>
      <c r="C1957" s="30" t="s">
        <v>149</v>
      </c>
      <c r="D1957" s="34">
        <v>0</v>
      </c>
      <c r="E1957" s="33">
        <v>10345561269064</v>
      </c>
      <c r="F1957" s="33">
        <v>10345561269064</v>
      </c>
    </row>
    <row r="1958" spans="1:6" ht="13.5" hidden="1" thickBot="1">
      <c r="A1958" s="27">
        <f t="shared" si="40"/>
        <v>9</v>
      </c>
      <c r="B1958" s="30" t="s">
        <v>3475</v>
      </c>
      <c r="C1958" s="30" t="s">
        <v>760</v>
      </c>
      <c r="D1958" s="34">
        <v>0</v>
      </c>
      <c r="E1958" s="33">
        <v>-41479283145664.102</v>
      </c>
      <c r="F1958" s="33">
        <v>-41479283145664.102</v>
      </c>
    </row>
    <row r="1959" spans="1:6" ht="13.5" hidden="1" thickBot="1">
      <c r="A1959" s="27">
        <f t="shared" si="40"/>
        <v>9</v>
      </c>
      <c r="B1959" s="30" t="s">
        <v>3476</v>
      </c>
      <c r="C1959" s="30" t="s">
        <v>1383</v>
      </c>
      <c r="D1959" s="34">
        <v>0</v>
      </c>
      <c r="E1959" s="33">
        <v>208383037124.14999</v>
      </c>
      <c r="F1959" s="33">
        <v>208383037124.14999</v>
      </c>
    </row>
    <row r="1960" spans="1:6" ht="13.5" hidden="1" thickBot="1">
      <c r="A1960" s="27">
        <f t="shared" si="40"/>
        <v>9</v>
      </c>
      <c r="B1960" s="30" t="s">
        <v>3477</v>
      </c>
      <c r="C1960" s="30" t="s">
        <v>116</v>
      </c>
      <c r="D1960" s="34">
        <v>0</v>
      </c>
      <c r="E1960" s="33">
        <v>-271745125653.48999</v>
      </c>
      <c r="F1960" s="33">
        <v>-271745125653.48999</v>
      </c>
    </row>
    <row r="1961" spans="1:6" ht="13.5" hidden="1" thickBot="1">
      <c r="A1961" s="27">
        <f t="shared" si="40"/>
        <v>9</v>
      </c>
      <c r="B1961" s="30" t="s">
        <v>3478</v>
      </c>
      <c r="C1961" s="30" t="s">
        <v>193</v>
      </c>
      <c r="D1961" s="34">
        <v>0</v>
      </c>
      <c r="E1961" s="33">
        <v>81453329497369.703</v>
      </c>
      <c r="F1961" s="33">
        <v>81453329497369.703</v>
      </c>
    </row>
    <row r="1962" spans="1:6" ht="13.5" hidden="1" thickBot="1">
      <c r="A1962" s="27">
        <f t="shared" si="40"/>
        <v>9</v>
      </c>
      <c r="B1962" s="30" t="s">
        <v>3479</v>
      </c>
      <c r="C1962" s="30" t="s">
        <v>2330</v>
      </c>
      <c r="D1962" s="34">
        <v>0</v>
      </c>
      <c r="E1962" s="33">
        <v>633836337997.17004</v>
      </c>
      <c r="F1962" s="33">
        <v>633836337997.17004</v>
      </c>
    </row>
    <row r="1963" spans="1:6" ht="13.5" hidden="1" thickBot="1">
      <c r="A1963" s="27">
        <f t="shared" si="40"/>
        <v>9</v>
      </c>
      <c r="B1963" s="30" t="s">
        <v>3480</v>
      </c>
      <c r="C1963" s="30" t="s">
        <v>93</v>
      </c>
      <c r="D1963" s="34">
        <v>0</v>
      </c>
      <c r="E1963" s="33">
        <v>746854761677.97998</v>
      </c>
      <c r="F1963" s="33">
        <v>746854761677.97998</v>
      </c>
    </row>
    <row r="1964" spans="1:6" ht="13.5" hidden="1" thickBot="1">
      <c r="A1964" s="27">
        <f t="shared" si="40"/>
        <v>9</v>
      </c>
      <c r="B1964" s="30" t="s">
        <v>3481</v>
      </c>
      <c r="C1964" s="30" t="s">
        <v>2401</v>
      </c>
      <c r="D1964" s="34">
        <v>0</v>
      </c>
      <c r="E1964" s="33">
        <v>113055898.95999999</v>
      </c>
      <c r="F1964" s="33">
        <v>113055898.95999999</v>
      </c>
    </row>
    <row r="1965" spans="1:6" ht="13.5" hidden="1" thickBot="1">
      <c r="A1965" s="27">
        <f t="shared" si="40"/>
        <v>9</v>
      </c>
      <c r="B1965" s="30" t="s">
        <v>3482</v>
      </c>
      <c r="C1965" s="30" t="s">
        <v>2447</v>
      </c>
      <c r="D1965" s="34">
        <v>0</v>
      </c>
      <c r="E1965" s="33">
        <v>104989590104780</v>
      </c>
      <c r="F1965" s="33">
        <v>104989590104780</v>
      </c>
    </row>
    <row r="1966" spans="1:6" ht="13.5" hidden="1" thickBot="1">
      <c r="A1966" s="27">
        <f t="shared" si="40"/>
        <v>9</v>
      </c>
      <c r="B1966" s="30" t="s">
        <v>3483</v>
      </c>
      <c r="C1966" s="30" t="s">
        <v>87</v>
      </c>
      <c r="D1966" s="34">
        <v>0</v>
      </c>
      <c r="E1966" s="33">
        <v>189926911141.95001</v>
      </c>
      <c r="F1966" s="33">
        <v>189926911141.95001</v>
      </c>
    </row>
    <row r="1967" spans="1:6" ht="13.5" hidden="1" thickBot="1">
      <c r="A1967" s="27">
        <f t="shared" si="40"/>
        <v>9</v>
      </c>
      <c r="B1967" s="30" t="s">
        <v>3484</v>
      </c>
      <c r="C1967" s="30" t="s">
        <v>82</v>
      </c>
      <c r="D1967" s="34">
        <v>0</v>
      </c>
      <c r="E1967" s="33">
        <v>1009634968450.09</v>
      </c>
      <c r="F1967" s="33">
        <v>1009634968450.09</v>
      </c>
    </row>
    <row r="1968" spans="1:6" ht="13.5" hidden="1" thickBot="1">
      <c r="A1968" s="27">
        <f t="shared" si="40"/>
        <v>9</v>
      </c>
      <c r="B1968" s="30" t="s">
        <v>3485</v>
      </c>
      <c r="C1968" s="30" t="s">
        <v>2406</v>
      </c>
      <c r="D1968" s="34">
        <v>0</v>
      </c>
      <c r="E1968" s="33">
        <v>-1398758069423.6399</v>
      </c>
      <c r="F1968" s="33">
        <v>-1398758069423.6399</v>
      </c>
    </row>
    <row r="1969" spans="1:6" ht="13.5" hidden="1" thickBot="1">
      <c r="A1969" s="27">
        <f t="shared" si="40"/>
        <v>9</v>
      </c>
      <c r="B1969" s="30" t="s">
        <v>3486</v>
      </c>
      <c r="C1969" s="30" t="s">
        <v>2408</v>
      </c>
      <c r="D1969" s="34">
        <v>0</v>
      </c>
      <c r="E1969" s="33">
        <v>93110846922.160004</v>
      </c>
      <c r="F1969" s="33">
        <v>93110846922.160004</v>
      </c>
    </row>
    <row r="1970" spans="1:6" ht="13.5" hidden="1" thickBot="1">
      <c r="A1970" s="27">
        <f t="shared" si="40"/>
        <v>9</v>
      </c>
      <c r="B1970" s="30" t="s">
        <v>3487</v>
      </c>
      <c r="C1970" s="30" t="s">
        <v>57</v>
      </c>
      <c r="D1970" s="34">
        <v>0</v>
      </c>
      <c r="E1970" s="33">
        <v>-5621271505642.54</v>
      </c>
      <c r="F1970" s="33">
        <v>-5621271505642.54</v>
      </c>
    </row>
    <row r="1971" spans="1:6" ht="13.5" hidden="1" thickBot="1">
      <c r="A1971" s="27">
        <f t="shared" si="40"/>
        <v>9</v>
      </c>
      <c r="B1971" s="30" t="s">
        <v>3488</v>
      </c>
      <c r="C1971" s="30" t="s">
        <v>2411</v>
      </c>
      <c r="D1971" s="34">
        <v>0</v>
      </c>
      <c r="E1971" s="33">
        <v>-214359193415229</v>
      </c>
      <c r="F1971" s="33">
        <v>-214359193415229</v>
      </c>
    </row>
    <row r="1972" spans="1:6" ht="13.5" hidden="1" thickBot="1">
      <c r="A1972" s="27">
        <f t="shared" si="40"/>
        <v>9</v>
      </c>
      <c r="B1972" s="30" t="s">
        <v>3489</v>
      </c>
      <c r="C1972" s="30" t="s">
        <v>2413</v>
      </c>
      <c r="D1972" s="34">
        <v>0</v>
      </c>
      <c r="E1972" s="33">
        <v>29030622638.73</v>
      </c>
      <c r="F1972" s="33">
        <v>29030622638.73</v>
      </c>
    </row>
    <row r="1973" spans="1:6" ht="13.5" hidden="1" thickBot="1">
      <c r="A1973" s="27">
        <f t="shared" si="40"/>
        <v>9</v>
      </c>
      <c r="B1973" s="30" t="s">
        <v>3490</v>
      </c>
      <c r="C1973" s="30" t="s">
        <v>2415</v>
      </c>
      <c r="D1973" s="34">
        <v>0</v>
      </c>
      <c r="E1973" s="33">
        <v>169941332044.34</v>
      </c>
      <c r="F1973" s="33">
        <v>169941332044.34</v>
      </c>
    </row>
    <row r="1974" spans="1:6" ht="13.5" hidden="1" thickBot="1">
      <c r="A1974" s="27">
        <f t="shared" si="40"/>
        <v>9</v>
      </c>
      <c r="B1974" s="30" t="s">
        <v>3491</v>
      </c>
      <c r="C1974" s="30" t="s">
        <v>162</v>
      </c>
      <c r="D1974" s="34">
        <v>0</v>
      </c>
      <c r="E1974" s="33">
        <v>-7459289897108.6504</v>
      </c>
      <c r="F1974" s="33">
        <v>-7459289897108.6504</v>
      </c>
    </row>
    <row r="1975" spans="1:6" ht="13.5" hidden="1" thickBot="1">
      <c r="A1975" s="27">
        <f t="shared" si="40"/>
        <v>9</v>
      </c>
      <c r="B1975" s="30" t="s">
        <v>3492</v>
      </c>
      <c r="C1975" s="30" t="s">
        <v>3493</v>
      </c>
      <c r="D1975" s="34">
        <v>0</v>
      </c>
      <c r="E1975" s="33">
        <v>77748107759793.5</v>
      </c>
      <c r="F1975" s="33">
        <v>77748107759793.5</v>
      </c>
    </row>
    <row r="1976" spans="1:6" ht="51.75" thickBot="1">
      <c r="A1976" s="27">
        <f t="shared" si="40"/>
        <v>6</v>
      </c>
      <c r="B1976" s="27" t="s">
        <v>3494</v>
      </c>
      <c r="C1976" s="38" t="s">
        <v>3495</v>
      </c>
      <c r="D1976" s="40">
        <v>0</v>
      </c>
      <c r="E1976" s="39">
        <v>905796195213.31006</v>
      </c>
      <c r="F1976" s="39">
        <v>905796195213.31006</v>
      </c>
    </row>
    <row r="1977" spans="1:6" ht="13.5" hidden="1" thickBot="1">
      <c r="A1977" s="27">
        <f t="shared" si="40"/>
        <v>9</v>
      </c>
      <c r="B1977" s="30" t="s">
        <v>3496</v>
      </c>
      <c r="C1977" s="30" t="s">
        <v>623</v>
      </c>
      <c r="D1977" s="34">
        <v>0</v>
      </c>
      <c r="E1977" s="34">
        <v>52332</v>
      </c>
      <c r="F1977" s="34">
        <v>52332</v>
      </c>
    </row>
    <row r="1978" spans="1:6" ht="13.5" hidden="1" thickBot="1">
      <c r="A1978" s="27">
        <f t="shared" si="40"/>
        <v>9</v>
      </c>
      <c r="B1978" s="30" t="s">
        <v>3497</v>
      </c>
      <c r="C1978" s="30" t="s">
        <v>625</v>
      </c>
      <c r="D1978" s="34">
        <v>0</v>
      </c>
      <c r="E1978" s="33">
        <v>862302418038.97998</v>
      </c>
      <c r="F1978" s="33">
        <v>862302418038.97998</v>
      </c>
    </row>
    <row r="1979" spans="1:6" ht="13.5" hidden="1" thickBot="1">
      <c r="A1979" s="27">
        <f t="shared" si="40"/>
        <v>9</v>
      </c>
      <c r="B1979" s="30" t="s">
        <v>3498</v>
      </c>
      <c r="C1979" s="30" t="s">
        <v>629</v>
      </c>
      <c r="D1979" s="34">
        <v>0</v>
      </c>
      <c r="E1979" s="33">
        <v>19165011808.279999</v>
      </c>
      <c r="F1979" s="33">
        <v>19165011808.279999</v>
      </c>
    </row>
    <row r="1980" spans="1:6" ht="13.5" hidden="1" thickBot="1">
      <c r="A1980" s="27">
        <f t="shared" si="40"/>
        <v>9</v>
      </c>
      <c r="B1980" s="30" t="s">
        <v>3499</v>
      </c>
      <c r="C1980" s="30" t="s">
        <v>631</v>
      </c>
      <c r="D1980" s="34">
        <v>0</v>
      </c>
      <c r="E1980" s="33">
        <v>23698779194.25</v>
      </c>
      <c r="F1980" s="33">
        <v>23698779194.25</v>
      </c>
    </row>
    <row r="1981" spans="1:6" ht="13.5" hidden="1" thickBot="1">
      <c r="A1981" s="27">
        <f t="shared" si="40"/>
        <v>9</v>
      </c>
      <c r="B1981" s="30" t="s">
        <v>3500</v>
      </c>
      <c r="C1981" s="30" t="s">
        <v>633</v>
      </c>
      <c r="D1981" s="34">
        <v>0</v>
      </c>
      <c r="E1981" s="33">
        <v>677174179.76999998</v>
      </c>
      <c r="F1981" s="33">
        <v>677174179.76999998</v>
      </c>
    </row>
    <row r="1982" spans="1:6" ht="13.5" hidden="1" thickBot="1">
      <c r="A1982" s="27">
        <f t="shared" si="40"/>
        <v>9</v>
      </c>
      <c r="B1982" s="30" t="s">
        <v>3501</v>
      </c>
      <c r="C1982" s="30" t="s">
        <v>3502</v>
      </c>
      <c r="D1982" s="34">
        <v>0</v>
      </c>
      <c r="E1982" s="33">
        <v>-47240339.969999999</v>
      </c>
      <c r="F1982" s="33">
        <v>-47240339.969999999</v>
      </c>
    </row>
    <row r="1983" spans="1:6" ht="13.5" thickBot="1">
      <c r="A1983" s="27">
        <f t="shared" si="40"/>
        <v>6</v>
      </c>
      <c r="B1983" s="27" t="s">
        <v>3503</v>
      </c>
      <c r="C1983" s="30" t="s">
        <v>3504</v>
      </c>
      <c r="D1983" s="34">
        <v>0</v>
      </c>
      <c r="E1983" s="34">
        <v>3505370763</v>
      </c>
      <c r="F1983" s="34">
        <v>3505370763</v>
      </c>
    </row>
    <row r="1984" spans="1:6" ht="13.5" hidden="1" thickBot="1">
      <c r="A1984" s="27">
        <f t="shared" si="40"/>
        <v>9</v>
      </c>
      <c r="B1984" s="30" t="s">
        <v>3505</v>
      </c>
      <c r="C1984" s="30" t="s">
        <v>3506</v>
      </c>
      <c r="D1984" s="34">
        <v>0</v>
      </c>
      <c r="E1984" s="34">
        <v>3505370763</v>
      </c>
      <c r="F1984" s="34">
        <v>3505370763</v>
      </c>
    </row>
    <row r="1985" spans="1:6" ht="51.75" thickBot="1">
      <c r="A1985" s="27">
        <f t="shared" si="40"/>
        <v>6</v>
      </c>
      <c r="B1985" s="27" t="s">
        <v>3507</v>
      </c>
      <c r="C1985" s="38" t="s">
        <v>3508</v>
      </c>
      <c r="D1985" s="40">
        <v>0</v>
      </c>
      <c r="E1985" s="39">
        <v>25365617371942.199</v>
      </c>
      <c r="F1985" s="39">
        <v>25365617371942.199</v>
      </c>
    </row>
    <row r="1986" spans="1:6" ht="13.5" hidden="1" thickBot="1">
      <c r="A1986" s="27">
        <f t="shared" si="40"/>
        <v>9</v>
      </c>
      <c r="B1986" s="30" t="s">
        <v>3509</v>
      </c>
      <c r="C1986" s="30" t="s">
        <v>3510</v>
      </c>
      <c r="D1986" s="34">
        <v>0</v>
      </c>
      <c r="E1986" s="33">
        <v>1057707688134.96</v>
      </c>
      <c r="F1986" s="33">
        <v>1057707688134.96</v>
      </c>
    </row>
    <row r="1987" spans="1:6" ht="13.5" hidden="1" thickBot="1">
      <c r="A1987" s="27">
        <f t="shared" si="40"/>
        <v>9</v>
      </c>
      <c r="B1987" s="30" t="s">
        <v>3511</v>
      </c>
      <c r="C1987" s="30" t="s">
        <v>3512</v>
      </c>
      <c r="D1987" s="34">
        <v>0</v>
      </c>
      <c r="E1987" s="33">
        <v>23955689209335.301</v>
      </c>
      <c r="F1987" s="33">
        <v>23955689209335.301</v>
      </c>
    </row>
    <row r="1988" spans="1:6" ht="13.5" hidden="1" thickBot="1">
      <c r="A1988" s="27">
        <f t="shared" si="40"/>
        <v>9</v>
      </c>
      <c r="B1988" s="30" t="s">
        <v>3513</v>
      </c>
      <c r="C1988" s="30" t="s">
        <v>3514</v>
      </c>
      <c r="D1988" s="34">
        <v>0</v>
      </c>
      <c r="E1988" s="33">
        <v>312199230171.91998</v>
      </c>
      <c r="F1988" s="33">
        <v>312199230171.91998</v>
      </c>
    </row>
    <row r="1989" spans="1:6" ht="13.5" hidden="1" thickBot="1">
      <c r="A1989" s="27">
        <f t="shared" si="40"/>
        <v>9</v>
      </c>
      <c r="B1989" s="30" t="s">
        <v>3515</v>
      </c>
      <c r="C1989" s="30" t="s">
        <v>3516</v>
      </c>
      <c r="D1989" s="34">
        <v>0</v>
      </c>
      <c r="E1989" s="34">
        <v>40021244300</v>
      </c>
      <c r="F1989" s="34">
        <v>40021244300</v>
      </c>
    </row>
    <row r="1990" spans="1:6" ht="51.75" thickBot="1">
      <c r="A1990" s="27">
        <f t="shared" si="40"/>
        <v>6</v>
      </c>
      <c r="B1990" s="27" t="s">
        <v>3517</v>
      </c>
      <c r="C1990" s="38" t="s">
        <v>3518</v>
      </c>
      <c r="D1990" s="40">
        <v>0</v>
      </c>
      <c r="E1990" s="39">
        <v>359153116173.83002</v>
      </c>
      <c r="F1990" s="39">
        <v>359153116173.83002</v>
      </c>
    </row>
    <row r="1991" spans="1:6" ht="13.5" hidden="1" thickBot="1">
      <c r="A1991" s="27">
        <f t="shared" si="40"/>
        <v>9</v>
      </c>
      <c r="B1991" s="30" t="s">
        <v>3519</v>
      </c>
      <c r="C1991" s="30" t="s">
        <v>3510</v>
      </c>
      <c r="D1991" s="34">
        <v>0</v>
      </c>
      <c r="E1991" s="33">
        <v>25455309472.310001</v>
      </c>
      <c r="F1991" s="33">
        <v>25455309472.310001</v>
      </c>
    </row>
    <row r="1992" spans="1:6" ht="13.5" hidden="1" thickBot="1">
      <c r="A1992" s="27">
        <f t="shared" si="40"/>
        <v>9</v>
      </c>
      <c r="B1992" s="30" t="s">
        <v>3520</v>
      </c>
      <c r="C1992" s="30" t="s">
        <v>3512</v>
      </c>
      <c r="D1992" s="34">
        <v>0</v>
      </c>
      <c r="E1992" s="33">
        <v>316980119259.67999</v>
      </c>
      <c r="F1992" s="33">
        <v>316980119259.67999</v>
      </c>
    </row>
    <row r="1993" spans="1:6" ht="13.5" hidden="1" thickBot="1">
      <c r="A1993" s="27">
        <f t="shared" si="40"/>
        <v>9</v>
      </c>
      <c r="B1993" s="30" t="s">
        <v>3521</v>
      </c>
      <c r="C1993" s="30" t="s">
        <v>3514</v>
      </c>
      <c r="D1993" s="34">
        <v>0</v>
      </c>
      <c r="E1993" s="33">
        <v>10604669537.700001</v>
      </c>
      <c r="F1993" s="33">
        <v>10604669537.700001</v>
      </c>
    </row>
    <row r="1994" spans="1:6" ht="13.5" hidden="1" thickBot="1">
      <c r="A1994" s="27">
        <f t="shared" si="40"/>
        <v>9</v>
      </c>
      <c r="B1994" s="30" t="s">
        <v>3522</v>
      </c>
      <c r="C1994" s="30" t="s">
        <v>3516</v>
      </c>
      <c r="D1994" s="34">
        <v>0</v>
      </c>
      <c r="E1994" s="33">
        <v>6113017904.1400003</v>
      </c>
      <c r="F1994" s="33">
        <v>6113017904.1400003</v>
      </c>
    </row>
    <row r="1995" spans="1:6" ht="13.5" customHeight="1" thickBot="1">
      <c r="A1995" s="27">
        <f t="shared" si="40"/>
        <v>6</v>
      </c>
      <c r="B1995" s="27" t="s">
        <v>3523</v>
      </c>
      <c r="C1995" s="38" t="s">
        <v>3524</v>
      </c>
      <c r="D1995" s="40">
        <v>0</v>
      </c>
      <c r="E1995" s="39">
        <v>2647497218.1999998</v>
      </c>
      <c r="F1995" s="39">
        <v>2647497218.1999998</v>
      </c>
    </row>
    <row r="1996" spans="1:6" ht="13.5" hidden="1" thickBot="1">
      <c r="A1996" s="27">
        <f t="shared" si="40"/>
        <v>9</v>
      </c>
      <c r="B1996" s="30" t="s">
        <v>3525</v>
      </c>
      <c r="C1996" s="30" t="s">
        <v>3512</v>
      </c>
      <c r="D1996" s="34">
        <v>0</v>
      </c>
      <c r="E1996" s="33">
        <v>2619107440.1999998</v>
      </c>
      <c r="F1996" s="33">
        <v>2619107440.1999998</v>
      </c>
    </row>
    <row r="1997" spans="1:6" ht="13.5" hidden="1" thickBot="1">
      <c r="A1997" s="27">
        <f t="shared" si="40"/>
        <v>9</v>
      </c>
      <c r="B1997" s="30" t="s">
        <v>3526</v>
      </c>
      <c r="C1997" s="30" t="s">
        <v>3514</v>
      </c>
      <c r="D1997" s="34">
        <v>0</v>
      </c>
      <c r="E1997" s="34">
        <v>28389778</v>
      </c>
      <c r="F1997" s="34">
        <v>28389778</v>
      </c>
    </row>
    <row r="1998" spans="1:6" ht="13.5" thickBot="1">
      <c r="A1998" s="27">
        <f t="shared" si="40"/>
        <v>6</v>
      </c>
      <c r="B1998" s="27" t="s">
        <v>3527</v>
      </c>
      <c r="C1998" s="30" t="s">
        <v>3528</v>
      </c>
      <c r="D1998" s="34">
        <v>0</v>
      </c>
      <c r="E1998" s="33">
        <v>-12471338910931.801</v>
      </c>
      <c r="F1998" s="33">
        <v>-12471338910931.801</v>
      </c>
    </row>
    <row r="1999" spans="1:6" ht="13.5" hidden="1" thickBot="1">
      <c r="A1999" s="27">
        <f t="shared" si="40"/>
        <v>9</v>
      </c>
      <c r="B1999" s="30" t="s">
        <v>3529</v>
      </c>
      <c r="C1999" s="30" t="s">
        <v>3530</v>
      </c>
      <c r="D1999" s="34">
        <v>0</v>
      </c>
      <c r="E1999" s="33">
        <v>-12229444570928.1</v>
      </c>
      <c r="F1999" s="33">
        <v>-12229444570928.1</v>
      </c>
    </row>
    <row r="2000" spans="1:6" ht="13.5" hidden="1" thickBot="1">
      <c r="A2000" s="27">
        <f t="shared" si="40"/>
        <v>9</v>
      </c>
      <c r="B2000" s="30" t="s">
        <v>3531</v>
      </c>
      <c r="C2000" s="30" t="s">
        <v>3532</v>
      </c>
      <c r="D2000" s="34">
        <v>0</v>
      </c>
      <c r="E2000" s="33">
        <v>-241894340003.70999</v>
      </c>
      <c r="F2000" s="33">
        <v>-241894340003.70999</v>
      </c>
    </row>
    <row r="2001" spans="1:6" ht="13.5" customHeight="1" thickBot="1">
      <c r="A2001" s="27">
        <f t="shared" si="40"/>
        <v>6</v>
      </c>
      <c r="B2001" s="27" t="s">
        <v>3533</v>
      </c>
      <c r="C2001" s="38" t="s">
        <v>3534</v>
      </c>
      <c r="D2001" s="40">
        <v>0</v>
      </c>
      <c r="E2001" s="39">
        <v>8929276316.6599998</v>
      </c>
      <c r="F2001" s="39">
        <v>8929276316.6599998</v>
      </c>
    </row>
    <row r="2002" spans="1:6" ht="13.5" hidden="1" customHeight="1" thickBot="1">
      <c r="A2002" s="27">
        <f t="shared" si="40"/>
        <v>9</v>
      </c>
      <c r="B2002" s="30" t="s">
        <v>3535</v>
      </c>
      <c r="C2002" s="38" t="s">
        <v>3536</v>
      </c>
      <c r="D2002" s="40">
        <v>0</v>
      </c>
      <c r="E2002" s="39">
        <v>17904615.5</v>
      </c>
      <c r="F2002" s="39">
        <v>17904615.5</v>
      </c>
    </row>
    <row r="2003" spans="1:6" ht="13.5" hidden="1" customHeight="1" thickBot="1">
      <c r="A2003" s="27">
        <f t="shared" si="40"/>
        <v>9</v>
      </c>
      <c r="B2003" s="30" t="s">
        <v>3537</v>
      </c>
      <c r="C2003" s="38" t="s">
        <v>3538</v>
      </c>
      <c r="D2003" s="40">
        <v>0</v>
      </c>
      <c r="E2003" s="39">
        <v>8911371701.1599998</v>
      </c>
      <c r="F2003" s="39">
        <v>8911371701.1599998</v>
      </c>
    </row>
    <row r="2004" spans="1:6" ht="13.5" thickBot="1">
      <c r="A2004" s="27">
        <f t="shared" si="40"/>
        <v>3</v>
      </c>
      <c r="B2004" s="27" t="s">
        <v>426</v>
      </c>
      <c r="C2004" s="30" t="s">
        <v>3539</v>
      </c>
      <c r="D2004" s="34">
        <v>0</v>
      </c>
      <c r="E2004" s="33">
        <v>138914642800715</v>
      </c>
      <c r="F2004" s="33">
        <v>138914642800715</v>
      </c>
    </row>
    <row r="2005" spans="1:6" ht="13.5" thickBot="1">
      <c r="A2005" s="27">
        <f t="shared" si="40"/>
        <v>6</v>
      </c>
      <c r="B2005" s="27" t="s">
        <v>427</v>
      </c>
      <c r="C2005" s="30" t="s">
        <v>18</v>
      </c>
      <c r="D2005" s="34">
        <v>0</v>
      </c>
      <c r="E2005" s="33">
        <v>97561440403.600006</v>
      </c>
      <c r="F2005" s="33">
        <v>97561440403.600006</v>
      </c>
    </row>
    <row r="2006" spans="1:6" ht="13.5" hidden="1" thickBot="1">
      <c r="A2006" s="27">
        <f t="shared" si="40"/>
        <v>9</v>
      </c>
      <c r="B2006" s="30" t="s">
        <v>3540</v>
      </c>
      <c r="C2006" s="30" t="s">
        <v>612</v>
      </c>
      <c r="D2006" s="34">
        <v>0</v>
      </c>
      <c r="E2006" s="33">
        <v>97561440403.600006</v>
      </c>
      <c r="F2006" s="33">
        <v>97561440403.600006</v>
      </c>
    </row>
    <row r="2007" spans="1:6" ht="13.5" thickBot="1">
      <c r="A2007" s="27">
        <f t="shared" si="40"/>
        <v>6</v>
      </c>
      <c r="B2007" s="27" t="s">
        <v>428</v>
      </c>
      <c r="C2007" s="30" t="s">
        <v>17</v>
      </c>
      <c r="D2007" s="34">
        <v>0</v>
      </c>
      <c r="E2007" s="33">
        <v>2527554818573.6699</v>
      </c>
      <c r="F2007" s="33">
        <v>2527554818573.6699</v>
      </c>
    </row>
    <row r="2008" spans="1:6" ht="13.5" hidden="1" thickBot="1">
      <c r="A2008" s="27">
        <f t="shared" si="40"/>
        <v>9</v>
      </c>
      <c r="B2008" s="30" t="s">
        <v>3541</v>
      </c>
      <c r="C2008" s="30" t="s">
        <v>3421</v>
      </c>
      <c r="D2008" s="34">
        <v>0</v>
      </c>
      <c r="E2008" s="33">
        <v>2529237546756.4102</v>
      </c>
      <c r="F2008" s="33">
        <v>2529237546756.4102</v>
      </c>
    </row>
    <row r="2009" spans="1:6" ht="13.5" hidden="1" thickBot="1">
      <c r="A2009" s="27">
        <f t="shared" si="40"/>
        <v>9</v>
      </c>
      <c r="B2009" s="30" t="s">
        <v>3542</v>
      </c>
      <c r="C2009" s="30" t="s">
        <v>3423</v>
      </c>
      <c r="D2009" s="34">
        <v>0</v>
      </c>
      <c r="E2009" s="33">
        <v>1681128182.74</v>
      </c>
      <c r="F2009" s="33">
        <v>1681128182.74</v>
      </c>
    </row>
    <row r="2010" spans="1:6" ht="13.5" hidden="1" thickBot="1">
      <c r="A2010" s="27">
        <f t="shared" si="40"/>
        <v>9</v>
      </c>
      <c r="B2010" s="30" t="s">
        <v>3543</v>
      </c>
      <c r="C2010" s="30" t="s">
        <v>3425</v>
      </c>
      <c r="D2010" s="34">
        <v>0</v>
      </c>
      <c r="E2010" s="34">
        <v>1600000</v>
      </c>
      <c r="F2010" s="34">
        <v>1600000</v>
      </c>
    </row>
    <row r="2011" spans="1:6" ht="13.5" thickBot="1">
      <c r="A2011" s="27">
        <f t="shared" si="40"/>
        <v>6</v>
      </c>
      <c r="B2011" s="27" t="s">
        <v>431</v>
      </c>
      <c r="C2011" s="30" t="s">
        <v>16</v>
      </c>
      <c r="D2011" s="34">
        <v>0</v>
      </c>
      <c r="E2011" s="33">
        <v>16882455096387.9</v>
      </c>
      <c r="F2011" s="33">
        <v>16882455096387.9</v>
      </c>
    </row>
    <row r="2012" spans="1:6" ht="13.5" hidden="1" thickBot="1">
      <c r="A2012" s="27">
        <f t="shared" si="40"/>
        <v>9</v>
      </c>
      <c r="B2012" s="30" t="s">
        <v>3544</v>
      </c>
      <c r="C2012" s="30" t="s">
        <v>16</v>
      </c>
      <c r="D2012" s="34">
        <v>0</v>
      </c>
      <c r="E2012" s="33">
        <v>16882455096387.9</v>
      </c>
      <c r="F2012" s="33">
        <v>16882455096387.9</v>
      </c>
    </row>
    <row r="2013" spans="1:6" ht="13.5" thickBot="1">
      <c r="A2013" s="27">
        <f t="shared" ref="A2013:A2076" si="41">LEN(B2013)</f>
        <v>6</v>
      </c>
      <c r="B2013" s="27" t="s">
        <v>433</v>
      </c>
      <c r="C2013" s="30" t="s">
        <v>15</v>
      </c>
      <c r="D2013" s="34">
        <v>0</v>
      </c>
      <c r="E2013" s="33">
        <v>25776805.07</v>
      </c>
      <c r="F2013" s="33">
        <v>25776805.07</v>
      </c>
    </row>
    <row r="2014" spans="1:6" ht="13.5" hidden="1" thickBot="1">
      <c r="A2014" s="27">
        <f t="shared" si="41"/>
        <v>9</v>
      </c>
      <c r="B2014" s="30" t="s">
        <v>3545</v>
      </c>
      <c r="C2014" s="30" t="s">
        <v>3447</v>
      </c>
      <c r="D2014" s="34">
        <v>0</v>
      </c>
      <c r="E2014" s="33">
        <v>24181326.07</v>
      </c>
      <c r="F2014" s="33">
        <v>24181326.07</v>
      </c>
    </row>
    <row r="2015" spans="1:6" ht="13.5" hidden="1" thickBot="1">
      <c r="A2015" s="27">
        <f t="shared" si="41"/>
        <v>9</v>
      </c>
      <c r="B2015" s="30" t="s">
        <v>3546</v>
      </c>
      <c r="C2015" s="30" t="s">
        <v>3547</v>
      </c>
      <c r="D2015" s="34">
        <v>0</v>
      </c>
      <c r="E2015" s="34">
        <v>0</v>
      </c>
      <c r="F2015" s="34">
        <v>0</v>
      </c>
    </row>
    <row r="2016" spans="1:6" ht="13.5" hidden="1" thickBot="1">
      <c r="A2016" s="27">
        <f t="shared" si="41"/>
        <v>9</v>
      </c>
      <c r="B2016" s="30" t="s">
        <v>3548</v>
      </c>
      <c r="C2016" s="30" t="s">
        <v>3549</v>
      </c>
      <c r="D2016" s="34">
        <v>0</v>
      </c>
      <c r="E2016" s="34">
        <v>1595479</v>
      </c>
      <c r="F2016" s="34">
        <v>1595479</v>
      </c>
    </row>
    <row r="2017" spans="1:6" ht="13.5" thickBot="1">
      <c r="A2017" s="27">
        <f t="shared" si="41"/>
        <v>6</v>
      </c>
      <c r="B2017" s="27" t="s">
        <v>3550</v>
      </c>
      <c r="C2017" s="30" t="s">
        <v>3551</v>
      </c>
      <c r="D2017" s="34">
        <v>0</v>
      </c>
      <c r="E2017" s="34">
        <v>15431186919339</v>
      </c>
      <c r="F2017" s="34">
        <v>15431186919339</v>
      </c>
    </row>
    <row r="2018" spans="1:6" ht="13.5" hidden="1" thickBot="1">
      <c r="A2018" s="27">
        <f t="shared" si="41"/>
        <v>9</v>
      </c>
      <c r="B2018" s="30" t="s">
        <v>3552</v>
      </c>
      <c r="C2018" s="30" t="s">
        <v>3551</v>
      </c>
      <c r="D2018" s="34">
        <v>0</v>
      </c>
      <c r="E2018" s="34">
        <v>15431186919339</v>
      </c>
      <c r="F2018" s="34">
        <v>15431186919339</v>
      </c>
    </row>
    <row r="2019" spans="1:6" ht="13.5" thickBot="1">
      <c r="A2019" s="27">
        <f t="shared" si="41"/>
        <v>6</v>
      </c>
      <c r="B2019" s="27" t="s">
        <v>434</v>
      </c>
      <c r="C2019" s="30" t="s">
        <v>14</v>
      </c>
      <c r="D2019" s="34">
        <v>0</v>
      </c>
      <c r="E2019" s="33">
        <v>5985799299361.2402</v>
      </c>
      <c r="F2019" s="33">
        <v>5985799299361.2402</v>
      </c>
    </row>
    <row r="2020" spans="1:6" ht="13.5" hidden="1" thickBot="1">
      <c r="A2020" s="27">
        <f t="shared" si="41"/>
        <v>9</v>
      </c>
      <c r="B2020" s="30" t="s">
        <v>3553</v>
      </c>
      <c r="C2020" s="30" t="s">
        <v>3450</v>
      </c>
      <c r="D2020" s="34">
        <v>0</v>
      </c>
      <c r="E2020" s="33">
        <v>2239341058864.6499</v>
      </c>
      <c r="F2020" s="33">
        <v>2239341058864.6499</v>
      </c>
    </row>
    <row r="2021" spans="1:6" ht="13.5" hidden="1" thickBot="1">
      <c r="A2021" s="27">
        <f t="shared" si="41"/>
        <v>9</v>
      </c>
      <c r="B2021" s="30" t="s">
        <v>3554</v>
      </c>
      <c r="C2021" s="30" t="s">
        <v>3452</v>
      </c>
      <c r="D2021" s="34">
        <v>0</v>
      </c>
      <c r="E2021" s="33">
        <v>437154222408.57001</v>
      </c>
      <c r="F2021" s="33">
        <v>437154222408.57001</v>
      </c>
    </row>
    <row r="2022" spans="1:6" ht="13.5" hidden="1" thickBot="1">
      <c r="A2022" s="27">
        <f t="shared" si="41"/>
        <v>9</v>
      </c>
      <c r="B2022" s="30" t="s">
        <v>3555</v>
      </c>
      <c r="C2022" s="30" t="s">
        <v>3454</v>
      </c>
      <c r="D2022" s="34">
        <v>0</v>
      </c>
      <c r="E2022" s="33">
        <v>1224070605147.29</v>
      </c>
      <c r="F2022" s="33">
        <v>1224070605147.29</v>
      </c>
    </row>
    <row r="2023" spans="1:6" ht="13.5" hidden="1" thickBot="1">
      <c r="A2023" s="27">
        <f t="shared" si="41"/>
        <v>9</v>
      </c>
      <c r="B2023" s="30" t="s">
        <v>3556</v>
      </c>
      <c r="C2023" s="30" t="s">
        <v>3557</v>
      </c>
      <c r="D2023" s="34">
        <v>0</v>
      </c>
      <c r="E2023" s="34">
        <v>153881200</v>
      </c>
      <c r="F2023" s="34">
        <v>153881200</v>
      </c>
    </row>
    <row r="2024" spans="1:6" ht="13.5" hidden="1" thickBot="1">
      <c r="A2024" s="27">
        <f t="shared" si="41"/>
        <v>9</v>
      </c>
      <c r="B2024" s="30" t="s">
        <v>3558</v>
      </c>
      <c r="C2024" s="30" t="s">
        <v>3456</v>
      </c>
      <c r="D2024" s="34">
        <v>0</v>
      </c>
      <c r="E2024" s="33">
        <v>81037371312.929993</v>
      </c>
      <c r="F2024" s="33">
        <v>81037371312.929993</v>
      </c>
    </row>
    <row r="2025" spans="1:6" ht="13.5" hidden="1" thickBot="1">
      <c r="A2025" s="27">
        <f t="shared" si="41"/>
        <v>9</v>
      </c>
      <c r="B2025" s="30" t="s">
        <v>3559</v>
      </c>
      <c r="C2025" s="30" t="s">
        <v>3560</v>
      </c>
      <c r="D2025" s="34">
        <v>0</v>
      </c>
      <c r="E2025" s="33">
        <v>513076175673.40002</v>
      </c>
      <c r="F2025" s="33">
        <v>513076175673.40002</v>
      </c>
    </row>
    <row r="2026" spans="1:6" ht="13.5" hidden="1" thickBot="1">
      <c r="A2026" s="27">
        <f t="shared" si="41"/>
        <v>9</v>
      </c>
      <c r="B2026" s="30" t="s">
        <v>3561</v>
      </c>
      <c r="C2026" s="30" t="s">
        <v>3562</v>
      </c>
      <c r="D2026" s="34">
        <v>0</v>
      </c>
      <c r="E2026" s="34">
        <v>153881200</v>
      </c>
      <c r="F2026" s="34">
        <v>153881200</v>
      </c>
    </row>
    <row r="2027" spans="1:6" ht="13.5" hidden="1" thickBot="1">
      <c r="A2027" s="27">
        <f t="shared" si="41"/>
        <v>9</v>
      </c>
      <c r="B2027" s="30" t="s">
        <v>3563</v>
      </c>
      <c r="C2027" s="30" t="s">
        <v>3458</v>
      </c>
      <c r="D2027" s="34">
        <v>0</v>
      </c>
      <c r="E2027" s="33">
        <v>1491119865954.3999</v>
      </c>
      <c r="F2027" s="33">
        <v>1491119865954.3999</v>
      </c>
    </row>
    <row r="2028" spans="1:6" ht="13.5" thickBot="1">
      <c r="A2028" s="27">
        <f t="shared" si="41"/>
        <v>6</v>
      </c>
      <c r="B2028" s="27" t="s">
        <v>435</v>
      </c>
      <c r="C2028" s="30" t="s">
        <v>13</v>
      </c>
      <c r="D2028" s="34">
        <v>0</v>
      </c>
      <c r="E2028" s="34">
        <v>889637895</v>
      </c>
      <c r="F2028" s="34">
        <v>889637895</v>
      </c>
    </row>
    <row r="2029" spans="1:6" ht="13.5" hidden="1" thickBot="1">
      <c r="A2029" s="27">
        <f t="shared" si="41"/>
        <v>9</v>
      </c>
      <c r="B2029" s="30" t="s">
        <v>3564</v>
      </c>
      <c r="C2029" s="30" t="s">
        <v>3461</v>
      </c>
      <c r="D2029" s="34">
        <v>0</v>
      </c>
      <c r="E2029" s="34">
        <v>301554110</v>
      </c>
      <c r="F2029" s="34">
        <v>301554110</v>
      </c>
    </row>
    <row r="2030" spans="1:6" ht="13.5" hidden="1" thickBot="1">
      <c r="A2030" s="27">
        <f t="shared" si="41"/>
        <v>9</v>
      </c>
      <c r="B2030" s="30" t="s">
        <v>3565</v>
      </c>
      <c r="C2030" s="30" t="s">
        <v>3463</v>
      </c>
      <c r="D2030" s="34">
        <v>0</v>
      </c>
      <c r="E2030" s="34">
        <v>588083785</v>
      </c>
      <c r="F2030" s="34">
        <v>588083785</v>
      </c>
    </row>
    <row r="2031" spans="1:6" ht="13.5" thickBot="1">
      <c r="A2031" s="27">
        <f t="shared" si="41"/>
        <v>6</v>
      </c>
      <c r="B2031" s="27" t="s">
        <v>437</v>
      </c>
      <c r="C2031" s="30" t="s">
        <v>11</v>
      </c>
      <c r="D2031" s="34">
        <v>0</v>
      </c>
      <c r="E2031" s="33">
        <v>12517543635626.6</v>
      </c>
      <c r="F2031" s="33">
        <v>12517543635626.6</v>
      </c>
    </row>
    <row r="2032" spans="1:6" ht="13.5" hidden="1" thickBot="1">
      <c r="A2032" s="27">
        <f t="shared" si="41"/>
        <v>9</v>
      </c>
      <c r="B2032" s="30" t="s">
        <v>3566</v>
      </c>
      <c r="C2032" s="30" t="s">
        <v>3428</v>
      </c>
      <c r="D2032" s="34">
        <v>0</v>
      </c>
      <c r="E2032" s="33">
        <v>17909981853125</v>
      </c>
      <c r="F2032" s="33">
        <v>17909981853125</v>
      </c>
    </row>
    <row r="2033" spans="1:6" ht="13.5" hidden="1" thickBot="1">
      <c r="A2033" s="27">
        <f t="shared" si="41"/>
        <v>9</v>
      </c>
      <c r="B2033" s="30" t="s">
        <v>3567</v>
      </c>
      <c r="C2033" s="30" t="s">
        <v>3568</v>
      </c>
      <c r="D2033" s="34">
        <v>0</v>
      </c>
      <c r="E2033" s="33">
        <v>5264205427136.0898</v>
      </c>
      <c r="F2033" s="33">
        <v>5264205427136.0898</v>
      </c>
    </row>
    <row r="2034" spans="1:6" ht="13.5" hidden="1" thickBot="1">
      <c r="A2034" s="27">
        <f t="shared" si="41"/>
        <v>9</v>
      </c>
      <c r="B2034" s="30" t="s">
        <v>3569</v>
      </c>
      <c r="C2034" s="30" t="s">
        <v>3432</v>
      </c>
      <c r="D2034" s="34">
        <v>0</v>
      </c>
      <c r="E2034" s="34">
        <v>32230946</v>
      </c>
      <c r="F2034" s="34">
        <v>32230946</v>
      </c>
    </row>
    <row r="2035" spans="1:6" ht="13.5" hidden="1" thickBot="1">
      <c r="A2035" s="27">
        <f t="shared" si="41"/>
        <v>9</v>
      </c>
      <c r="B2035" s="30" t="s">
        <v>3570</v>
      </c>
      <c r="C2035" s="30" t="s">
        <v>3434</v>
      </c>
      <c r="D2035" s="34">
        <v>0</v>
      </c>
      <c r="E2035" s="33">
        <v>128265021308.28</v>
      </c>
      <c r="F2035" s="33">
        <v>128265021308.28</v>
      </c>
    </row>
    <row r="2036" spans="1:6" ht="13.5" thickBot="1">
      <c r="A2036" s="27">
        <f t="shared" si="41"/>
        <v>6</v>
      </c>
      <c r="B2036" s="27" t="s">
        <v>3571</v>
      </c>
      <c r="C2036" s="30" t="s">
        <v>3436</v>
      </c>
      <c r="D2036" s="34">
        <v>0</v>
      </c>
      <c r="E2036" s="34">
        <v>0</v>
      </c>
      <c r="F2036" s="34">
        <v>0</v>
      </c>
    </row>
    <row r="2037" spans="1:6" ht="13.5" hidden="1" thickBot="1">
      <c r="A2037" s="27">
        <f t="shared" si="41"/>
        <v>9</v>
      </c>
      <c r="B2037" s="30" t="s">
        <v>3572</v>
      </c>
      <c r="C2037" s="30" t="s">
        <v>3438</v>
      </c>
      <c r="D2037" s="34">
        <v>0</v>
      </c>
      <c r="E2037" s="34">
        <v>0</v>
      </c>
      <c r="F2037" s="34">
        <v>0</v>
      </c>
    </row>
    <row r="2038" spans="1:6" ht="13.5" hidden="1" thickBot="1">
      <c r="A2038" s="27">
        <f t="shared" si="41"/>
        <v>9</v>
      </c>
      <c r="B2038" s="30" t="s">
        <v>3573</v>
      </c>
      <c r="C2038" s="30" t="s">
        <v>3440</v>
      </c>
      <c r="D2038" s="34">
        <v>0</v>
      </c>
      <c r="E2038" s="34">
        <v>0</v>
      </c>
      <c r="F2038" s="34">
        <v>0</v>
      </c>
    </row>
    <row r="2039" spans="1:6" ht="13.5" hidden="1" thickBot="1">
      <c r="A2039" s="27">
        <f t="shared" si="41"/>
        <v>9</v>
      </c>
      <c r="B2039" s="30" t="s">
        <v>3574</v>
      </c>
      <c r="C2039" s="30" t="s">
        <v>3442</v>
      </c>
      <c r="D2039" s="34">
        <v>0</v>
      </c>
      <c r="E2039" s="34">
        <v>0</v>
      </c>
      <c r="F2039" s="34">
        <v>0</v>
      </c>
    </row>
    <row r="2040" spans="1:6" ht="13.5" hidden="1" thickBot="1">
      <c r="A2040" s="27">
        <f t="shared" si="41"/>
        <v>9</v>
      </c>
      <c r="B2040" s="30" t="s">
        <v>3575</v>
      </c>
      <c r="C2040" s="30" t="s">
        <v>3444</v>
      </c>
      <c r="D2040" s="34">
        <v>0</v>
      </c>
      <c r="E2040" s="34">
        <v>0</v>
      </c>
      <c r="F2040" s="34">
        <v>0</v>
      </c>
    </row>
    <row r="2041" spans="1:6" ht="13.5" thickBot="1">
      <c r="A2041" s="27">
        <f t="shared" si="41"/>
        <v>6</v>
      </c>
      <c r="B2041" s="27" t="s">
        <v>441</v>
      </c>
      <c r="C2041" s="30" t="s">
        <v>223</v>
      </c>
      <c r="D2041" s="34">
        <v>0</v>
      </c>
      <c r="E2041" s="34">
        <v>68249039241745</v>
      </c>
      <c r="F2041" s="34">
        <v>68249039241745</v>
      </c>
    </row>
    <row r="2042" spans="1:6" ht="13.5" hidden="1" thickBot="1">
      <c r="A2042" s="27">
        <f t="shared" si="41"/>
        <v>9</v>
      </c>
      <c r="B2042" s="30" t="s">
        <v>3576</v>
      </c>
      <c r="C2042" s="30" t="s">
        <v>3577</v>
      </c>
      <c r="D2042" s="34">
        <v>0</v>
      </c>
      <c r="E2042" s="34">
        <v>520542281389</v>
      </c>
      <c r="F2042" s="34">
        <v>520542281389</v>
      </c>
    </row>
    <row r="2043" spans="1:6" ht="13.5" hidden="1" thickBot="1">
      <c r="A2043" s="27">
        <f t="shared" si="41"/>
        <v>9</v>
      </c>
      <c r="B2043" s="30" t="s">
        <v>3578</v>
      </c>
      <c r="C2043" s="30" t="s">
        <v>3579</v>
      </c>
      <c r="D2043" s="34">
        <v>0</v>
      </c>
      <c r="E2043" s="34">
        <v>67445954081343</v>
      </c>
      <c r="F2043" s="34">
        <v>67445954081343</v>
      </c>
    </row>
    <row r="2044" spans="1:6" ht="13.5" hidden="1" thickBot="1">
      <c r="A2044" s="27">
        <f t="shared" si="41"/>
        <v>9</v>
      </c>
      <c r="B2044" s="30" t="s">
        <v>3580</v>
      </c>
      <c r="C2044" s="30" t="s">
        <v>3581</v>
      </c>
      <c r="D2044" s="34">
        <v>0</v>
      </c>
      <c r="E2044" s="34">
        <v>282542879013</v>
      </c>
      <c r="F2044" s="34">
        <v>282542879013</v>
      </c>
    </row>
    <row r="2045" spans="1:6" ht="13.5" thickBot="1">
      <c r="A2045" s="27">
        <f t="shared" si="41"/>
        <v>6</v>
      </c>
      <c r="B2045" s="27" t="s">
        <v>3582</v>
      </c>
      <c r="C2045" s="30" t="s">
        <v>3472</v>
      </c>
      <c r="D2045" s="34">
        <v>0</v>
      </c>
      <c r="E2045" s="33">
        <v>16743182753555</v>
      </c>
      <c r="F2045" s="33">
        <v>16743182753555</v>
      </c>
    </row>
    <row r="2046" spans="1:6" ht="13.5" hidden="1" thickBot="1">
      <c r="A2046" s="27">
        <f t="shared" si="41"/>
        <v>9</v>
      </c>
      <c r="B2046" s="30" t="s">
        <v>3583</v>
      </c>
      <c r="C2046" s="30" t="s">
        <v>474</v>
      </c>
      <c r="D2046" s="34">
        <v>0</v>
      </c>
      <c r="E2046" s="33">
        <v>35795099353.779999</v>
      </c>
      <c r="F2046" s="33">
        <v>35795099353.779999</v>
      </c>
    </row>
    <row r="2047" spans="1:6" ht="13.5" hidden="1" thickBot="1">
      <c r="A2047" s="27">
        <f t="shared" si="41"/>
        <v>9</v>
      </c>
      <c r="B2047" s="30" t="s">
        <v>3584</v>
      </c>
      <c r="C2047" s="30" t="s">
        <v>149</v>
      </c>
      <c r="D2047" s="34">
        <v>0</v>
      </c>
      <c r="E2047" s="33">
        <v>2726638361189.1602</v>
      </c>
      <c r="F2047" s="33">
        <v>2726638361189.1602</v>
      </c>
    </row>
    <row r="2048" spans="1:6" ht="13.5" hidden="1" thickBot="1">
      <c r="A2048" s="27">
        <f t="shared" si="41"/>
        <v>9</v>
      </c>
      <c r="B2048" s="30" t="s">
        <v>3585</v>
      </c>
      <c r="C2048" s="30" t="s">
        <v>760</v>
      </c>
      <c r="D2048" s="34">
        <v>0</v>
      </c>
      <c r="E2048" s="33">
        <v>-341931594540.56</v>
      </c>
      <c r="F2048" s="33">
        <v>-341931594540.56</v>
      </c>
    </row>
    <row r="2049" spans="1:6" ht="13.5" hidden="1" thickBot="1">
      <c r="A2049" s="27">
        <f t="shared" si="41"/>
        <v>9</v>
      </c>
      <c r="B2049" s="30" t="s">
        <v>3586</v>
      </c>
      <c r="C2049" s="30" t="s">
        <v>1383</v>
      </c>
      <c r="D2049" s="34">
        <v>0</v>
      </c>
      <c r="E2049" s="33">
        <v>-9458547529.9899998</v>
      </c>
      <c r="F2049" s="33">
        <v>-9458547529.9899998</v>
      </c>
    </row>
    <row r="2050" spans="1:6" ht="13.5" hidden="1" thickBot="1">
      <c r="A2050" s="27">
        <f t="shared" si="41"/>
        <v>9</v>
      </c>
      <c r="B2050" s="30" t="s">
        <v>3587</v>
      </c>
      <c r="C2050" s="30" t="s">
        <v>116</v>
      </c>
      <c r="D2050" s="34">
        <v>0</v>
      </c>
      <c r="E2050" s="33">
        <v>-9640820208.4099998</v>
      </c>
      <c r="F2050" s="33">
        <v>-9640820208.4099998</v>
      </c>
    </row>
    <row r="2051" spans="1:6" ht="13.5" hidden="1" thickBot="1">
      <c r="A2051" s="27">
        <f t="shared" si="41"/>
        <v>9</v>
      </c>
      <c r="B2051" s="30" t="s">
        <v>3588</v>
      </c>
      <c r="C2051" s="30" t="s">
        <v>193</v>
      </c>
      <c r="D2051" s="34">
        <v>0</v>
      </c>
      <c r="E2051" s="33">
        <v>10663679056342.801</v>
      </c>
      <c r="F2051" s="33">
        <v>10663679056342.801</v>
      </c>
    </row>
    <row r="2052" spans="1:6" ht="13.5" hidden="1" thickBot="1">
      <c r="A2052" s="27">
        <f t="shared" si="41"/>
        <v>9</v>
      </c>
      <c r="B2052" s="30" t="s">
        <v>3589</v>
      </c>
      <c r="C2052" s="30" t="s">
        <v>2330</v>
      </c>
      <c r="D2052" s="34">
        <v>0</v>
      </c>
      <c r="E2052" s="33">
        <v>-135582469985.23</v>
      </c>
      <c r="F2052" s="33">
        <v>-135582469985.23</v>
      </c>
    </row>
    <row r="2053" spans="1:6" ht="13.5" hidden="1" thickBot="1">
      <c r="A2053" s="27">
        <f t="shared" si="41"/>
        <v>9</v>
      </c>
      <c r="B2053" s="30" t="s">
        <v>3590</v>
      </c>
      <c r="C2053" s="30" t="s">
        <v>93</v>
      </c>
      <c r="D2053" s="34">
        <v>0</v>
      </c>
      <c r="E2053" s="33">
        <v>213418221525.17001</v>
      </c>
      <c r="F2053" s="33">
        <v>213418221525.17001</v>
      </c>
    </row>
    <row r="2054" spans="1:6" ht="13.5" hidden="1" thickBot="1">
      <c r="A2054" s="27">
        <f t="shared" si="41"/>
        <v>9</v>
      </c>
      <c r="B2054" s="30" t="s">
        <v>3591</v>
      </c>
      <c r="C2054" s="30" t="s">
        <v>2401</v>
      </c>
      <c r="D2054" s="34">
        <v>0</v>
      </c>
      <c r="E2054" s="34">
        <v>-135022495</v>
      </c>
      <c r="F2054" s="34">
        <v>-135022495</v>
      </c>
    </row>
    <row r="2055" spans="1:6" ht="13.5" hidden="1" thickBot="1">
      <c r="A2055" s="27">
        <f t="shared" si="41"/>
        <v>9</v>
      </c>
      <c r="B2055" s="30" t="s">
        <v>3592</v>
      </c>
      <c r="C2055" s="30" t="s">
        <v>82</v>
      </c>
      <c r="D2055" s="34">
        <v>0</v>
      </c>
      <c r="E2055" s="33">
        <v>2937830507.5599999</v>
      </c>
      <c r="F2055" s="33">
        <v>2937830507.5599999</v>
      </c>
    </row>
    <row r="2056" spans="1:6" ht="13.5" hidden="1" thickBot="1">
      <c r="A2056" s="27">
        <f t="shared" si="41"/>
        <v>9</v>
      </c>
      <c r="B2056" s="30" t="s">
        <v>3593</v>
      </c>
      <c r="C2056" s="30" t="s">
        <v>66</v>
      </c>
      <c r="D2056" s="34">
        <v>0</v>
      </c>
      <c r="E2056" s="33">
        <v>34153304306.209999</v>
      </c>
      <c r="F2056" s="33">
        <v>34153304306.209999</v>
      </c>
    </row>
    <row r="2057" spans="1:6" ht="13.5" hidden="1" thickBot="1">
      <c r="A2057" s="27">
        <f t="shared" si="41"/>
        <v>9</v>
      </c>
      <c r="B2057" s="30" t="s">
        <v>3594</v>
      </c>
      <c r="C2057" s="30" t="s">
        <v>2406</v>
      </c>
      <c r="D2057" s="34">
        <v>0</v>
      </c>
      <c r="E2057" s="34">
        <v>59074036</v>
      </c>
      <c r="F2057" s="34">
        <v>59074036</v>
      </c>
    </row>
    <row r="2058" spans="1:6" ht="13.5" hidden="1" thickBot="1">
      <c r="A2058" s="27">
        <f t="shared" si="41"/>
        <v>9</v>
      </c>
      <c r="B2058" s="30" t="s">
        <v>3595</v>
      </c>
      <c r="C2058" s="30" t="s">
        <v>2408</v>
      </c>
      <c r="D2058" s="34">
        <v>0</v>
      </c>
      <c r="E2058" s="33">
        <v>-132469140663.84</v>
      </c>
      <c r="F2058" s="33">
        <v>-132469140663.84</v>
      </c>
    </row>
    <row r="2059" spans="1:6" ht="13.5" hidden="1" thickBot="1">
      <c r="A2059" s="27">
        <f t="shared" si="41"/>
        <v>9</v>
      </c>
      <c r="B2059" s="30" t="s">
        <v>3596</v>
      </c>
      <c r="C2059" s="30" t="s">
        <v>57</v>
      </c>
      <c r="D2059" s="34">
        <v>0</v>
      </c>
      <c r="E2059" s="33">
        <v>-49582799643.589996</v>
      </c>
      <c r="F2059" s="33">
        <v>-49582799643.589996</v>
      </c>
    </row>
    <row r="2060" spans="1:6" ht="13.5" hidden="1" thickBot="1">
      <c r="A2060" s="27">
        <f t="shared" si="41"/>
        <v>9</v>
      </c>
      <c r="B2060" s="30" t="s">
        <v>3597</v>
      </c>
      <c r="C2060" s="30" t="s">
        <v>2411</v>
      </c>
      <c r="D2060" s="34">
        <v>0</v>
      </c>
      <c r="E2060" s="33">
        <v>-412097197590.95001</v>
      </c>
      <c r="F2060" s="33">
        <v>-412097197590.95001</v>
      </c>
    </row>
    <row r="2061" spans="1:6" ht="13.5" hidden="1" thickBot="1">
      <c r="A2061" s="27">
        <f t="shared" si="41"/>
        <v>9</v>
      </c>
      <c r="B2061" s="30" t="s">
        <v>3598</v>
      </c>
      <c r="C2061" s="30" t="s">
        <v>2413</v>
      </c>
      <c r="D2061" s="34">
        <v>0</v>
      </c>
      <c r="E2061" s="33">
        <v>-35933145345.889999</v>
      </c>
      <c r="F2061" s="33">
        <v>-35933145345.889999</v>
      </c>
    </row>
    <row r="2062" spans="1:6" ht="13.5" hidden="1" thickBot="1">
      <c r="A2062" s="27">
        <f t="shared" si="41"/>
        <v>9</v>
      </c>
      <c r="B2062" s="30" t="s">
        <v>3599</v>
      </c>
      <c r="C2062" s="30" t="s">
        <v>2415</v>
      </c>
      <c r="D2062" s="34">
        <v>0</v>
      </c>
      <c r="E2062" s="33">
        <v>-157827143148.31</v>
      </c>
      <c r="F2062" s="33">
        <v>-157827143148.31</v>
      </c>
    </row>
    <row r="2063" spans="1:6" ht="13.5" hidden="1" thickBot="1">
      <c r="A2063" s="27">
        <f t="shared" si="41"/>
        <v>9</v>
      </c>
      <c r="B2063" s="30" t="s">
        <v>3600</v>
      </c>
      <c r="C2063" s="30" t="s">
        <v>162</v>
      </c>
      <c r="D2063" s="34">
        <v>0</v>
      </c>
      <c r="E2063" s="33">
        <v>37101712838.239998</v>
      </c>
      <c r="F2063" s="33">
        <v>37101712838.239998</v>
      </c>
    </row>
    <row r="2064" spans="1:6" ht="13.5" hidden="1" thickBot="1">
      <c r="A2064" s="27">
        <f t="shared" si="41"/>
        <v>9</v>
      </c>
      <c r="B2064" s="30" t="s">
        <v>3601</v>
      </c>
      <c r="C2064" s="30" t="s">
        <v>3493</v>
      </c>
      <c r="D2064" s="34">
        <v>0</v>
      </c>
      <c r="E2064" s="33">
        <v>4314057974607.8501</v>
      </c>
      <c r="F2064" s="33">
        <v>4314057974607.8501</v>
      </c>
    </row>
    <row r="2065" spans="1:6" ht="13.5" customHeight="1" thickBot="1">
      <c r="A2065" s="27">
        <f t="shared" si="41"/>
        <v>6</v>
      </c>
      <c r="B2065" s="27" t="s">
        <v>3602</v>
      </c>
      <c r="C2065" s="38" t="s">
        <v>3603</v>
      </c>
      <c r="D2065" s="40">
        <v>0</v>
      </c>
      <c r="E2065" s="40">
        <v>420237018054</v>
      </c>
      <c r="F2065" s="40">
        <v>420237018054</v>
      </c>
    </row>
    <row r="2066" spans="1:6" ht="13.5" hidden="1" thickBot="1">
      <c r="A2066" s="27">
        <f t="shared" si="41"/>
        <v>9</v>
      </c>
      <c r="B2066" s="30" t="s">
        <v>3604</v>
      </c>
      <c r="C2066" s="30" t="s">
        <v>623</v>
      </c>
      <c r="D2066" s="34">
        <v>0</v>
      </c>
      <c r="E2066" s="33">
        <v>1009222658.21</v>
      </c>
      <c r="F2066" s="33">
        <v>1009222658.21</v>
      </c>
    </row>
    <row r="2067" spans="1:6" ht="13.5" hidden="1" thickBot="1">
      <c r="A2067" s="27">
        <f t="shared" si="41"/>
        <v>9</v>
      </c>
      <c r="B2067" s="30" t="s">
        <v>3605</v>
      </c>
      <c r="C2067" s="30" t="s">
        <v>625</v>
      </c>
      <c r="D2067" s="34">
        <v>0</v>
      </c>
      <c r="E2067" s="34">
        <v>67924532246</v>
      </c>
      <c r="F2067" s="34">
        <v>67924532246</v>
      </c>
    </row>
    <row r="2068" spans="1:6" ht="13.5" hidden="1" thickBot="1">
      <c r="A2068" s="27">
        <f t="shared" si="41"/>
        <v>9</v>
      </c>
      <c r="B2068" s="30" t="s">
        <v>3606</v>
      </c>
      <c r="C2068" s="30" t="s">
        <v>627</v>
      </c>
      <c r="D2068" s="34">
        <v>0</v>
      </c>
      <c r="E2068" s="34">
        <v>0</v>
      </c>
      <c r="F2068" s="34">
        <v>0</v>
      </c>
    </row>
    <row r="2069" spans="1:6" ht="13.5" hidden="1" thickBot="1">
      <c r="A2069" s="27">
        <f t="shared" si="41"/>
        <v>9</v>
      </c>
      <c r="B2069" s="30" t="s">
        <v>3607</v>
      </c>
      <c r="C2069" s="30" t="s">
        <v>629</v>
      </c>
      <c r="D2069" s="34">
        <v>0</v>
      </c>
      <c r="E2069" s="33">
        <v>3663443710.25</v>
      </c>
      <c r="F2069" s="33">
        <v>3663443710.25</v>
      </c>
    </row>
    <row r="2070" spans="1:6" ht="13.5" hidden="1" thickBot="1">
      <c r="A2070" s="27">
        <f t="shared" si="41"/>
        <v>9</v>
      </c>
      <c r="B2070" s="30" t="s">
        <v>3608</v>
      </c>
      <c r="C2070" s="30" t="s">
        <v>631</v>
      </c>
      <c r="D2070" s="34">
        <v>0</v>
      </c>
      <c r="E2070" s="33">
        <v>5364846100.3900003</v>
      </c>
      <c r="F2070" s="33">
        <v>5364846100.3900003</v>
      </c>
    </row>
    <row r="2071" spans="1:6" ht="13.5" hidden="1" thickBot="1">
      <c r="A2071" s="27">
        <f t="shared" si="41"/>
        <v>9</v>
      </c>
      <c r="B2071" s="30" t="s">
        <v>3609</v>
      </c>
      <c r="C2071" s="30" t="s">
        <v>633</v>
      </c>
      <c r="D2071" s="34">
        <v>0</v>
      </c>
      <c r="E2071" s="33">
        <v>4226922371.1500001</v>
      </c>
      <c r="F2071" s="33">
        <v>4226922371.1500001</v>
      </c>
    </row>
    <row r="2072" spans="1:6" ht="13.5" hidden="1" thickBot="1">
      <c r="A2072" s="27">
        <f t="shared" si="41"/>
        <v>9</v>
      </c>
      <c r="B2072" s="30" t="s">
        <v>3610</v>
      </c>
      <c r="C2072" s="30" t="s">
        <v>553</v>
      </c>
      <c r="D2072" s="34">
        <v>0</v>
      </c>
      <c r="E2072" s="34">
        <v>316359734607</v>
      </c>
      <c r="F2072" s="34">
        <v>316359734607</v>
      </c>
    </row>
    <row r="2073" spans="1:6" ht="13.5" hidden="1" thickBot="1">
      <c r="A2073" s="27">
        <f t="shared" si="41"/>
        <v>9</v>
      </c>
      <c r="B2073" s="30" t="s">
        <v>3611</v>
      </c>
      <c r="C2073" s="30" t="s">
        <v>600</v>
      </c>
      <c r="D2073" s="34">
        <v>0</v>
      </c>
      <c r="E2073" s="34">
        <v>21389329361</v>
      </c>
      <c r="F2073" s="34">
        <v>21389329361</v>
      </c>
    </row>
    <row r="2074" spans="1:6" ht="51.75" hidden="1" thickBot="1">
      <c r="A2074" s="27">
        <f t="shared" si="41"/>
        <v>9</v>
      </c>
      <c r="B2074" s="30" t="s">
        <v>3612</v>
      </c>
      <c r="C2074" s="38" t="s">
        <v>3613</v>
      </c>
      <c r="D2074" s="40">
        <v>0</v>
      </c>
      <c r="E2074" s="40">
        <v>298987000</v>
      </c>
      <c r="F2074" s="40">
        <v>298987000</v>
      </c>
    </row>
    <row r="2075" spans="1:6" ht="13.5" thickBot="1">
      <c r="A2075" s="27">
        <f t="shared" si="41"/>
        <v>6</v>
      </c>
      <c r="B2075" s="27" t="s">
        <v>3614</v>
      </c>
      <c r="C2075" s="30" t="s">
        <v>3504</v>
      </c>
      <c r="D2075" s="34">
        <v>0</v>
      </c>
      <c r="E2075" s="33">
        <v>-105556162.33</v>
      </c>
      <c r="F2075" s="33">
        <v>-105556162.33</v>
      </c>
    </row>
    <row r="2076" spans="1:6" ht="13.5" hidden="1" thickBot="1">
      <c r="A2076" s="27">
        <f t="shared" si="41"/>
        <v>9</v>
      </c>
      <c r="B2076" s="30" t="s">
        <v>3615</v>
      </c>
      <c r="C2076" s="30" t="s">
        <v>3506</v>
      </c>
      <c r="D2076" s="34">
        <v>0</v>
      </c>
      <c r="E2076" s="33">
        <v>-105556162.33</v>
      </c>
      <c r="F2076" s="33">
        <v>-105556162.33</v>
      </c>
    </row>
    <row r="2077" spans="1:6" ht="13.5" thickBot="1">
      <c r="A2077" s="27">
        <f t="shared" ref="A2077:A2140" si="42">LEN(B2077)</f>
        <v>6</v>
      </c>
      <c r="B2077" s="27" t="s">
        <v>3616</v>
      </c>
      <c r="C2077" s="30" t="s">
        <v>3617</v>
      </c>
      <c r="D2077" s="34">
        <v>0</v>
      </c>
      <c r="E2077" s="34">
        <v>0</v>
      </c>
      <c r="F2077" s="34">
        <v>0</v>
      </c>
    </row>
    <row r="2078" spans="1:6" ht="13.5" hidden="1" thickBot="1">
      <c r="A2078" s="27">
        <f t="shared" si="42"/>
        <v>9</v>
      </c>
      <c r="B2078" s="30" t="s">
        <v>3618</v>
      </c>
      <c r="C2078" s="30" t="s">
        <v>3617</v>
      </c>
      <c r="D2078" s="34">
        <v>0</v>
      </c>
      <c r="E2078" s="34">
        <v>0</v>
      </c>
      <c r="F2078" s="34">
        <v>0</v>
      </c>
    </row>
    <row r="2079" spans="1:6" ht="51.75" thickBot="1">
      <c r="A2079" s="27">
        <f t="shared" si="42"/>
        <v>6</v>
      </c>
      <c r="B2079" s="27" t="s">
        <v>3619</v>
      </c>
      <c r="C2079" s="38" t="s">
        <v>3508</v>
      </c>
      <c r="D2079" s="40">
        <v>0</v>
      </c>
      <c r="E2079" s="40">
        <v>13007857877</v>
      </c>
      <c r="F2079" s="40">
        <v>13007857877</v>
      </c>
    </row>
    <row r="2080" spans="1:6" ht="13.5" hidden="1" thickBot="1">
      <c r="A2080" s="27">
        <f t="shared" si="42"/>
        <v>9</v>
      </c>
      <c r="B2080" s="30" t="s">
        <v>3620</v>
      </c>
      <c r="C2080" s="30" t="s">
        <v>3510</v>
      </c>
      <c r="D2080" s="34">
        <v>0</v>
      </c>
      <c r="E2080" s="34">
        <v>31479146004</v>
      </c>
      <c r="F2080" s="34">
        <v>31479146004</v>
      </c>
    </row>
    <row r="2081" spans="1:6" ht="13.5" hidden="1" thickBot="1">
      <c r="A2081" s="27">
        <f t="shared" si="42"/>
        <v>9</v>
      </c>
      <c r="B2081" s="30" t="s">
        <v>3621</v>
      </c>
      <c r="C2081" s="30" t="s">
        <v>3512</v>
      </c>
      <c r="D2081" s="34">
        <v>0</v>
      </c>
      <c r="E2081" s="34">
        <v>-18490596520</v>
      </c>
      <c r="F2081" s="34">
        <v>-18490596520</v>
      </c>
    </row>
    <row r="2082" spans="1:6" ht="13.5" hidden="1" thickBot="1">
      <c r="A2082" s="27">
        <f t="shared" si="42"/>
        <v>9</v>
      </c>
      <c r="B2082" s="30" t="s">
        <v>3622</v>
      </c>
      <c r="C2082" s="30" t="s">
        <v>3514</v>
      </c>
      <c r="D2082" s="34">
        <v>0</v>
      </c>
      <c r="E2082" s="34">
        <v>17016860</v>
      </c>
      <c r="F2082" s="34">
        <v>17016860</v>
      </c>
    </row>
    <row r="2083" spans="1:6" ht="13.5" hidden="1" thickBot="1">
      <c r="A2083" s="27">
        <f t="shared" si="42"/>
        <v>9</v>
      </c>
      <c r="B2083" s="30" t="s">
        <v>3623</v>
      </c>
      <c r="C2083" s="30" t="s">
        <v>3516</v>
      </c>
      <c r="D2083" s="34">
        <v>0</v>
      </c>
      <c r="E2083" s="34">
        <v>2291533</v>
      </c>
      <c r="F2083" s="34">
        <v>2291533</v>
      </c>
    </row>
    <row r="2084" spans="1:6" ht="13.5" hidden="1" thickBot="1">
      <c r="A2084" s="27">
        <f t="shared" si="42"/>
        <v>9</v>
      </c>
      <c r="B2084" s="30" t="s">
        <v>3624</v>
      </c>
      <c r="C2084" s="30" t="s">
        <v>3625</v>
      </c>
      <c r="D2084" s="34">
        <v>0</v>
      </c>
      <c r="E2084" s="34">
        <v>0</v>
      </c>
      <c r="F2084" s="34">
        <v>0</v>
      </c>
    </row>
    <row r="2085" spans="1:6" ht="51.75" thickBot="1">
      <c r="A2085" s="27">
        <f t="shared" si="42"/>
        <v>6</v>
      </c>
      <c r="B2085" s="27" t="s">
        <v>3626</v>
      </c>
      <c r="C2085" s="38" t="s">
        <v>3518</v>
      </c>
      <c r="D2085" s="40">
        <v>0</v>
      </c>
      <c r="E2085" s="40">
        <v>39061618786</v>
      </c>
      <c r="F2085" s="40">
        <v>39061618786</v>
      </c>
    </row>
    <row r="2086" spans="1:6" ht="13.5" hidden="1" thickBot="1">
      <c r="A2086" s="27">
        <f t="shared" si="42"/>
        <v>9</v>
      </c>
      <c r="B2086" s="30" t="s">
        <v>3627</v>
      </c>
      <c r="C2086" s="30" t="s">
        <v>3510</v>
      </c>
      <c r="D2086" s="34">
        <v>0</v>
      </c>
      <c r="E2086" s="34">
        <v>2416857837</v>
      </c>
      <c r="F2086" s="34">
        <v>2416857837</v>
      </c>
    </row>
    <row r="2087" spans="1:6" ht="13.5" hidden="1" thickBot="1">
      <c r="A2087" s="27">
        <f t="shared" si="42"/>
        <v>9</v>
      </c>
      <c r="B2087" s="30" t="s">
        <v>3628</v>
      </c>
      <c r="C2087" s="30" t="s">
        <v>3512</v>
      </c>
      <c r="D2087" s="34">
        <v>0</v>
      </c>
      <c r="E2087" s="34">
        <v>9208476779</v>
      </c>
      <c r="F2087" s="34">
        <v>9208476779</v>
      </c>
    </row>
    <row r="2088" spans="1:6" ht="13.5" hidden="1" thickBot="1">
      <c r="A2088" s="27">
        <f t="shared" si="42"/>
        <v>9</v>
      </c>
      <c r="B2088" s="30" t="s">
        <v>3629</v>
      </c>
      <c r="C2088" s="30" t="s">
        <v>3514</v>
      </c>
      <c r="D2088" s="34">
        <v>0</v>
      </c>
      <c r="E2088" s="34">
        <v>61016770</v>
      </c>
      <c r="F2088" s="34">
        <v>61016770</v>
      </c>
    </row>
    <row r="2089" spans="1:6" ht="13.5" hidden="1" thickBot="1">
      <c r="A2089" s="27">
        <f t="shared" si="42"/>
        <v>9</v>
      </c>
      <c r="B2089" s="30" t="s">
        <v>3630</v>
      </c>
      <c r="C2089" s="30" t="s">
        <v>3516</v>
      </c>
      <c r="D2089" s="34">
        <v>0</v>
      </c>
      <c r="E2089" s="34">
        <v>27375267400</v>
      </c>
      <c r="F2089" s="34">
        <v>27375267400</v>
      </c>
    </row>
    <row r="2090" spans="1:6" ht="13.5" customHeight="1" thickBot="1">
      <c r="A2090" s="27">
        <f t="shared" si="42"/>
        <v>6</v>
      </c>
      <c r="B2090" s="27" t="s">
        <v>3631</v>
      </c>
      <c r="C2090" s="38" t="s">
        <v>3524</v>
      </c>
      <c r="D2090" s="40">
        <v>0</v>
      </c>
      <c r="E2090" s="40">
        <v>570242458</v>
      </c>
      <c r="F2090" s="40">
        <v>570242458</v>
      </c>
    </row>
    <row r="2091" spans="1:6" ht="13.5" hidden="1" thickBot="1">
      <c r="A2091" s="27">
        <f t="shared" si="42"/>
        <v>9</v>
      </c>
      <c r="B2091" s="30" t="s">
        <v>3632</v>
      </c>
      <c r="C2091" s="30" t="s">
        <v>3512</v>
      </c>
      <c r="D2091" s="34">
        <v>0</v>
      </c>
      <c r="E2091" s="34">
        <v>570242458</v>
      </c>
      <c r="F2091" s="34">
        <v>570242458</v>
      </c>
    </row>
    <row r="2092" spans="1:6" ht="13.5" hidden="1" thickBot="1">
      <c r="A2092" s="27">
        <f t="shared" si="42"/>
        <v>9</v>
      </c>
      <c r="B2092" s="30" t="s">
        <v>3633</v>
      </c>
      <c r="C2092" s="30" t="s">
        <v>3514</v>
      </c>
      <c r="D2092" s="34">
        <v>0</v>
      </c>
      <c r="E2092" s="34">
        <v>0</v>
      </c>
      <c r="F2092" s="34">
        <v>0</v>
      </c>
    </row>
    <row r="2093" spans="1:6" ht="13.5" hidden="1" thickBot="1">
      <c r="A2093" s="27">
        <f t="shared" si="42"/>
        <v>9</v>
      </c>
      <c r="B2093" s="30" t="s">
        <v>3634</v>
      </c>
      <c r="C2093" s="30" t="s">
        <v>3625</v>
      </c>
      <c r="D2093" s="34">
        <v>0</v>
      </c>
      <c r="E2093" s="34">
        <v>0</v>
      </c>
      <c r="F2093" s="34">
        <v>0</v>
      </c>
    </row>
    <row r="2094" spans="1:6" ht="13.5" thickBot="1">
      <c r="A2094" s="27">
        <f t="shared" si="42"/>
        <v>6</v>
      </c>
      <c r="B2094" s="27" t="s">
        <v>3635</v>
      </c>
      <c r="C2094" s="30" t="s">
        <v>3636</v>
      </c>
      <c r="D2094" s="34">
        <v>0</v>
      </c>
      <c r="E2094" s="33">
        <v>63962510226.959999</v>
      </c>
      <c r="F2094" s="33">
        <v>63962510226.959999</v>
      </c>
    </row>
    <row r="2095" spans="1:6" ht="13.5" hidden="1" thickBot="1">
      <c r="A2095" s="27">
        <f t="shared" si="42"/>
        <v>9</v>
      </c>
      <c r="B2095" s="30" t="s">
        <v>3637</v>
      </c>
      <c r="C2095" s="30" t="s">
        <v>106</v>
      </c>
      <c r="D2095" s="34">
        <v>0</v>
      </c>
      <c r="E2095" s="33">
        <v>34761425341.779999</v>
      </c>
      <c r="F2095" s="33">
        <v>34761425341.779999</v>
      </c>
    </row>
    <row r="2096" spans="1:6" ht="13.5" hidden="1" thickBot="1">
      <c r="A2096" s="27">
        <f t="shared" si="42"/>
        <v>9</v>
      </c>
      <c r="B2096" s="30" t="s">
        <v>3638</v>
      </c>
      <c r="C2096" s="30" t="s">
        <v>98</v>
      </c>
      <c r="D2096" s="34">
        <v>0</v>
      </c>
      <c r="E2096" s="33">
        <v>29201084885.18</v>
      </c>
      <c r="F2096" s="33">
        <v>29201084885.18</v>
      </c>
    </row>
    <row r="2097" spans="1:6" ht="13.5" hidden="1" thickBot="1">
      <c r="A2097" s="27">
        <f t="shared" si="42"/>
        <v>9</v>
      </c>
      <c r="B2097" s="30" t="s">
        <v>3639</v>
      </c>
      <c r="C2097" s="30" t="s">
        <v>198</v>
      </c>
      <c r="D2097" s="34">
        <v>0</v>
      </c>
      <c r="E2097" s="34">
        <v>0</v>
      </c>
      <c r="F2097" s="34">
        <v>0</v>
      </c>
    </row>
    <row r="2098" spans="1:6" ht="13.5" thickBot="1">
      <c r="A2098" s="27">
        <f t="shared" si="42"/>
        <v>6</v>
      </c>
      <c r="B2098" s="27" t="s">
        <v>3640</v>
      </c>
      <c r="C2098" s="30" t="s">
        <v>3641</v>
      </c>
      <c r="D2098" s="34">
        <v>0</v>
      </c>
      <c r="E2098" s="33">
        <v>-1293495365139.7</v>
      </c>
      <c r="F2098" s="33">
        <v>-1293495365139.7</v>
      </c>
    </row>
    <row r="2099" spans="1:6" ht="13.5" hidden="1" thickBot="1">
      <c r="A2099" s="27">
        <f t="shared" si="42"/>
        <v>9</v>
      </c>
      <c r="B2099" s="30" t="s">
        <v>3642</v>
      </c>
      <c r="C2099" s="30" t="s">
        <v>3530</v>
      </c>
      <c r="D2099" s="34">
        <v>0</v>
      </c>
      <c r="E2099" s="33">
        <v>-1402823589996.7</v>
      </c>
      <c r="F2099" s="33">
        <v>-1402823589996.7</v>
      </c>
    </row>
    <row r="2100" spans="1:6" ht="13.5" hidden="1" thickBot="1">
      <c r="A2100" s="27">
        <f t="shared" si="42"/>
        <v>9</v>
      </c>
      <c r="B2100" s="30" t="s">
        <v>3643</v>
      </c>
      <c r="C2100" s="30" t="s">
        <v>3644</v>
      </c>
      <c r="D2100" s="34">
        <v>0</v>
      </c>
      <c r="E2100" s="34">
        <v>109095517297</v>
      </c>
      <c r="F2100" s="34">
        <v>109095517297</v>
      </c>
    </row>
    <row r="2101" spans="1:6" ht="13.5" hidden="1" thickBot="1">
      <c r="A2101" s="27">
        <f t="shared" si="42"/>
        <v>9</v>
      </c>
      <c r="B2101" s="30" t="s">
        <v>3645</v>
      </c>
      <c r="C2101" s="30" t="s">
        <v>3646</v>
      </c>
      <c r="D2101" s="34">
        <v>0</v>
      </c>
      <c r="E2101" s="34">
        <v>232707560</v>
      </c>
      <c r="F2101" s="34">
        <v>232707560</v>
      </c>
    </row>
    <row r="2102" spans="1:6" ht="13.5" thickBot="1">
      <c r="A2102" s="27">
        <f t="shared" si="42"/>
        <v>6</v>
      </c>
      <c r="B2102" s="27" t="s">
        <v>3647</v>
      </c>
      <c r="C2102" s="30" t="s">
        <v>3648</v>
      </c>
      <c r="D2102" s="34">
        <v>0</v>
      </c>
      <c r="E2102" s="34">
        <v>1236165854923</v>
      </c>
      <c r="F2102" s="34">
        <v>1236165854923</v>
      </c>
    </row>
    <row r="2103" spans="1:6" ht="13.5" hidden="1" thickBot="1">
      <c r="A2103" s="27">
        <f t="shared" si="42"/>
        <v>9</v>
      </c>
      <c r="B2103" s="30" t="s">
        <v>3649</v>
      </c>
      <c r="C2103" s="30" t="s">
        <v>3650</v>
      </c>
      <c r="D2103" s="34">
        <v>0</v>
      </c>
      <c r="E2103" s="34">
        <v>1236165854923</v>
      </c>
      <c r="F2103" s="34">
        <v>1236165854923</v>
      </c>
    </row>
    <row r="2104" spans="1:6" ht="13.5" thickBot="1">
      <c r="A2104" s="27">
        <f t="shared" si="42"/>
        <v>3</v>
      </c>
      <c r="B2104" s="27" t="s">
        <v>450</v>
      </c>
      <c r="C2104" s="30" t="s">
        <v>164</v>
      </c>
      <c r="D2104" s="34">
        <v>0</v>
      </c>
      <c r="E2104" s="33">
        <v>-30365559777087.699</v>
      </c>
      <c r="F2104" s="33">
        <v>-30365559777087.699</v>
      </c>
    </row>
    <row r="2105" spans="1:6" ht="13.5" thickBot="1">
      <c r="A2105" s="27">
        <f t="shared" si="42"/>
        <v>6</v>
      </c>
      <c r="B2105" s="27" t="s">
        <v>3651</v>
      </c>
      <c r="C2105" s="30" t="s">
        <v>3652</v>
      </c>
      <c r="D2105" s="34">
        <v>0</v>
      </c>
      <c r="E2105" s="33">
        <v>2998047590623.8599</v>
      </c>
      <c r="F2105" s="33">
        <v>2998047590623.8599</v>
      </c>
    </row>
    <row r="2106" spans="1:6" ht="13.5" hidden="1" thickBot="1">
      <c r="A2106" s="27">
        <f t="shared" si="42"/>
        <v>9</v>
      </c>
      <c r="B2106" s="30" t="s">
        <v>3653</v>
      </c>
      <c r="C2106" s="30" t="s">
        <v>3654</v>
      </c>
      <c r="D2106" s="34">
        <v>0</v>
      </c>
      <c r="E2106" s="33">
        <v>2998047590623.8599</v>
      </c>
      <c r="F2106" s="33">
        <v>2998047590623.8599</v>
      </c>
    </row>
    <row r="2107" spans="1:6" ht="13.5" hidden="1" thickBot="1">
      <c r="A2107" s="27">
        <f t="shared" si="42"/>
        <v>9</v>
      </c>
      <c r="B2107" s="30" t="s">
        <v>3655</v>
      </c>
      <c r="C2107" s="30" t="s">
        <v>3656</v>
      </c>
      <c r="D2107" s="34">
        <v>0</v>
      </c>
      <c r="E2107" s="34">
        <v>0</v>
      </c>
      <c r="F2107" s="34">
        <v>0</v>
      </c>
    </row>
    <row r="2108" spans="1:6" ht="13.5" thickBot="1">
      <c r="A2108" s="27">
        <f t="shared" si="42"/>
        <v>6</v>
      </c>
      <c r="B2108" s="27" t="s">
        <v>3657</v>
      </c>
      <c r="C2108" s="30" t="s">
        <v>3658</v>
      </c>
      <c r="D2108" s="34">
        <v>0</v>
      </c>
      <c r="E2108" s="33">
        <v>-33363607367711.602</v>
      </c>
      <c r="F2108" s="33">
        <v>-33363607367711.602</v>
      </c>
    </row>
    <row r="2109" spans="1:6" ht="13.5" hidden="1" thickBot="1">
      <c r="A2109" s="27">
        <f t="shared" si="42"/>
        <v>9</v>
      </c>
      <c r="B2109" s="30" t="s">
        <v>3659</v>
      </c>
      <c r="C2109" s="30" t="s">
        <v>3660</v>
      </c>
      <c r="D2109" s="34">
        <v>0</v>
      </c>
      <c r="E2109" s="34">
        <v>0</v>
      </c>
      <c r="F2109" s="34">
        <v>0</v>
      </c>
    </row>
    <row r="2110" spans="1:6" ht="13.5" hidden="1" thickBot="1">
      <c r="A2110" s="27">
        <f t="shared" si="42"/>
        <v>9</v>
      </c>
      <c r="B2110" s="30" t="s">
        <v>3661</v>
      </c>
      <c r="C2110" s="30" t="s">
        <v>3662</v>
      </c>
      <c r="D2110" s="34">
        <v>0</v>
      </c>
      <c r="E2110" s="33">
        <v>33363607367711.602</v>
      </c>
      <c r="F2110" s="33">
        <v>33363607367711.602</v>
      </c>
    </row>
    <row r="2111" spans="1:6" ht="13.5" hidden="1" thickBot="1">
      <c r="A2111" s="27">
        <f t="shared" si="42"/>
        <v>4</v>
      </c>
      <c r="B2111" s="27" t="s">
        <v>3663</v>
      </c>
      <c r="C2111" s="30" t="s">
        <v>3664</v>
      </c>
      <c r="D2111" s="34">
        <v>0</v>
      </c>
      <c r="E2111" s="33">
        <v>26311741819080.398</v>
      </c>
      <c r="F2111" s="33">
        <v>26311741819080.398</v>
      </c>
    </row>
    <row r="2112" spans="1:6" ht="13.5" hidden="1" thickBot="1">
      <c r="A2112" s="27">
        <f t="shared" si="42"/>
        <v>7</v>
      </c>
      <c r="B2112" s="30" t="s">
        <v>3665</v>
      </c>
      <c r="C2112" s="30" t="s">
        <v>3666</v>
      </c>
      <c r="D2112" s="34">
        <v>0</v>
      </c>
      <c r="E2112" s="33">
        <v>26311741819080.398</v>
      </c>
      <c r="F2112" s="33">
        <v>26311741819080.398</v>
      </c>
    </row>
    <row r="2113" spans="1:6" ht="13.5" hidden="1" thickBot="1">
      <c r="A2113" s="27">
        <f t="shared" si="42"/>
        <v>10</v>
      </c>
      <c r="B2113" s="30" t="s">
        <v>3667</v>
      </c>
      <c r="C2113" s="30" t="s">
        <v>3668</v>
      </c>
      <c r="D2113" s="34">
        <v>0</v>
      </c>
      <c r="E2113" s="33">
        <v>26311741819080.398</v>
      </c>
      <c r="F2113" s="33">
        <v>26311741819080.398</v>
      </c>
    </row>
    <row r="2114" spans="1:6" ht="13.5" thickBot="1">
      <c r="A2114" s="35">
        <v>4</v>
      </c>
      <c r="B2114" s="27" t="s">
        <v>3663</v>
      </c>
      <c r="C2114" s="36" t="s">
        <v>3664</v>
      </c>
      <c r="D2114" s="41">
        <v>0</v>
      </c>
      <c r="E2114" s="37">
        <f>E2115+E2116</f>
        <v>6605551718655.4893</v>
      </c>
      <c r="F2114" s="37">
        <f>F2115+F2116</f>
        <v>6605551718655.502</v>
      </c>
    </row>
    <row r="2115" spans="1:6" ht="13.5" hidden="1" thickBot="1">
      <c r="A2115" s="35">
        <v>7</v>
      </c>
      <c r="B2115" s="36" t="s">
        <v>3665</v>
      </c>
      <c r="C2115" s="36" t="s">
        <v>3669</v>
      </c>
      <c r="D2115" s="37"/>
      <c r="E2115" s="37">
        <f>-E2111+E1299</f>
        <v>-1644328388031.2969</v>
      </c>
      <c r="F2115" s="37">
        <f>-F2111+F1299</f>
        <v>-1644328388031.2969</v>
      </c>
    </row>
    <row r="2116" spans="1:6" ht="13.5" hidden="1" thickBot="1">
      <c r="A2116" s="35">
        <v>7</v>
      </c>
      <c r="B2116" s="36" t="s">
        <v>3665</v>
      </c>
      <c r="C2116" s="36" t="s">
        <v>3670</v>
      </c>
      <c r="D2116" s="41">
        <v>0</v>
      </c>
      <c r="E2116" s="37">
        <f>E$1293-E$1875+D$1293-D$1875</f>
        <v>8249880106686.7861</v>
      </c>
      <c r="F2116" s="37">
        <f>F$1293-F$1875</f>
        <v>8249880106686.7988</v>
      </c>
    </row>
    <row r="2117" spans="1:6" ht="13.5" thickBot="1">
      <c r="A2117" s="27">
        <f t="shared" si="42"/>
        <v>4</v>
      </c>
      <c r="B2117" s="27" t="s">
        <v>3671</v>
      </c>
      <c r="C2117" s="30" t="s">
        <v>3672</v>
      </c>
      <c r="D2117" s="34">
        <v>0</v>
      </c>
      <c r="E2117" s="33">
        <v>15670075218160.199</v>
      </c>
      <c r="F2117" s="33">
        <v>15670075218160.199</v>
      </c>
    </row>
    <row r="2118" spans="1:6" ht="13.5" hidden="1" thickBot="1">
      <c r="A2118" s="27">
        <f t="shared" si="42"/>
        <v>7</v>
      </c>
      <c r="B2118" s="30" t="s">
        <v>3673</v>
      </c>
      <c r="C2118" s="30" t="s">
        <v>3674</v>
      </c>
      <c r="D2118" s="34">
        <v>0</v>
      </c>
      <c r="E2118" s="33">
        <v>15670075218160.199</v>
      </c>
      <c r="F2118" s="33">
        <v>15670075218160.199</v>
      </c>
    </row>
    <row r="2119" spans="1:6" ht="13.5" hidden="1" thickBot="1">
      <c r="A2119" s="27">
        <f t="shared" si="42"/>
        <v>10</v>
      </c>
      <c r="B2119" s="30" t="s">
        <v>3675</v>
      </c>
      <c r="C2119" s="30" t="s">
        <v>3674</v>
      </c>
      <c r="D2119" s="34">
        <v>0</v>
      </c>
      <c r="E2119" s="33">
        <v>15670075218160.199</v>
      </c>
      <c r="F2119" s="33">
        <v>15670075218160.199</v>
      </c>
    </row>
    <row r="2120" spans="1:6" ht="13.5" hidden="1" thickBot="1">
      <c r="A2120" s="27">
        <f t="shared" si="42"/>
        <v>1</v>
      </c>
      <c r="B2120" s="27" t="s">
        <v>3676</v>
      </c>
      <c r="C2120" s="30" t="s">
        <v>3677</v>
      </c>
      <c r="D2120" s="34">
        <v>0</v>
      </c>
      <c r="E2120" s="33">
        <v>498873450800408</v>
      </c>
      <c r="F2120" s="33">
        <v>498873450800408</v>
      </c>
    </row>
    <row r="2121" spans="1:6" ht="13.5" thickBot="1">
      <c r="A2121" s="35">
        <f t="shared" si="42"/>
        <v>1</v>
      </c>
      <c r="B2121" s="27" t="s">
        <v>3676</v>
      </c>
      <c r="C2121" s="36" t="s">
        <v>3678</v>
      </c>
      <c r="D2121" s="41">
        <v>0</v>
      </c>
      <c r="E2121" s="37">
        <f>E2122+E2276+E2341+E2554+E2608+E2623</f>
        <v>515122778668921.56</v>
      </c>
      <c r="F2121" s="37">
        <f>F2122+F2276+F2341+F2554+F2608+F2623</f>
        <v>515122778668921.56</v>
      </c>
    </row>
    <row r="2122" spans="1:6" ht="13.5" thickBot="1">
      <c r="A2122" s="27">
        <f t="shared" si="42"/>
        <v>3</v>
      </c>
      <c r="B2122" s="27" t="s">
        <v>3679</v>
      </c>
      <c r="C2122" s="30" t="s">
        <v>3680</v>
      </c>
      <c r="D2122" s="34">
        <v>0</v>
      </c>
      <c r="E2122" s="33">
        <v>234282525362061</v>
      </c>
      <c r="F2122" s="33">
        <v>234282525362061</v>
      </c>
    </row>
    <row r="2123" spans="1:6" ht="13.5" hidden="1" thickBot="1">
      <c r="A2123" s="27">
        <f t="shared" si="42"/>
        <v>9</v>
      </c>
      <c r="B2123" s="30" t="s">
        <v>3681</v>
      </c>
      <c r="C2123" s="30" t="s">
        <v>763</v>
      </c>
      <c r="D2123" s="34">
        <v>0</v>
      </c>
      <c r="E2123" s="34">
        <v>50483420235784</v>
      </c>
      <c r="F2123" s="34">
        <v>50483420235784</v>
      </c>
    </row>
    <row r="2124" spans="1:6" ht="13.5" hidden="1" thickBot="1">
      <c r="A2124" s="27">
        <f t="shared" si="42"/>
        <v>9</v>
      </c>
      <c r="B2124" s="30" t="s">
        <v>3682</v>
      </c>
      <c r="C2124" s="30" t="s">
        <v>765</v>
      </c>
      <c r="D2124" s="34">
        <v>0</v>
      </c>
      <c r="E2124" s="33">
        <v>1209975423116.4399</v>
      </c>
      <c r="F2124" s="33">
        <v>1209975423116.4399</v>
      </c>
    </row>
    <row r="2125" spans="1:6" ht="13.5" hidden="1" thickBot="1">
      <c r="A2125" s="27">
        <f t="shared" si="42"/>
        <v>9</v>
      </c>
      <c r="B2125" s="30" t="s">
        <v>3683</v>
      </c>
      <c r="C2125" s="30" t="s">
        <v>767</v>
      </c>
      <c r="D2125" s="34">
        <v>0</v>
      </c>
      <c r="E2125" s="34">
        <v>3901040733090</v>
      </c>
      <c r="F2125" s="34">
        <v>3901040733090</v>
      </c>
    </row>
    <row r="2126" spans="1:6" ht="13.5" hidden="1" thickBot="1">
      <c r="A2126" s="27">
        <f t="shared" si="42"/>
        <v>9</v>
      </c>
      <c r="B2126" s="30" t="s">
        <v>3684</v>
      </c>
      <c r="C2126" s="30" t="s">
        <v>769</v>
      </c>
      <c r="D2126" s="34">
        <v>0</v>
      </c>
      <c r="E2126" s="34">
        <v>58403244443490</v>
      </c>
      <c r="F2126" s="34">
        <v>58403244443490</v>
      </c>
    </row>
    <row r="2127" spans="1:6" ht="13.5" hidden="1" thickBot="1">
      <c r="A2127" s="27">
        <f t="shared" si="42"/>
        <v>9</v>
      </c>
      <c r="B2127" s="30" t="s">
        <v>3685</v>
      </c>
      <c r="C2127" s="30" t="s">
        <v>773</v>
      </c>
      <c r="D2127" s="34">
        <v>0</v>
      </c>
      <c r="E2127" s="33">
        <v>9706218135936.9902</v>
      </c>
      <c r="F2127" s="33">
        <v>9706218135936.9902</v>
      </c>
    </row>
    <row r="2128" spans="1:6" ht="13.5" hidden="1" thickBot="1">
      <c r="A2128" s="27">
        <f t="shared" si="42"/>
        <v>9</v>
      </c>
      <c r="B2128" s="30" t="s">
        <v>3686</v>
      </c>
      <c r="C2128" s="30" t="s">
        <v>775</v>
      </c>
      <c r="D2128" s="34">
        <v>0</v>
      </c>
      <c r="E2128" s="33">
        <v>7757580591653.5703</v>
      </c>
      <c r="F2128" s="33">
        <v>7757580591653.5703</v>
      </c>
    </row>
    <row r="2129" spans="1:6" ht="13.5" hidden="1" thickBot="1">
      <c r="A2129" s="27">
        <f t="shared" si="42"/>
        <v>9</v>
      </c>
      <c r="B2129" s="30" t="s">
        <v>3687</v>
      </c>
      <c r="C2129" s="30" t="s">
        <v>777</v>
      </c>
      <c r="D2129" s="34">
        <v>0</v>
      </c>
      <c r="E2129" s="34">
        <v>29871669177</v>
      </c>
      <c r="F2129" s="34">
        <v>29871669177</v>
      </c>
    </row>
    <row r="2130" spans="1:6" ht="13.5" hidden="1" thickBot="1">
      <c r="A2130" s="27">
        <f t="shared" si="42"/>
        <v>9</v>
      </c>
      <c r="B2130" s="30" t="s">
        <v>3688</v>
      </c>
      <c r="C2130" s="30" t="s">
        <v>3689</v>
      </c>
      <c r="D2130" s="34">
        <v>0</v>
      </c>
      <c r="E2130" s="34">
        <v>81795651905</v>
      </c>
      <c r="F2130" s="34">
        <v>81795651905</v>
      </c>
    </row>
    <row r="2131" spans="1:6" ht="13.5" hidden="1" thickBot="1">
      <c r="A2131" s="27">
        <f t="shared" si="42"/>
        <v>9</v>
      </c>
      <c r="B2131" s="30" t="s">
        <v>3690</v>
      </c>
      <c r="C2131" s="30" t="s">
        <v>3691</v>
      </c>
      <c r="D2131" s="34">
        <v>0</v>
      </c>
      <c r="E2131" s="34">
        <v>300141353153</v>
      </c>
      <c r="F2131" s="34">
        <v>300141353153</v>
      </c>
    </row>
    <row r="2132" spans="1:6" ht="13.5" hidden="1" thickBot="1">
      <c r="A2132" s="27">
        <f t="shared" si="42"/>
        <v>9</v>
      </c>
      <c r="B2132" s="30" t="s">
        <v>3692</v>
      </c>
      <c r="C2132" s="30" t="s">
        <v>779</v>
      </c>
      <c r="D2132" s="34">
        <v>0</v>
      </c>
      <c r="E2132" s="33">
        <v>14503708633.16</v>
      </c>
      <c r="F2132" s="33">
        <v>14503708633.16</v>
      </c>
    </row>
    <row r="2133" spans="1:6" ht="13.5" hidden="1" thickBot="1">
      <c r="A2133" s="27">
        <f t="shared" si="42"/>
        <v>9</v>
      </c>
      <c r="B2133" s="30" t="s">
        <v>3693</v>
      </c>
      <c r="C2133" s="30" t="s">
        <v>781</v>
      </c>
      <c r="D2133" s="34">
        <v>0</v>
      </c>
      <c r="E2133" s="33">
        <v>398305511418.31</v>
      </c>
      <c r="F2133" s="33">
        <v>398305511418.31</v>
      </c>
    </row>
    <row r="2134" spans="1:6" ht="13.5" hidden="1" thickBot="1">
      <c r="A2134" s="27">
        <f t="shared" si="42"/>
        <v>9</v>
      </c>
      <c r="B2134" s="30" t="s">
        <v>3694</v>
      </c>
      <c r="C2134" s="30" t="s">
        <v>783</v>
      </c>
      <c r="D2134" s="34">
        <v>0</v>
      </c>
      <c r="E2134" s="34">
        <v>369401949792</v>
      </c>
      <c r="F2134" s="34">
        <v>369401949792</v>
      </c>
    </row>
    <row r="2135" spans="1:6" ht="13.5" hidden="1" thickBot="1">
      <c r="A2135" s="27">
        <f t="shared" si="42"/>
        <v>9</v>
      </c>
      <c r="B2135" s="30" t="s">
        <v>3695</v>
      </c>
      <c r="C2135" s="30" t="s">
        <v>785</v>
      </c>
      <c r="D2135" s="34">
        <v>0</v>
      </c>
      <c r="E2135" s="33">
        <v>1035210837758.3101</v>
      </c>
      <c r="F2135" s="33">
        <v>1035210837758.3101</v>
      </c>
    </row>
    <row r="2136" spans="1:6" ht="13.5" hidden="1" thickBot="1">
      <c r="A2136" s="27">
        <f t="shared" si="42"/>
        <v>9</v>
      </c>
      <c r="B2136" s="30" t="s">
        <v>3696</v>
      </c>
      <c r="C2136" s="30" t="s">
        <v>787</v>
      </c>
      <c r="D2136" s="34">
        <v>0</v>
      </c>
      <c r="E2136" s="33">
        <v>1262774928071.0901</v>
      </c>
      <c r="F2136" s="33">
        <v>1262774928071.0901</v>
      </c>
    </row>
    <row r="2137" spans="1:6" ht="13.5" hidden="1" thickBot="1">
      <c r="A2137" s="27">
        <f t="shared" si="42"/>
        <v>9</v>
      </c>
      <c r="B2137" s="30" t="s">
        <v>3697</v>
      </c>
      <c r="C2137" s="30" t="s">
        <v>789</v>
      </c>
      <c r="D2137" s="34">
        <v>0</v>
      </c>
      <c r="E2137" s="33">
        <v>2344015263462.48</v>
      </c>
      <c r="F2137" s="33">
        <v>2344015263462.48</v>
      </c>
    </row>
    <row r="2138" spans="1:6" ht="13.5" hidden="1" thickBot="1">
      <c r="A2138" s="27">
        <f t="shared" si="42"/>
        <v>9</v>
      </c>
      <c r="B2138" s="30" t="s">
        <v>3698</v>
      </c>
      <c r="C2138" s="30" t="s">
        <v>791</v>
      </c>
      <c r="D2138" s="34">
        <v>0</v>
      </c>
      <c r="E2138" s="33">
        <v>61994269457.989998</v>
      </c>
      <c r="F2138" s="33">
        <v>61994269457.989998</v>
      </c>
    </row>
    <row r="2139" spans="1:6" ht="13.5" hidden="1" thickBot="1">
      <c r="A2139" s="27">
        <f t="shared" si="42"/>
        <v>9</v>
      </c>
      <c r="B2139" s="30" t="s">
        <v>3699</v>
      </c>
      <c r="C2139" s="30" t="s">
        <v>793</v>
      </c>
      <c r="D2139" s="34">
        <v>0</v>
      </c>
      <c r="E2139" s="33">
        <v>10843054425.77</v>
      </c>
      <c r="F2139" s="33">
        <v>10843054425.77</v>
      </c>
    </row>
    <row r="2140" spans="1:6" ht="13.5" hidden="1" thickBot="1">
      <c r="A2140" s="27">
        <f t="shared" si="42"/>
        <v>9</v>
      </c>
      <c r="B2140" s="30" t="s">
        <v>3700</v>
      </c>
      <c r="C2140" s="30" t="s">
        <v>795</v>
      </c>
      <c r="D2140" s="34">
        <v>0</v>
      </c>
      <c r="E2140" s="33">
        <v>136264018260.34</v>
      </c>
      <c r="F2140" s="33">
        <v>136264018260.34</v>
      </c>
    </row>
    <row r="2141" spans="1:6" ht="13.5" hidden="1" thickBot="1">
      <c r="A2141" s="27">
        <f t="shared" ref="A2141:A2208" si="43">LEN(B2141)</f>
        <v>9</v>
      </c>
      <c r="B2141" s="30" t="s">
        <v>3701</v>
      </c>
      <c r="C2141" s="30" t="s">
        <v>797</v>
      </c>
      <c r="D2141" s="34">
        <v>0</v>
      </c>
      <c r="E2141" s="33">
        <v>1670684443372.03</v>
      </c>
      <c r="F2141" s="33">
        <v>1670684443372.03</v>
      </c>
    </row>
    <row r="2142" spans="1:6" ht="13.5" hidden="1" thickBot="1">
      <c r="A2142" s="27">
        <f t="shared" si="43"/>
        <v>9</v>
      </c>
      <c r="B2142" s="30" t="s">
        <v>3702</v>
      </c>
      <c r="C2142" s="30" t="s">
        <v>799</v>
      </c>
      <c r="D2142" s="34">
        <v>0</v>
      </c>
      <c r="E2142" s="33">
        <v>1999538844231.0801</v>
      </c>
      <c r="F2142" s="33">
        <v>1999538844231.0801</v>
      </c>
    </row>
    <row r="2143" spans="1:6" ht="13.5" hidden="1" thickBot="1">
      <c r="A2143" s="27">
        <f t="shared" si="43"/>
        <v>9</v>
      </c>
      <c r="B2143" s="30" t="s">
        <v>3703</v>
      </c>
      <c r="C2143" s="30" t="s">
        <v>801</v>
      </c>
      <c r="D2143" s="34">
        <v>0</v>
      </c>
      <c r="E2143" s="33">
        <v>530514539082.09003</v>
      </c>
      <c r="F2143" s="33">
        <v>530514539082.09003</v>
      </c>
    </row>
    <row r="2144" spans="1:6" ht="13.5" hidden="1" thickBot="1">
      <c r="A2144" s="27">
        <f t="shared" si="43"/>
        <v>9</v>
      </c>
      <c r="B2144" s="30" t="s">
        <v>3704</v>
      </c>
      <c r="C2144" s="30" t="s">
        <v>3705</v>
      </c>
      <c r="D2144" s="34">
        <v>0</v>
      </c>
      <c r="E2144" s="33">
        <v>55684815456.279999</v>
      </c>
      <c r="F2144" s="33">
        <v>55684815456.279999</v>
      </c>
    </row>
    <row r="2145" spans="1:6" ht="13.5" hidden="1" thickBot="1">
      <c r="A2145" s="27">
        <f t="shared" si="43"/>
        <v>9</v>
      </c>
      <c r="B2145" s="30" t="s">
        <v>3706</v>
      </c>
      <c r="C2145" s="30" t="s">
        <v>3707</v>
      </c>
      <c r="D2145" s="34">
        <v>0</v>
      </c>
      <c r="E2145" s="34">
        <v>10105758388</v>
      </c>
      <c r="F2145" s="34">
        <v>10105758388</v>
      </c>
    </row>
    <row r="2146" spans="1:6" ht="13.5" hidden="1" thickBot="1">
      <c r="A2146" s="27">
        <f t="shared" si="43"/>
        <v>9</v>
      </c>
      <c r="B2146" s="30" t="s">
        <v>3708</v>
      </c>
      <c r="C2146" s="30" t="s">
        <v>803</v>
      </c>
      <c r="D2146" s="34">
        <v>0</v>
      </c>
      <c r="E2146" s="34">
        <v>114720</v>
      </c>
      <c r="F2146" s="34">
        <v>114720</v>
      </c>
    </row>
    <row r="2147" spans="1:6" ht="13.5" hidden="1" thickBot="1">
      <c r="A2147" s="27">
        <f t="shared" si="43"/>
        <v>9</v>
      </c>
      <c r="B2147" s="30" t="s">
        <v>3709</v>
      </c>
      <c r="C2147" s="30" t="s">
        <v>805</v>
      </c>
      <c r="D2147" s="34">
        <v>0</v>
      </c>
      <c r="E2147" s="33">
        <v>8885592308.5200005</v>
      </c>
      <c r="F2147" s="33">
        <v>8885592308.5200005</v>
      </c>
    </row>
    <row r="2148" spans="1:6" ht="13.5" hidden="1" thickBot="1">
      <c r="A2148" s="27">
        <f t="shared" si="43"/>
        <v>9</v>
      </c>
      <c r="B2148" s="30" t="s">
        <v>3710</v>
      </c>
      <c r="C2148" s="30" t="s">
        <v>807</v>
      </c>
      <c r="D2148" s="34">
        <v>0</v>
      </c>
      <c r="E2148" s="33">
        <v>15136337571.76</v>
      </c>
      <c r="F2148" s="33">
        <v>15136337571.76</v>
      </c>
    </row>
    <row r="2149" spans="1:6" ht="13.5" hidden="1" thickBot="1">
      <c r="A2149" s="27">
        <f t="shared" si="43"/>
        <v>9</v>
      </c>
      <c r="B2149" s="30" t="s">
        <v>3711</v>
      </c>
      <c r="C2149" s="30" t="s">
        <v>809</v>
      </c>
      <c r="D2149" s="34">
        <v>0</v>
      </c>
      <c r="E2149" s="33">
        <v>981138776355.35999</v>
      </c>
      <c r="F2149" s="33">
        <v>981138776355.35999</v>
      </c>
    </row>
    <row r="2150" spans="1:6" ht="13.5" hidden="1" thickBot="1">
      <c r="A2150" s="27">
        <f t="shared" si="43"/>
        <v>9</v>
      </c>
      <c r="B2150" s="30" t="s">
        <v>3712</v>
      </c>
      <c r="C2150" s="30" t="s">
        <v>811</v>
      </c>
      <c r="D2150" s="34">
        <v>0</v>
      </c>
      <c r="E2150" s="33">
        <v>29645984466.029999</v>
      </c>
      <c r="F2150" s="33">
        <v>29645984466.029999</v>
      </c>
    </row>
    <row r="2151" spans="1:6" ht="13.5" hidden="1" thickBot="1">
      <c r="A2151" s="27">
        <f t="shared" si="43"/>
        <v>9</v>
      </c>
      <c r="B2151" s="30" t="s">
        <v>3713</v>
      </c>
      <c r="C2151" s="30" t="s">
        <v>813</v>
      </c>
      <c r="D2151" s="34">
        <v>0</v>
      </c>
      <c r="E2151" s="33">
        <v>2967904231.6399999</v>
      </c>
      <c r="F2151" s="33">
        <v>2967904231.6399999</v>
      </c>
    </row>
    <row r="2152" spans="1:6" ht="13.5" hidden="1" thickBot="1">
      <c r="A2152" s="27">
        <f t="shared" si="43"/>
        <v>9</v>
      </c>
      <c r="B2152" s="30" t="s">
        <v>3714</v>
      </c>
      <c r="C2152" s="30" t="s">
        <v>815</v>
      </c>
      <c r="D2152" s="34">
        <v>0</v>
      </c>
      <c r="E2152" s="34">
        <v>24628639667</v>
      </c>
      <c r="F2152" s="34">
        <v>24628639667</v>
      </c>
    </row>
    <row r="2153" spans="1:6" ht="13.5" hidden="1" thickBot="1">
      <c r="A2153" s="27">
        <f t="shared" si="43"/>
        <v>9</v>
      </c>
      <c r="B2153" s="30" t="s">
        <v>3715</v>
      </c>
      <c r="C2153" s="30" t="s">
        <v>817</v>
      </c>
      <c r="D2153" s="34">
        <v>0</v>
      </c>
      <c r="E2153" s="33">
        <v>471594697226.01001</v>
      </c>
      <c r="F2153" s="33">
        <v>471594697226.01001</v>
      </c>
    </row>
    <row r="2154" spans="1:6" ht="13.5" hidden="1" thickBot="1">
      <c r="A2154" s="27">
        <f t="shared" si="43"/>
        <v>9</v>
      </c>
      <c r="B2154" s="30" t="s">
        <v>3716</v>
      </c>
      <c r="C2154" s="30" t="s">
        <v>819</v>
      </c>
      <c r="D2154" s="34">
        <v>0</v>
      </c>
      <c r="E2154" s="33">
        <v>285063801426.65997</v>
      </c>
      <c r="F2154" s="33">
        <v>285063801426.65997</v>
      </c>
    </row>
    <row r="2155" spans="1:6" ht="13.5" hidden="1" thickBot="1">
      <c r="A2155" s="27">
        <f t="shared" si="43"/>
        <v>9</v>
      </c>
      <c r="B2155" s="30" t="s">
        <v>3717</v>
      </c>
      <c r="C2155" s="30" t="s">
        <v>821</v>
      </c>
      <c r="D2155" s="34">
        <v>0</v>
      </c>
      <c r="E2155" s="34">
        <v>7705776397887</v>
      </c>
      <c r="F2155" s="34">
        <v>7705776397887</v>
      </c>
    </row>
    <row r="2156" spans="1:6" ht="13.5" hidden="1" thickBot="1">
      <c r="A2156" s="27">
        <f t="shared" si="43"/>
        <v>9</v>
      </c>
      <c r="B2156" s="30" t="s">
        <v>3718</v>
      </c>
      <c r="C2156" s="30" t="s">
        <v>823</v>
      </c>
      <c r="D2156" s="34">
        <v>0</v>
      </c>
      <c r="E2156" s="34">
        <v>23344423924</v>
      </c>
      <c r="F2156" s="34">
        <v>23344423924</v>
      </c>
    </row>
    <row r="2157" spans="1:6" ht="13.5" hidden="1" thickBot="1">
      <c r="A2157" s="27">
        <f t="shared" si="43"/>
        <v>9</v>
      </c>
      <c r="B2157" s="30" t="s">
        <v>3719</v>
      </c>
      <c r="C2157" s="30" t="s">
        <v>825</v>
      </c>
      <c r="D2157" s="34">
        <v>0</v>
      </c>
      <c r="E2157" s="33">
        <v>13874800834.959999</v>
      </c>
      <c r="F2157" s="33">
        <v>13874800834.959999</v>
      </c>
    </row>
    <row r="2158" spans="1:6" ht="13.5" hidden="1" thickBot="1">
      <c r="A2158" s="27">
        <f t="shared" si="43"/>
        <v>9</v>
      </c>
      <c r="B2158" s="30" t="s">
        <v>3720</v>
      </c>
      <c r="C2158" s="30" t="s">
        <v>827</v>
      </c>
      <c r="D2158" s="34">
        <v>0</v>
      </c>
      <c r="E2158" s="34">
        <v>52794959338</v>
      </c>
      <c r="F2158" s="34">
        <v>52794959338</v>
      </c>
    </row>
    <row r="2159" spans="1:6" ht="13.5" hidden="1" thickBot="1">
      <c r="A2159" s="27">
        <f t="shared" si="43"/>
        <v>9</v>
      </c>
      <c r="B2159" s="30" t="s">
        <v>3721</v>
      </c>
      <c r="C2159" s="30" t="s">
        <v>829</v>
      </c>
      <c r="D2159" s="34">
        <v>0</v>
      </c>
      <c r="E2159" s="34">
        <v>21575938387</v>
      </c>
      <c r="F2159" s="34">
        <v>21575938387</v>
      </c>
    </row>
    <row r="2160" spans="1:6" ht="13.5" hidden="1" thickBot="1">
      <c r="A2160" s="27">
        <f t="shared" si="43"/>
        <v>9</v>
      </c>
      <c r="B2160" s="30" t="s">
        <v>3722</v>
      </c>
      <c r="C2160" s="30" t="s">
        <v>831</v>
      </c>
      <c r="D2160" s="34">
        <v>0</v>
      </c>
      <c r="E2160" s="33">
        <v>136764755633.03</v>
      </c>
      <c r="F2160" s="33">
        <v>136764755633.03</v>
      </c>
    </row>
    <row r="2161" spans="1:6" ht="13.5" hidden="1" thickBot="1">
      <c r="A2161" s="27">
        <f t="shared" si="43"/>
        <v>9</v>
      </c>
      <c r="B2161" s="30" t="s">
        <v>3723</v>
      </c>
      <c r="C2161" s="30" t="s">
        <v>833</v>
      </c>
      <c r="D2161" s="34">
        <v>0</v>
      </c>
      <c r="E2161" s="33">
        <v>16932904832.66</v>
      </c>
      <c r="F2161" s="33">
        <v>16932904832.66</v>
      </c>
    </row>
    <row r="2162" spans="1:6" ht="13.5" hidden="1" thickBot="1">
      <c r="A2162" s="27">
        <f t="shared" si="43"/>
        <v>9</v>
      </c>
      <c r="B2162" s="30" t="s">
        <v>3724</v>
      </c>
      <c r="C2162" s="30" t="s">
        <v>835</v>
      </c>
      <c r="D2162" s="34">
        <v>0</v>
      </c>
      <c r="E2162" s="33">
        <v>32972804669.68</v>
      </c>
      <c r="F2162" s="33">
        <v>32972804669.68</v>
      </c>
    </row>
    <row r="2163" spans="1:6" ht="13.5" hidden="1" thickBot="1">
      <c r="A2163" s="27">
        <f t="shared" si="43"/>
        <v>9</v>
      </c>
      <c r="B2163" s="30" t="s">
        <v>3725</v>
      </c>
      <c r="C2163" s="30" t="s">
        <v>837</v>
      </c>
      <c r="D2163" s="34">
        <v>0</v>
      </c>
      <c r="E2163" s="33">
        <v>166887302174.41</v>
      </c>
      <c r="F2163" s="33">
        <v>166887302174.41</v>
      </c>
    </row>
    <row r="2164" spans="1:6" ht="13.5" hidden="1" thickBot="1">
      <c r="A2164" s="27">
        <f t="shared" si="43"/>
        <v>9</v>
      </c>
      <c r="B2164" s="30" t="s">
        <v>3726</v>
      </c>
      <c r="C2164" s="30" t="s">
        <v>839</v>
      </c>
      <c r="D2164" s="34">
        <v>0</v>
      </c>
      <c r="E2164" s="33">
        <v>51926767996.32</v>
      </c>
      <c r="F2164" s="33">
        <v>51926767996.32</v>
      </c>
    </row>
    <row r="2165" spans="1:6" ht="13.5" hidden="1" thickBot="1">
      <c r="A2165" s="27">
        <f t="shared" si="43"/>
        <v>9</v>
      </c>
      <c r="B2165" s="30" t="s">
        <v>3727</v>
      </c>
      <c r="C2165" s="30" t="s">
        <v>841</v>
      </c>
      <c r="D2165" s="34">
        <v>0</v>
      </c>
      <c r="E2165" s="33">
        <v>178884637720.07001</v>
      </c>
      <c r="F2165" s="33">
        <v>178884637720.07001</v>
      </c>
    </row>
    <row r="2166" spans="1:6" ht="13.5" hidden="1" thickBot="1">
      <c r="A2166" s="27">
        <f t="shared" si="43"/>
        <v>9</v>
      </c>
      <c r="B2166" s="30" t="s">
        <v>3728</v>
      </c>
      <c r="C2166" s="30" t="s">
        <v>843</v>
      </c>
      <c r="D2166" s="34">
        <v>0</v>
      </c>
      <c r="E2166" s="34">
        <v>2336658471313</v>
      </c>
      <c r="F2166" s="34">
        <v>2336658471313</v>
      </c>
    </row>
    <row r="2167" spans="1:6" ht="13.5" hidden="1" thickBot="1">
      <c r="A2167" s="27">
        <f t="shared" si="43"/>
        <v>9</v>
      </c>
      <c r="B2167" s="30" t="s">
        <v>3729</v>
      </c>
      <c r="C2167" s="30" t="s">
        <v>845</v>
      </c>
      <c r="D2167" s="34">
        <v>0</v>
      </c>
      <c r="E2167" s="34">
        <v>1511563822000</v>
      </c>
      <c r="F2167" s="34">
        <v>1511563822000</v>
      </c>
    </row>
    <row r="2168" spans="1:6" ht="13.5" hidden="1" thickBot="1">
      <c r="A2168" s="27">
        <f t="shared" si="43"/>
        <v>9</v>
      </c>
      <c r="B2168" s="30" t="s">
        <v>3730</v>
      </c>
      <c r="C2168" s="30" t="s">
        <v>847</v>
      </c>
      <c r="D2168" s="34">
        <v>0</v>
      </c>
      <c r="E2168" s="34">
        <v>360521596000</v>
      </c>
      <c r="F2168" s="34">
        <v>360521596000</v>
      </c>
    </row>
    <row r="2169" spans="1:6" ht="13.5" hidden="1" thickBot="1">
      <c r="A2169" s="27">
        <f t="shared" si="43"/>
        <v>9</v>
      </c>
      <c r="B2169" s="30" t="s">
        <v>3731</v>
      </c>
      <c r="C2169" s="30" t="s">
        <v>849</v>
      </c>
      <c r="D2169" s="34">
        <v>0</v>
      </c>
      <c r="E2169" s="34">
        <v>50039338000</v>
      </c>
      <c r="F2169" s="34">
        <v>50039338000</v>
      </c>
    </row>
    <row r="2170" spans="1:6" ht="13.5" hidden="1" thickBot="1">
      <c r="A2170" s="27">
        <f t="shared" si="43"/>
        <v>9</v>
      </c>
      <c r="B2170" s="30" t="s">
        <v>3732</v>
      </c>
      <c r="C2170" s="30" t="s">
        <v>851</v>
      </c>
      <c r="D2170" s="34">
        <v>0</v>
      </c>
      <c r="E2170" s="34">
        <v>61050628509</v>
      </c>
      <c r="F2170" s="34">
        <v>61050628509</v>
      </c>
    </row>
    <row r="2171" spans="1:6" ht="13.5" hidden="1" thickBot="1">
      <c r="A2171" s="27">
        <f t="shared" si="43"/>
        <v>9</v>
      </c>
      <c r="B2171" s="30" t="s">
        <v>3733</v>
      </c>
      <c r="C2171" s="30" t="s">
        <v>2852</v>
      </c>
      <c r="D2171" s="34">
        <v>0</v>
      </c>
      <c r="E2171" s="34">
        <v>23035000</v>
      </c>
      <c r="F2171" s="34">
        <v>23035000</v>
      </c>
    </row>
    <row r="2172" spans="1:6" ht="13.5" hidden="1" thickBot="1">
      <c r="A2172" s="27">
        <f t="shared" si="43"/>
        <v>9</v>
      </c>
      <c r="B2172" s="30" t="s">
        <v>3734</v>
      </c>
      <c r="C2172" s="30" t="s">
        <v>3735</v>
      </c>
      <c r="D2172" s="34">
        <v>0</v>
      </c>
      <c r="E2172" s="34">
        <v>94955571726</v>
      </c>
      <c r="F2172" s="34">
        <v>94955571726</v>
      </c>
    </row>
    <row r="2173" spans="1:6" ht="13.5" hidden="1" thickBot="1">
      <c r="A2173" s="27">
        <f t="shared" si="43"/>
        <v>9</v>
      </c>
      <c r="B2173" s="30" t="s">
        <v>3736</v>
      </c>
      <c r="C2173" s="30" t="s">
        <v>853</v>
      </c>
      <c r="D2173" s="34">
        <v>0</v>
      </c>
      <c r="E2173" s="34">
        <v>713233609260</v>
      </c>
      <c r="F2173" s="34">
        <v>713233609260</v>
      </c>
    </row>
    <row r="2174" spans="1:6" ht="13.5" hidden="1" thickBot="1">
      <c r="A2174" s="27">
        <f t="shared" si="43"/>
        <v>9</v>
      </c>
      <c r="B2174" s="30" t="s">
        <v>3737</v>
      </c>
      <c r="C2174" s="30" t="s">
        <v>855</v>
      </c>
      <c r="D2174" s="34">
        <v>0</v>
      </c>
      <c r="E2174" s="33">
        <v>116042378661.24001</v>
      </c>
      <c r="F2174" s="33">
        <v>116042378661.24001</v>
      </c>
    </row>
    <row r="2175" spans="1:6" ht="13.5" hidden="1" thickBot="1">
      <c r="A2175" s="27">
        <f t="shared" si="43"/>
        <v>9</v>
      </c>
      <c r="B2175" s="30" t="s">
        <v>3738</v>
      </c>
      <c r="C2175" s="30" t="s">
        <v>857</v>
      </c>
      <c r="D2175" s="34">
        <v>0</v>
      </c>
      <c r="E2175" s="33">
        <v>92461152120.589996</v>
      </c>
      <c r="F2175" s="33">
        <v>92461152120.589996</v>
      </c>
    </row>
    <row r="2176" spans="1:6" ht="13.5" hidden="1" thickBot="1">
      <c r="A2176" s="27">
        <f t="shared" si="43"/>
        <v>9</v>
      </c>
      <c r="B2176" s="30" t="s">
        <v>3739</v>
      </c>
      <c r="C2176" s="30" t="s">
        <v>859</v>
      </c>
      <c r="D2176" s="34">
        <v>0</v>
      </c>
      <c r="E2176" s="33">
        <v>134324523330.27</v>
      </c>
      <c r="F2176" s="33">
        <v>134324523330.27</v>
      </c>
    </row>
    <row r="2177" spans="1:6" ht="13.5" thickBot="1">
      <c r="A2177" s="27">
        <f t="shared" si="43"/>
        <v>6</v>
      </c>
      <c r="B2177" s="27" t="s">
        <v>3740</v>
      </c>
      <c r="C2177" s="30" t="s">
        <v>3741</v>
      </c>
      <c r="D2177" s="34">
        <v>0</v>
      </c>
      <c r="E2177" s="33">
        <v>46284058491932.203</v>
      </c>
      <c r="F2177" s="33">
        <v>46284058491932.203</v>
      </c>
    </row>
    <row r="2178" spans="1:6" ht="13.5" hidden="1" thickBot="1">
      <c r="A2178" s="27">
        <f t="shared" si="43"/>
        <v>9</v>
      </c>
      <c r="B2178" s="30" t="s">
        <v>3742</v>
      </c>
      <c r="C2178" s="30" t="s">
        <v>863</v>
      </c>
      <c r="D2178" s="34">
        <v>0</v>
      </c>
      <c r="E2178" s="33">
        <v>2542155294615.3999</v>
      </c>
      <c r="F2178" s="33">
        <v>2542155294615.3999</v>
      </c>
    </row>
    <row r="2179" spans="1:6" ht="13.5" hidden="1" thickBot="1">
      <c r="A2179" s="27">
        <f t="shared" si="43"/>
        <v>9</v>
      </c>
      <c r="B2179" s="30" t="s">
        <v>3743</v>
      </c>
      <c r="C2179" s="30" t="s">
        <v>865</v>
      </c>
      <c r="D2179" s="34">
        <v>0</v>
      </c>
      <c r="E2179" s="33">
        <v>14388240350503</v>
      </c>
      <c r="F2179" s="33">
        <v>14388240350503</v>
      </c>
    </row>
    <row r="2180" spans="1:6" ht="13.5" hidden="1" thickBot="1">
      <c r="A2180" s="27">
        <f t="shared" si="43"/>
        <v>9</v>
      </c>
      <c r="B2180" s="30" t="s">
        <v>3744</v>
      </c>
      <c r="C2180" s="30" t="s">
        <v>867</v>
      </c>
      <c r="D2180" s="34">
        <v>0</v>
      </c>
      <c r="E2180" s="33">
        <v>9526693608008.6895</v>
      </c>
      <c r="F2180" s="33">
        <v>9526693608008.6895</v>
      </c>
    </row>
    <row r="2181" spans="1:6" ht="13.5" hidden="1" thickBot="1">
      <c r="A2181" s="27">
        <f t="shared" si="43"/>
        <v>9</v>
      </c>
      <c r="B2181" s="30" t="s">
        <v>3745</v>
      </c>
      <c r="C2181" s="30" t="s">
        <v>869</v>
      </c>
      <c r="D2181" s="34">
        <v>0</v>
      </c>
      <c r="E2181" s="33">
        <v>5330312071597.21</v>
      </c>
      <c r="F2181" s="33">
        <v>5330312071597.21</v>
      </c>
    </row>
    <row r="2182" spans="1:6" ht="13.5" hidden="1" thickBot="1">
      <c r="A2182" s="27">
        <f t="shared" si="43"/>
        <v>9</v>
      </c>
      <c r="B2182" s="30" t="s">
        <v>3746</v>
      </c>
      <c r="C2182" s="30" t="s">
        <v>871</v>
      </c>
      <c r="D2182" s="34">
        <v>0</v>
      </c>
      <c r="E2182" s="33">
        <v>922446312633.30005</v>
      </c>
      <c r="F2182" s="33">
        <v>922446312633.30005</v>
      </c>
    </row>
    <row r="2183" spans="1:6" ht="13.5" hidden="1" thickBot="1">
      <c r="A2183" s="27">
        <f t="shared" si="43"/>
        <v>9</v>
      </c>
      <c r="B2183" s="30" t="s">
        <v>3747</v>
      </c>
      <c r="C2183" s="30" t="s">
        <v>873</v>
      </c>
      <c r="D2183" s="34">
        <v>0</v>
      </c>
      <c r="E2183" s="33">
        <v>67661624183.769997</v>
      </c>
      <c r="F2183" s="33">
        <v>67661624183.769997</v>
      </c>
    </row>
    <row r="2184" spans="1:6" ht="13.5" hidden="1" thickBot="1">
      <c r="A2184" s="27">
        <f t="shared" si="43"/>
        <v>9</v>
      </c>
      <c r="B2184" s="30" t="s">
        <v>3748</v>
      </c>
      <c r="C2184" s="30" t="s">
        <v>875</v>
      </c>
      <c r="D2184" s="34">
        <v>0</v>
      </c>
      <c r="E2184" s="33">
        <v>165057512881.20999</v>
      </c>
      <c r="F2184" s="33">
        <v>165057512881.20999</v>
      </c>
    </row>
    <row r="2185" spans="1:6" ht="13.5" hidden="1" thickBot="1">
      <c r="A2185" s="27">
        <f t="shared" si="43"/>
        <v>9</v>
      </c>
      <c r="B2185" s="30" t="s">
        <v>3749</v>
      </c>
      <c r="C2185" s="30" t="s">
        <v>877</v>
      </c>
      <c r="D2185" s="34">
        <v>0</v>
      </c>
      <c r="E2185" s="33">
        <v>234209100539.82999</v>
      </c>
      <c r="F2185" s="33">
        <v>234209100539.82999</v>
      </c>
    </row>
    <row r="2186" spans="1:6" ht="13.5" hidden="1" thickBot="1">
      <c r="A2186" s="27">
        <f t="shared" si="43"/>
        <v>9</v>
      </c>
      <c r="B2186" s="30" t="s">
        <v>3750</v>
      </c>
      <c r="C2186" s="30" t="s">
        <v>879</v>
      </c>
      <c r="D2186" s="34">
        <v>0</v>
      </c>
      <c r="E2186" s="33">
        <v>35015235411.480003</v>
      </c>
      <c r="F2186" s="33">
        <v>35015235411.480003</v>
      </c>
    </row>
    <row r="2187" spans="1:6" ht="13.5" hidden="1" thickBot="1">
      <c r="A2187" s="27">
        <f t="shared" si="43"/>
        <v>9</v>
      </c>
      <c r="B2187" s="30" t="s">
        <v>3751</v>
      </c>
      <c r="C2187" s="30" t="s">
        <v>3752</v>
      </c>
      <c r="D2187" s="34">
        <v>0</v>
      </c>
      <c r="E2187" s="34">
        <v>5143759383</v>
      </c>
      <c r="F2187" s="34">
        <v>5143759383</v>
      </c>
    </row>
    <row r="2188" spans="1:6" ht="13.5" hidden="1" thickBot="1">
      <c r="A2188" s="27">
        <f t="shared" si="43"/>
        <v>9</v>
      </c>
      <c r="B2188" s="30" t="s">
        <v>3753</v>
      </c>
      <c r="C2188" s="30" t="s">
        <v>883</v>
      </c>
      <c r="D2188" s="34">
        <v>0</v>
      </c>
      <c r="E2188" s="33">
        <v>1911455892.96</v>
      </c>
      <c r="F2188" s="33">
        <v>1911455892.96</v>
      </c>
    </row>
    <row r="2189" spans="1:6" ht="13.5" hidden="1" thickBot="1">
      <c r="A2189" s="27">
        <f t="shared" si="43"/>
        <v>9</v>
      </c>
      <c r="B2189" s="30" t="s">
        <v>3754</v>
      </c>
      <c r="C2189" s="30" t="s">
        <v>885</v>
      </c>
      <c r="D2189" s="34">
        <v>0</v>
      </c>
      <c r="E2189" s="33">
        <v>50574785704.650002</v>
      </c>
      <c r="F2189" s="33">
        <v>50574785704.650002</v>
      </c>
    </row>
    <row r="2190" spans="1:6" ht="13.5" hidden="1" thickBot="1">
      <c r="A2190" s="27">
        <f t="shared" si="43"/>
        <v>9</v>
      </c>
      <c r="B2190" s="30" t="s">
        <v>3755</v>
      </c>
      <c r="C2190" s="30" t="s">
        <v>887</v>
      </c>
      <c r="D2190" s="34">
        <v>0</v>
      </c>
      <c r="E2190" s="33">
        <v>2417061430041.9302</v>
      </c>
      <c r="F2190" s="33">
        <v>2417061430041.9302</v>
      </c>
    </row>
    <row r="2191" spans="1:6" ht="13.5" hidden="1" thickBot="1">
      <c r="A2191" s="27">
        <f t="shared" si="43"/>
        <v>9</v>
      </c>
      <c r="B2191" s="30" t="s">
        <v>3756</v>
      </c>
      <c r="C2191" s="30" t="s">
        <v>889</v>
      </c>
      <c r="D2191" s="34">
        <v>0</v>
      </c>
      <c r="E2191" s="34">
        <v>923165833</v>
      </c>
      <c r="F2191" s="34">
        <v>923165833</v>
      </c>
    </row>
    <row r="2192" spans="1:6" ht="13.5" hidden="1" thickBot="1">
      <c r="A2192" s="27">
        <f t="shared" si="43"/>
        <v>9</v>
      </c>
      <c r="B2192" s="30" t="s">
        <v>3757</v>
      </c>
      <c r="C2192" s="30" t="s">
        <v>891</v>
      </c>
      <c r="D2192" s="34">
        <v>0</v>
      </c>
      <c r="E2192" s="33">
        <v>5358370346.5299997</v>
      </c>
      <c r="F2192" s="33">
        <v>5358370346.5299997</v>
      </c>
    </row>
    <row r="2193" spans="1:6" ht="13.5" hidden="1" thickBot="1">
      <c r="A2193" s="27">
        <f t="shared" si="43"/>
        <v>9</v>
      </c>
      <c r="B2193" s="30" t="s">
        <v>3758</v>
      </c>
      <c r="C2193" s="30" t="s">
        <v>893</v>
      </c>
      <c r="D2193" s="34">
        <v>0</v>
      </c>
      <c r="E2193" s="33">
        <v>233327248824.04001</v>
      </c>
      <c r="F2193" s="33">
        <v>233327248824.04001</v>
      </c>
    </row>
    <row r="2194" spans="1:6" ht="13.5" hidden="1" thickBot="1">
      <c r="A2194" s="27">
        <f t="shared" si="43"/>
        <v>9</v>
      </c>
      <c r="B2194" s="30" t="s">
        <v>3759</v>
      </c>
      <c r="C2194" s="30" t="s">
        <v>3760</v>
      </c>
      <c r="D2194" s="34">
        <v>0</v>
      </c>
      <c r="E2194" s="33">
        <v>47281587420.889999</v>
      </c>
      <c r="F2194" s="33">
        <v>47281587420.889999</v>
      </c>
    </row>
    <row r="2195" spans="1:6" ht="13.5" hidden="1" thickBot="1">
      <c r="A2195" s="27">
        <f t="shared" si="43"/>
        <v>9</v>
      </c>
      <c r="B2195" s="30" t="s">
        <v>3761</v>
      </c>
      <c r="C2195" s="30" t="s">
        <v>3762</v>
      </c>
      <c r="D2195" s="34">
        <v>0</v>
      </c>
      <c r="E2195" s="33">
        <v>1150469461054.0701</v>
      </c>
      <c r="F2195" s="33">
        <v>1150469461054.0701</v>
      </c>
    </row>
    <row r="2196" spans="1:6" ht="13.5" hidden="1" thickBot="1">
      <c r="A2196" s="27">
        <f t="shared" si="43"/>
        <v>9</v>
      </c>
      <c r="B2196" s="30" t="s">
        <v>3763</v>
      </c>
      <c r="C2196" s="30" t="s">
        <v>3764</v>
      </c>
      <c r="D2196" s="34">
        <v>0</v>
      </c>
      <c r="E2196" s="34">
        <v>22744297211</v>
      </c>
      <c r="F2196" s="34">
        <v>22744297211</v>
      </c>
    </row>
    <row r="2197" spans="1:6" ht="13.5" hidden="1" thickBot="1">
      <c r="A2197" s="27">
        <f t="shared" si="43"/>
        <v>9</v>
      </c>
      <c r="B2197" s="30" t="s">
        <v>3765</v>
      </c>
      <c r="C2197" s="30" t="s">
        <v>901</v>
      </c>
      <c r="D2197" s="34">
        <v>0</v>
      </c>
      <c r="E2197" s="33">
        <v>9823736171.5100002</v>
      </c>
      <c r="F2197" s="33">
        <v>9823736171.5100002</v>
      </c>
    </row>
    <row r="2198" spans="1:6" ht="13.5" hidden="1" thickBot="1">
      <c r="A2198" s="27">
        <f t="shared" si="43"/>
        <v>9</v>
      </c>
      <c r="B2198" s="30" t="s">
        <v>3766</v>
      </c>
      <c r="C2198" s="30" t="s">
        <v>903</v>
      </c>
      <c r="D2198" s="34">
        <v>0</v>
      </c>
      <c r="E2198" s="34">
        <v>2838986773</v>
      </c>
      <c r="F2198" s="34">
        <v>2838986773</v>
      </c>
    </row>
    <row r="2199" spans="1:6" ht="13.5" hidden="1" thickBot="1">
      <c r="A2199" s="27">
        <f t="shared" si="43"/>
        <v>9</v>
      </c>
      <c r="B2199" s="30" t="s">
        <v>3767</v>
      </c>
      <c r="C2199" s="30" t="s">
        <v>3768</v>
      </c>
      <c r="D2199" s="34">
        <v>0</v>
      </c>
      <c r="E2199" s="34">
        <v>1196787938</v>
      </c>
      <c r="F2199" s="34">
        <v>1196787938</v>
      </c>
    </row>
    <row r="2200" spans="1:6" ht="13.5" hidden="1" thickBot="1">
      <c r="A2200" s="27">
        <f t="shared" si="43"/>
        <v>9</v>
      </c>
      <c r="B2200" s="30" t="s">
        <v>3769</v>
      </c>
      <c r="C2200" s="30" t="s">
        <v>905</v>
      </c>
      <c r="D2200" s="34">
        <v>0</v>
      </c>
      <c r="E2200" s="34">
        <v>3403038651</v>
      </c>
      <c r="F2200" s="34">
        <v>3403038651</v>
      </c>
    </row>
    <row r="2201" spans="1:6" ht="13.5" hidden="1" thickBot="1">
      <c r="A2201" s="27">
        <f t="shared" si="43"/>
        <v>9</v>
      </c>
      <c r="B2201" s="30" t="s">
        <v>3770</v>
      </c>
      <c r="C2201" s="30" t="s">
        <v>907</v>
      </c>
      <c r="D2201" s="34">
        <v>0</v>
      </c>
      <c r="E2201" s="33">
        <v>26164408745.18</v>
      </c>
      <c r="F2201" s="33">
        <v>26164408745.18</v>
      </c>
    </row>
    <row r="2202" spans="1:6" ht="13.5" hidden="1" thickBot="1">
      <c r="A2202" s="27">
        <f t="shared" si="43"/>
        <v>9</v>
      </c>
      <c r="B2202" s="30" t="s">
        <v>3771</v>
      </c>
      <c r="C2202" s="30" t="s">
        <v>931</v>
      </c>
      <c r="D2202" s="34">
        <v>0</v>
      </c>
      <c r="E2202" s="33">
        <v>88561930793.740005</v>
      </c>
      <c r="F2202" s="33">
        <v>88561930793.740005</v>
      </c>
    </row>
    <row r="2203" spans="1:6" ht="13.5" hidden="1" thickBot="1">
      <c r="A2203" s="27">
        <f t="shared" si="43"/>
        <v>9</v>
      </c>
      <c r="B2203" s="30" t="s">
        <v>3772</v>
      </c>
      <c r="C2203" s="30" t="s">
        <v>2849</v>
      </c>
      <c r="D2203" s="34">
        <v>0</v>
      </c>
      <c r="E2203" s="33">
        <v>1006009314305.0699</v>
      </c>
      <c r="F2203" s="33">
        <v>1006009314305.0699</v>
      </c>
    </row>
    <row r="2204" spans="1:6" ht="13.5" hidden="1" thickBot="1">
      <c r="A2204" s="27">
        <f t="shared" si="43"/>
        <v>9</v>
      </c>
      <c r="B2204" s="30" t="s">
        <v>3773</v>
      </c>
      <c r="C2204" s="30" t="s">
        <v>911</v>
      </c>
      <c r="D2204" s="34">
        <v>0</v>
      </c>
      <c r="E2204" s="33">
        <v>3187119094023.3999</v>
      </c>
      <c r="F2204" s="33">
        <v>3187119094023.3999</v>
      </c>
    </row>
    <row r="2205" spans="1:6" ht="13.5" hidden="1" thickBot="1">
      <c r="A2205" s="27">
        <f t="shared" si="43"/>
        <v>9</v>
      </c>
      <c r="B2205" s="30" t="s">
        <v>3774</v>
      </c>
      <c r="C2205" s="30" t="s">
        <v>913</v>
      </c>
      <c r="D2205" s="34">
        <v>0</v>
      </c>
      <c r="E2205" s="33">
        <v>59759272299.489998</v>
      </c>
      <c r="F2205" s="33">
        <v>59759272299.489998</v>
      </c>
    </row>
    <row r="2206" spans="1:6" ht="13.5" hidden="1" thickBot="1">
      <c r="A2206" s="27">
        <f t="shared" si="43"/>
        <v>9</v>
      </c>
      <c r="B2206" s="30" t="s">
        <v>3775</v>
      </c>
      <c r="C2206" s="30" t="s">
        <v>3776</v>
      </c>
      <c r="D2206" s="34">
        <v>0</v>
      </c>
      <c r="E2206" s="34">
        <v>130250674604</v>
      </c>
      <c r="F2206" s="34">
        <v>130250674604</v>
      </c>
    </row>
    <row r="2207" spans="1:6" ht="13.5" hidden="1" thickBot="1">
      <c r="A2207" s="27">
        <f t="shared" si="43"/>
        <v>9</v>
      </c>
      <c r="B2207" s="30" t="s">
        <v>3777</v>
      </c>
      <c r="C2207" s="30" t="s">
        <v>915</v>
      </c>
      <c r="D2207" s="34">
        <v>0</v>
      </c>
      <c r="E2207" s="34">
        <v>1849543</v>
      </c>
      <c r="F2207" s="34">
        <v>1849543</v>
      </c>
    </row>
    <row r="2208" spans="1:6" ht="13.5" hidden="1" thickBot="1">
      <c r="A2208" s="27">
        <f t="shared" si="43"/>
        <v>9</v>
      </c>
      <c r="B2208" s="30" t="s">
        <v>3778</v>
      </c>
      <c r="C2208" s="30" t="s">
        <v>917</v>
      </c>
      <c r="D2208" s="34">
        <v>0</v>
      </c>
      <c r="E2208" s="33">
        <v>380555386159.72998</v>
      </c>
      <c r="F2208" s="33">
        <v>380555386159.72998</v>
      </c>
    </row>
    <row r="2209" spans="1:6" ht="13.5" hidden="1" thickBot="1">
      <c r="A2209" s="27">
        <f t="shared" ref="A2209:A2272" si="44">LEN(B2209)</f>
        <v>9</v>
      </c>
      <c r="B2209" s="30" t="s">
        <v>3779</v>
      </c>
      <c r="C2209" s="30" t="s">
        <v>919</v>
      </c>
      <c r="D2209" s="34">
        <v>0</v>
      </c>
      <c r="E2209" s="33">
        <v>515929886545.17999</v>
      </c>
      <c r="F2209" s="33">
        <v>515929886545.17999</v>
      </c>
    </row>
    <row r="2210" spans="1:6" ht="13.5" hidden="1" thickBot="1">
      <c r="A2210" s="27">
        <f t="shared" si="44"/>
        <v>9</v>
      </c>
      <c r="B2210" s="30" t="s">
        <v>3780</v>
      </c>
      <c r="C2210" s="30" t="s">
        <v>921</v>
      </c>
      <c r="D2210" s="34">
        <v>0</v>
      </c>
      <c r="E2210" s="33">
        <v>47003391477.769997</v>
      </c>
      <c r="F2210" s="33">
        <v>47003391477.769997</v>
      </c>
    </row>
    <row r="2211" spans="1:6" ht="13.5" hidden="1" thickBot="1">
      <c r="A2211" s="27">
        <f t="shared" si="44"/>
        <v>9</v>
      </c>
      <c r="B2211" s="30" t="s">
        <v>3781</v>
      </c>
      <c r="C2211" s="30" t="s">
        <v>923</v>
      </c>
      <c r="D2211" s="34">
        <v>0</v>
      </c>
      <c r="E2211" s="33">
        <v>281349961105.12</v>
      </c>
      <c r="F2211" s="33">
        <v>281349961105.12</v>
      </c>
    </row>
    <row r="2212" spans="1:6" ht="13.5" hidden="1" thickBot="1">
      <c r="A2212" s="27">
        <f t="shared" si="44"/>
        <v>9</v>
      </c>
      <c r="B2212" s="30" t="s">
        <v>3782</v>
      </c>
      <c r="C2212" s="30" t="s">
        <v>925</v>
      </c>
      <c r="D2212" s="34">
        <v>0</v>
      </c>
      <c r="E2212" s="33">
        <v>80034566889.929993</v>
      </c>
      <c r="F2212" s="33">
        <v>80034566889.929993</v>
      </c>
    </row>
    <row r="2213" spans="1:6" ht="13.5" hidden="1" thickBot="1">
      <c r="A2213" s="27">
        <f t="shared" si="44"/>
        <v>9</v>
      </c>
      <c r="B2213" s="30" t="s">
        <v>3783</v>
      </c>
      <c r="C2213" s="30" t="s">
        <v>927</v>
      </c>
      <c r="D2213" s="34">
        <v>0</v>
      </c>
      <c r="E2213" s="33">
        <v>59385054106.800003</v>
      </c>
      <c r="F2213" s="33">
        <v>59385054106.800003</v>
      </c>
    </row>
    <row r="2214" spans="1:6" ht="13.5" hidden="1" thickBot="1">
      <c r="A2214" s="27">
        <f t="shared" si="44"/>
        <v>9</v>
      </c>
      <c r="B2214" s="30" t="s">
        <v>3784</v>
      </c>
      <c r="C2214" s="30" t="s">
        <v>929</v>
      </c>
      <c r="D2214" s="34">
        <v>0</v>
      </c>
      <c r="E2214" s="34">
        <v>109804933814</v>
      </c>
      <c r="F2214" s="34">
        <v>109804933814</v>
      </c>
    </row>
    <row r="2215" spans="1:6" ht="13.5" hidden="1" thickBot="1">
      <c r="A2215" s="27">
        <f t="shared" si="44"/>
        <v>9</v>
      </c>
      <c r="B2215" s="30" t="s">
        <v>3785</v>
      </c>
      <c r="C2215" s="30" t="s">
        <v>3786</v>
      </c>
      <c r="D2215" s="34">
        <v>0</v>
      </c>
      <c r="E2215" s="33">
        <v>21802700818.939999</v>
      </c>
      <c r="F2215" s="33">
        <v>21802700818.939999</v>
      </c>
    </row>
    <row r="2216" spans="1:6" ht="13.5" hidden="1" thickBot="1">
      <c r="A2216" s="27">
        <f t="shared" si="44"/>
        <v>9</v>
      </c>
      <c r="B2216" s="30" t="s">
        <v>3787</v>
      </c>
      <c r="C2216" s="30" t="s">
        <v>3788</v>
      </c>
      <c r="D2216" s="34">
        <v>0</v>
      </c>
      <c r="E2216" s="33">
        <v>1629106550936.47</v>
      </c>
      <c r="F2216" s="33">
        <v>1629106550936.47</v>
      </c>
    </row>
    <row r="2217" spans="1:6" ht="13.5" hidden="1" thickBot="1">
      <c r="A2217" s="27">
        <f t="shared" si="44"/>
        <v>9</v>
      </c>
      <c r="B2217" s="30" t="s">
        <v>3789</v>
      </c>
      <c r="C2217" s="30" t="s">
        <v>3790</v>
      </c>
      <c r="D2217" s="34">
        <v>0</v>
      </c>
      <c r="E2217" s="33">
        <v>1497370294144.8799</v>
      </c>
      <c r="F2217" s="33">
        <v>1497370294144.8799</v>
      </c>
    </row>
    <row r="2218" spans="1:6" ht="13.5" thickBot="1">
      <c r="A2218" s="27">
        <f t="shared" si="44"/>
        <v>6</v>
      </c>
      <c r="B2218" s="27" t="s">
        <v>3791</v>
      </c>
      <c r="C2218" s="30" t="s">
        <v>154</v>
      </c>
      <c r="D2218" s="34">
        <v>0</v>
      </c>
      <c r="E2218" s="33">
        <v>8969133933992.8105</v>
      </c>
      <c r="F2218" s="33">
        <v>8969133933992.8105</v>
      </c>
    </row>
    <row r="2219" spans="1:6" ht="13.5" hidden="1" thickBot="1">
      <c r="A2219" s="27">
        <f t="shared" si="44"/>
        <v>9</v>
      </c>
      <c r="B2219" s="30" t="s">
        <v>3792</v>
      </c>
      <c r="C2219" s="30" t="s">
        <v>948</v>
      </c>
      <c r="D2219" s="34">
        <v>0</v>
      </c>
      <c r="E2219" s="33">
        <v>6572990589852.2305</v>
      </c>
      <c r="F2219" s="33">
        <v>6572990589852.2305</v>
      </c>
    </row>
    <row r="2220" spans="1:6" ht="13.5" hidden="1" thickBot="1">
      <c r="A2220" s="27">
        <f t="shared" si="44"/>
        <v>9</v>
      </c>
      <c r="B2220" s="30" t="s">
        <v>3793</v>
      </c>
      <c r="C2220" s="30" t="s">
        <v>3794</v>
      </c>
      <c r="D2220" s="34">
        <v>0</v>
      </c>
      <c r="E2220" s="33">
        <v>2396143344140.5801</v>
      </c>
      <c r="F2220" s="33">
        <v>2396143344140.5801</v>
      </c>
    </row>
    <row r="2221" spans="1:6" ht="13.5" thickBot="1">
      <c r="A2221" s="27">
        <f t="shared" si="44"/>
        <v>6</v>
      </c>
      <c r="B2221" s="27" t="s">
        <v>3795</v>
      </c>
      <c r="C2221" s="30" t="s">
        <v>133</v>
      </c>
      <c r="D2221" s="34">
        <v>0</v>
      </c>
      <c r="E2221" s="33">
        <v>2678243787768.4199</v>
      </c>
      <c r="F2221" s="33">
        <v>2678243787768.4199</v>
      </c>
    </row>
    <row r="2222" spans="1:6" ht="13.5" hidden="1" thickBot="1">
      <c r="A2222" s="27">
        <f t="shared" si="44"/>
        <v>9</v>
      </c>
      <c r="B2222" s="30" t="s">
        <v>3796</v>
      </c>
      <c r="C2222" s="30" t="s">
        <v>936</v>
      </c>
      <c r="D2222" s="34">
        <v>0</v>
      </c>
      <c r="E2222" s="33">
        <v>871141652101.17004</v>
      </c>
      <c r="F2222" s="33">
        <v>871141652101.17004</v>
      </c>
    </row>
    <row r="2223" spans="1:6" ht="13.5" hidden="1" thickBot="1">
      <c r="A2223" s="27">
        <f t="shared" si="44"/>
        <v>9</v>
      </c>
      <c r="B2223" s="30" t="s">
        <v>3797</v>
      </c>
      <c r="C2223" s="30" t="s">
        <v>938</v>
      </c>
      <c r="D2223" s="34">
        <v>0</v>
      </c>
      <c r="E2223" s="33">
        <v>1626885112189.5701</v>
      </c>
      <c r="F2223" s="33">
        <v>1626885112189.5701</v>
      </c>
    </row>
    <row r="2224" spans="1:6" ht="13.5" hidden="1" thickBot="1">
      <c r="A2224" s="27">
        <f t="shared" si="44"/>
        <v>9</v>
      </c>
      <c r="B2224" s="30" t="s">
        <v>3798</v>
      </c>
      <c r="C2224" s="30" t="s">
        <v>940</v>
      </c>
      <c r="D2224" s="34">
        <v>0</v>
      </c>
      <c r="E2224" s="33">
        <v>55781333396.730003</v>
      </c>
      <c r="F2224" s="33">
        <v>55781333396.730003</v>
      </c>
    </row>
    <row r="2225" spans="1:6" ht="13.5" hidden="1" thickBot="1">
      <c r="A2225" s="27">
        <f t="shared" si="44"/>
        <v>9</v>
      </c>
      <c r="B2225" s="30" t="s">
        <v>3799</v>
      </c>
      <c r="C2225" s="30" t="s">
        <v>942</v>
      </c>
      <c r="D2225" s="34">
        <v>0</v>
      </c>
      <c r="E2225" s="33">
        <v>124435690080.95</v>
      </c>
      <c r="F2225" s="33">
        <v>124435690080.95</v>
      </c>
    </row>
    <row r="2226" spans="1:6" ht="13.5" thickBot="1">
      <c r="A2226" s="27">
        <f t="shared" si="44"/>
        <v>6</v>
      </c>
      <c r="B2226" s="27" t="s">
        <v>3800</v>
      </c>
      <c r="C2226" s="30" t="s">
        <v>166</v>
      </c>
      <c r="D2226" s="34">
        <v>0</v>
      </c>
      <c r="E2226" s="33">
        <v>97381981653.100006</v>
      </c>
      <c r="F2226" s="33">
        <v>97381981653.100006</v>
      </c>
    </row>
    <row r="2227" spans="1:6" ht="13.5" hidden="1" thickBot="1">
      <c r="A2227" s="27">
        <f t="shared" si="44"/>
        <v>9</v>
      </c>
      <c r="B2227" s="30" t="s">
        <v>3801</v>
      </c>
      <c r="C2227" s="30" t="s">
        <v>2655</v>
      </c>
      <c r="D2227" s="34">
        <v>0</v>
      </c>
      <c r="E2227" s="34">
        <v>34426628</v>
      </c>
      <c r="F2227" s="34">
        <v>34426628</v>
      </c>
    </row>
    <row r="2228" spans="1:6" ht="13.5" hidden="1" thickBot="1">
      <c r="A2228" s="27">
        <f t="shared" si="44"/>
        <v>9</v>
      </c>
      <c r="B2228" s="30" t="s">
        <v>3802</v>
      </c>
      <c r="C2228" s="30" t="s">
        <v>3803</v>
      </c>
      <c r="D2228" s="34">
        <v>0</v>
      </c>
      <c r="E2228" s="34">
        <v>76357415822</v>
      </c>
      <c r="F2228" s="34">
        <v>76357415822</v>
      </c>
    </row>
    <row r="2229" spans="1:6" ht="13.5" hidden="1" thickBot="1">
      <c r="A2229" s="27">
        <f t="shared" si="44"/>
        <v>9</v>
      </c>
      <c r="B2229" s="30" t="s">
        <v>3804</v>
      </c>
      <c r="C2229" s="30" t="s">
        <v>3805</v>
      </c>
      <c r="D2229" s="34">
        <v>0</v>
      </c>
      <c r="E2229" s="33">
        <v>19546750079.099998</v>
      </c>
      <c r="F2229" s="33">
        <v>19546750079.099998</v>
      </c>
    </row>
    <row r="2230" spans="1:6" ht="13.5" hidden="1" thickBot="1">
      <c r="A2230" s="27">
        <f t="shared" si="44"/>
        <v>9</v>
      </c>
      <c r="B2230" s="30" t="s">
        <v>3806</v>
      </c>
      <c r="C2230" s="30" t="s">
        <v>3807</v>
      </c>
      <c r="D2230" s="34">
        <v>0</v>
      </c>
      <c r="E2230" s="34">
        <v>1443389124</v>
      </c>
      <c r="F2230" s="34">
        <v>1443389124</v>
      </c>
    </row>
    <row r="2231" spans="1:6" ht="13.5" thickBot="1">
      <c r="A2231" s="27">
        <f t="shared" si="44"/>
        <v>6</v>
      </c>
      <c r="B2231" s="27" t="s">
        <v>3808</v>
      </c>
      <c r="C2231" s="30" t="s">
        <v>1114</v>
      </c>
      <c r="D2231" s="34">
        <v>0</v>
      </c>
      <c r="E2231" s="34">
        <v>20533302854667</v>
      </c>
      <c r="F2231" s="34">
        <v>20533302854667</v>
      </c>
    </row>
    <row r="2232" spans="1:6" ht="13.5" hidden="1" thickBot="1">
      <c r="A2232" s="27">
        <f t="shared" si="44"/>
        <v>9</v>
      </c>
      <c r="B2232" s="30" t="s">
        <v>3809</v>
      </c>
      <c r="C2232" s="30" t="s">
        <v>1116</v>
      </c>
      <c r="D2232" s="34">
        <v>0</v>
      </c>
      <c r="E2232" s="34">
        <v>18835574225300</v>
      </c>
      <c r="F2232" s="34">
        <v>18835574225300</v>
      </c>
    </row>
    <row r="2233" spans="1:6" ht="13.5" hidden="1" thickBot="1">
      <c r="A2233" s="27">
        <f t="shared" si="44"/>
        <v>9</v>
      </c>
      <c r="B2233" s="30" t="s">
        <v>3810</v>
      </c>
      <c r="C2233" s="30" t="s">
        <v>3811</v>
      </c>
      <c r="D2233" s="34">
        <v>0</v>
      </c>
      <c r="E2233" s="34">
        <v>1085507466455</v>
      </c>
      <c r="F2233" s="34">
        <v>1085507466455</v>
      </c>
    </row>
    <row r="2234" spans="1:6" ht="13.5" hidden="1" thickBot="1">
      <c r="A2234" s="27">
        <f t="shared" si="44"/>
        <v>9</v>
      </c>
      <c r="B2234" s="30" t="s">
        <v>3812</v>
      </c>
      <c r="C2234" s="30" t="s">
        <v>3813</v>
      </c>
      <c r="D2234" s="34">
        <v>0</v>
      </c>
      <c r="E2234" s="34">
        <v>460090212085</v>
      </c>
      <c r="F2234" s="34">
        <v>460090212085</v>
      </c>
    </row>
    <row r="2235" spans="1:6" ht="13.5" hidden="1" thickBot="1">
      <c r="A2235" s="27">
        <f t="shared" si="44"/>
        <v>9</v>
      </c>
      <c r="B2235" s="30" t="s">
        <v>3814</v>
      </c>
      <c r="C2235" s="30" t="s">
        <v>1120</v>
      </c>
      <c r="D2235" s="34">
        <v>0</v>
      </c>
      <c r="E2235" s="34">
        <v>72883696674</v>
      </c>
      <c r="F2235" s="34">
        <v>72883696674</v>
      </c>
    </row>
    <row r="2236" spans="1:6" ht="13.5" hidden="1" thickBot="1">
      <c r="A2236" s="27">
        <f t="shared" si="44"/>
        <v>9</v>
      </c>
      <c r="B2236" s="30" t="s">
        <v>3815</v>
      </c>
      <c r="C2236" s="30" t="s">
        <v>1122</v>
      </c>
      <c r="D2236" s="34">
        <v>0</v>
      </c>
      <c r="E2236" s="34">
        <v>9751053911</v>
      </c>
      <c r="F2236" s="34">
        <v>9751053911</v>
      </c>
    </row>
    <row r="2237" spans="1:6" ht="13.5" hidden="1" thickBot="1">
      <c r="A2237" s="27">
        <f t="shared" si="44"/>
        <v>9</v>
      </c>
      <c r="B2237" s="30" t="s">
        <v>3816</v>
      </c>
      <c r="C2237" s="30" t="s">
        <v>1118</v>
      </c>
      <c r="D2237" s="34">
        <v>0</v>
      </c>
      <c r="E2237" s="34">
        <v>23611891522</v>
      </c>
      <c r="F2237" s="34">
        <v>23611891522</v>
      </c>
    </row>
    <row r="2238" spans="1:6" ht="13.5" hidden="1" thickBot="1">
      <c r="A2238" s="27">
        <f t="shared" si="44"/>
        <v>9</v>
      </c>
      <c r="B2238" s="30" t="s">
        <v>3817</v>
      </c>
      <c r="C2238" s="30" t="s">
        <v>1124</v>
      </c>
      <c r="D2238" s="34">
        <v>0</v>
      </c>
      <c r="E2238" s="34">
        <v>45884308720</v>
      </c>
      <c r="F2238" s="34">
        <v>45884308720</v>
      </c>
    </row>
    <row r="2239" spans="1:6" ht="13.5" thickBot="1">
      <c r="A2239" s="27">
        <f t="shared" si="44"/>
        <v>6</v>
      </c>
      <c r="B2239" s="27" t="s">
        <v>3818</v>
      </c>
      <c r="C2239" s="30" t="s">
        <v>3819</v>
      </c>
      <c r="D2239" s="34">
        <v>0</v>
      </c>
      <c r="E2239" s="33">
        <v>1744397534357.3701</v>
      </c>
      <c r="F2239" s="33">
        <v>1744397534357.3701</v>
      </c>
    </row>
    <row r="2240" spans="1:6" ht="13.5" hidden="1" thickBot="1">
      <c r="A2240" s="27">
        <f t="shared" si="44"/>
        <v>9</v>
      </c>
      <c r="B2240" s="30" t="s">
        <v>3820</v>
      </c>
      <c r="C2240" s="30" t="s">
        <v>3741</v>
      </c>
      <c r="D2240" s="34">
        <v>0</v>
      </c>
      <c r="E2240" s="33">
        <v>268603216845.35001</v>
      </c>
      <c r="F2240" s="33">
        <v>268603216845.35001</v>
      </c>
    </row>
    <row r="2241" spans="1:6" ht="13.5" hidden="1" thickBot="1">
      <c r="A2241" s="27">
        <f t="shared" si="44"/>
        <v>9</v>
      </c>
      <c r="B2241" s="30" t="s">
        <v>3821</v>
      </c>
      <c r="C2241" s="30" t="s">
        <v>3822</v>
      </c>
      <c r="D2241" s="34">
        <v>0</v>
      </c>
      <c r="E2241" s="33">
        <v>2742447094.3699999</v>
      </c>
      <c r="F2241" s="33">
        <v>2742447094.3699999</v>
      </c>
    </row>
    <row r="2242" spans="1:6" ht="13.5" hidden="1" thickBot="1">
      <c r="A2242" s="27">
        <f t="shared" si="44"/>
        <v>9</v>
      </c>
      <c r="B2242" s="30" t="s">
        <v>3823</v>
      </c>
      <c r="C2242" s="30" t="s">
        <v>763</v>
      </c>
      <c r="D2242" s="34">
        <v>0</v>
      </c>
      <c r="E2242" s="34">
        <v>87548887</v>
      </c>
      <c r="F2242" s="34">
        <v>87548887</v>
      </c>
    </row>
    <row r="2243" spans="1:6" ht="13.5" hidden="1" thickBot="1">
      <c r="A2243" s="27">
        <f t="shared" si="44"/>
        <v>9</v>
      </c>
      <c r="B2243" s="30" t="s">
        <v>3824</v>
      </c>
      <c r="C2243" s="30" t="s">
        <v>765</v>
      </c>
      <c r="D2243" s="34">
        <v>0</v>
      </c>
      <c r="E2243" s="33">
        <v>3110879787.52</v>
      </c>
      <c r="F2243" s="33">
        <v>3110879787.52</v>
      </c>
    </row>
    <row r="2244" spans="1:6" ht="13.5" hidden="1" thickBot="1">
      <c r="A2244" s="27">
        <f t="shared" si="44"/>
        <v>9</v>
      </c>
      <c r="B2244" s="30" t="s">
        <v>3825</v>
      </c>
      <c r="C2244" s="30" t="s">
        <v>767</v>
      </c>
      <c r="D2244" s="34">
        <v>0</v>
      </c>
      <c r="E2244" s="34">
        <v>196873000</v>
      </c>
      <c r="F2244" s="34">
        <v>196873000</v>
      </c>
    </row>
    <row r="2245" spans="1:6" ht="13.5" hidden="1" thickBot="1">
      <c r="A2245" s="27">
        <f t="shared" si="44"/>
        <v>9</v>
      </c>
      <c r="B2245" s="30" t="s">
        <v>3826</v>
      </c>
      <c r="C2245" s="30" t="s">
        <v>769</v>
      </c>
      <c r="D2245" s="34">
        <v>0</v>
      </c>
      <c r="E2245" s="34">
        <v>499905260550</v>
      </c>
      <c r="F2245" s="34">
        <v>499905260550</v>
      </c>
    </row>
    <row r="2246" spans="1:6" ht="13.5" hidden="1" thickBot="1">
      <c r="A2246" s="27">
        <f t="shared" si="44"/>
        <v>9</v>
      </c>
      <c r="B2246" s="30" t="s">
        <v>3827</v>
      </c>
      <c r="C2246" s="30" t="s">
        <v>773</v>
      </c>
      <c r="D2246" s="34">
        <v>0</v>
      </c>
      <c r="E2246" s="33">
        <v>657598468207.12</v>
      </c>
      <c r="F2246" s="33">
        <v>657598468207.12</v>
      </c>
    </row>
    <row r="2247" spans="1:6" ht="13.5" hidden="1" thickBot="1">
      <c r="A2247" s="27">
        <f t="shared" si="44"/>
        <v>9</v>
      </c>
      <c r="B2247" s="30" t="s">
        <v>3828</v>
      </c>
      <c r="C2247" s="30" t="s">
        <v>775</v>
      </c>
      <c r="D2247" s="34">
        <v>0</v>
      </c>
      <c r="E2247" s="33">
        <v>177304203056.67001</v>
      </c>
      <c r="F2247" s="33">
        <v>177304203056.67001</v>
      </c>
    </row>
    <row r="2248" spans="1:6" ht="13.5" hidden="1" thickBot="1">
      <c r="A2248" s="27">
        <f t="shared" si="44"/>
        <v>9</v>
      </c>
      <c r="B2248" s="30" t="s">
        <v>3829</v>
      </c>
      <c r="C2248" s="30" t="s">
        <v>3689</v>
      </c>
      <c r="D2248" s="34">
        <v>0</v>
      </c>
      <c r="E2248" s="34">
        <v>6709000</v>
      </c>
      <c r="F2248" s="34">
        <v>6709000</v>
      </c>
    </row>
    <row r="2249" spans="1:6" ht="13.5" hidden="1" thickBot="1">
      <c r="A2249" s="27">
        <f t="shared" si="44"/>
        <v>9</v>
      </c>
      <c r="B2249" s="30" t="s">
        <v>3830</v>
      </c>
      <c r="C2249" s="30" t="s">
        <v>3691</v>
      </c>
      <c r="D2249" s="34">
        <v>0</v>
      </c>
      <c r="E2249" s="34">
        <v>120680000</v>
      </c>
      <c r="F2249" s="34">
        <v>120680000</v>
      </c>
    </row>
    <row r="2250" spans="1:6" ht="13.5" hidden="1" thickBot="1">
      <c r="A2250" s="27">
        <f t="shared" si="44"/>
        <v>9</v>
      </c>
      <c r="B2250" s="30" t="s">
        <v>3831</v>
      </c>
      <c r="C2250" s="30" t="s">
        <v>779</v>
      </c>
      <c r="D2250" s="34">
        <v>0</v>
      </c>
      <c r="E2250" s="34">
        <v>7520163</v>
      </c>
      <c r="F2250" s="34">
        <v>7520163</v>
      </c>
    </row>
    <row r="2251" spans="1:6" ht="13.5" hidden="1" thickBot="1">
      <c r="A2251" s="27">
        <f t="shared" si="44"/>
        <v>9</v>
      </c>
      <c r="B2251" s="30" t="s">
        <v>3832</v>
      </c>
      <c r="C2251" s="30" t="s">
        <v>781</v>
      </c>
      <c r="D2251" s="34">
        <v>0</v>
      </c>
      <c r="E2251" s="34">
        <v>52496419</v>
      </c>
      <c r="F2251" s="34">
        <v>52496419</v>
      </c>
    </row>
    <row r="2252" spans="1:6" ht="13.5" hidden="1" thickBot="1">
      <c r="A2252" s="27">
        <f t="shared" si="44"/>
        <v>9</v>
      </c>
      <c r="B2252" s="30" t="s">
        <v>3833</v>
      </c>
      <c r="C2252" s="30" t="s">
        <v>783</v>
      </c>
      <c r="D2252" s="34">
        <v>0</v>
      </c>
      <c r="E2252" s="34">
        <v>14639383336</v>
      </c>
      <c r="F2252" s="34">
        <v>14639383336</v>
      </c>
    </row>
    <row r="2253" spans="1:6" ht="13.5" hidden="1" thickBot="1">
      <c r="A2253" s="27">
        <f t="shared" si="44"/>
        <v>9</v>
      </c>
      <c r="B2253" s="30" t="s">
        <v>3834</v>
      </c>
      <c r="C2253" s="30" t="s">
        <v>785</v>
      </c>
      <c r="D2253" s="34">
        <v>0</v>
      </c>
      <c r="E2253" s="34">
        <v>1789645</v>
      </c>
      <c r="F2253" s="34">
        <v>1789645</v>
      </c>
    </row>
    <row r="2254" spans="1:6" ht="13.5" hidden="1" thickBot="1">
      <c r="A2254" s="27">
        <f t="shared" si="44"/>
        <v>9</v>
      </c>
      <c r="B2254" s="30" t="s">
        <v>3835</v>
      </c>
      <c r="C2254" s="30" t="s">
        <v>787</v>
      </c>
      <c r="D2254" s="34">
        <v>0</v>
      </c>
      <c r="E2254" s="34">
        <v>68911506</v>
      </c>
      <c r="F2254" s="34">
        <v>68911506</v>
      </c>
    </row>
    <row r="2255" spans="1:6" ht="13.5" hidden="1" thickBot="1">
      <c r="A2255" s="27">
        <f t="shared" si="44"/>
        <v>9</v>
      </c>
      <c r="B2255" s="30" t="s">
        <v>3836</v>
      </c>
      <c r="C2255" s="30" t="s">
        <v>791</v>
      </c>
      <c r="D2255" s="34">
        <v>0</v>
      </c>
      <c r="E2255" s="34">
        <v>15604081</v>
      </c>
      <c r="F2255" s="34">
        <v>15604081</v>
      </c>
    </row>
    <row r="2256" spans="1:6" ht="13.5" hidden="1" thickBot="1">
      <c r="A2256" s="27">
        <f t="shared" si="44"/>
        <v>9</v>
      </c>
      <c r="B2256" s="30" t="s">
        <v>3837</v>
      </c>
      <c r="C2256" s="30" t="s">
        <v>793</v>
      </c>
      <c r="D2256" s="34">
        <v>0</v>
      </c>
      <c r="E2256" s="34">
        <v>9711573</v>
      </c>
      <c r="F2256" s="34">
        <v>9711573</v>
      </c>
    </row>
    <row r="2257" spans="1:6" ht="13.5" hidden="1" thickBot="1">
      <c r="A2257" s="27">
        <f t="shared" si="44"/>
        <v>9</v>
      </c>
      <c r="B2257" s="30" t="s">
        <v>3838</v>
      </c>
      <c r="C2257" s="30" t="s">
        <v>797</v>
      </c>
      <c r="D2257" s="34">
        <v>0</v>
      </c>
      <c r="E2257" s="34">
        <v>69305270063</v>
      </c>
      <c r="F2257" s="34">
        <v>69305270063</v>
      </c>
    </row>
    <row r="2258" spans="1:6" ht="13.5" hidden="1" thickBot="1">
      <c r="A2258" s="27">
        <f t="shared" si="44"/>
        <v>9</v>
      </c>
      <c r="B2258" s="30" t="s">
        <v>3839</v>
      </c>
      <c r="C2258" s="30" t="s">
        <v>799</v>
      </c>
      <c r="D2258" s="34">
        <v>0</v>
      </c>
      <c r="E2258" s="34">
        <v>58513000</v>
      </c>
      <c r="F2258" s="34">
        <v>58513000</v>
      </c>
    </row>
    <row r="2259" spans="1:6" ht="13.5" hidden="1" thickBot="1">
      <c r="A2259" s="27">
        <f t="shared" si="44"/>
        <v>9</v>
      </c>
      <c r="B2259" s="30" t="s">
        <v>3840</v>
      </c>
      <c r="C2259" s="30" t="s">
        <v>805</v>
      </c>
      <c r="D2259" s="34">
        <v>0</v>
      </c>
      <c r="E2259" s="34">
        <v>9546102</v>
      </c>
      <c r="F2259" s="34">
        <v>9546102</v>
      </c>
    </row>
    <row r="2260" spans="1:6" ht="13.5" hidden="1" thickBot="1">
      <c r="A2260" s="27">
        <f t="shared" si="44"/>
        <v>9</v>
      </c>
      <c r="B2260" s="30" t="s">
        <v>3841</v>
      </c>
      <c r="C2260" s="30" t="s">
        <v>807</v>
      </c>
      <c r="D2260" s="34">
        <v>0</v>
      </c>
      <c r="E2260" s="34">
        <v>138186</v>
      </c>
      <c r="F2260" s="34">
        <v>138186</v>
      </c>
    </row>
    <row r="2261" spans="1:6" ht="13.5" hidden="1" thickBot="1">
      <c r="A2261" s="27">
        <f t="shared" si="44"/>
        <v>9</v>
      </c>
      <c r="B2261" s="30" t="s">
        <v>3842</v>
      </c>
      <c r="C2261" s="30" t="s">
        <v>809</v>
      </c>
      <c r="D2261" s="34">
        <v>0</v>
      </c>
      <c r="E2261" s="34">
        <v>2005315760</v>
      </c>
      <c r="F2261" s="34">
        <v>2005315760</v>
      </c>
    </row>
    <row r="2262" spans="1:6" ht="13.5" hidden="1" thickBot="1">
      <c r="A2262" s="27">
        <f t="shared" si="44"/>
        <v>9</v>
      </c>
      <c r="B2262" s="30" t="s">
        <v>3843</v>
      </c>
      <c r="C2262" s="30" t="s">
        <v>813</v>
      </c>
      <c r="D2262" s="34">
        <v>0</v>
      </c>
      <c r="E2262" s="34">
        <v>65000</v>
      </c>
      <c r="F2262" s="34">
        <v>65000</v>
      </c>
    </row>
    <row r="2263" spans="1:6" ht="13.5" hidden="1" thickBot="1">
      <c r="A2263" s="27">
        <f t="shared" si="44"/>
        <v>9</v>
      </c>
      <c r="B2263" s="30" t="s">
        <v>3844</v>
      </c>
      <c r="C2263" s="30" t="s">
        <v>821</v>
      </c>
      <c r="D2263" s="34">
        <v>0</v>
      </c>
      <c r="E2263" s="34">
        <v>23622146</v>
      </c>
      <c r="F2263" s="34">
        <v>23622146</v>
      </c>
    </row>
    <row r="2264" spans="1:6" ht="13.5" hidden="1" thickBot="1">
      <c r="A2264" s="27">
        <f t="shared" si="44"/>
        <v>9</v>
      </c>
      <c r="B2264" s="30" t="s">
        <v>3845</v>
      </c>
      <c r="C2264" s="30" t="s">
        <v>825</v>
      </c>
      <c r="D2264" s="34">
        <v>0</v>
      </c>
      <c r="E2264" s="34">
        <v>103704000</v>
      </c>
      <c r="F2264" s="34">
        <v>103704000</v>
      </c>
    </row>
    <row r="2265" spans="1:6" ht="13.5" hidden="1" thickBot="1">
      <c r="A2265" s="27">
        <f t="shared" si="44"/>
        <v>9</v>
      </c>
      <c r="B2265" s="30" t="s">
        <v>3846</v>
      </c>
      <c r="C2265" s="30" t="s">
        <v>3847</v>
      </c>
      <c r="D2265" s="34">
        <v>0</v>
      </c>
      <c r="E2265" s="34">
        <v>3666958600</v>
      </c>
      <c r="F2265" s="34">
        <v>3666958600</v>
      </c>
    </row>
    <row r="2266" spans="1:6" ht="13.5" hidden="1" thickBot="1">
      <c r="A2266" s="27">
        <f t="shared" si="44"/>
        <v>9</v>
      </c>
      <c r="B2266" s="30" t="s">
        <v>3848</v>
      </c>
      <c r="C2266" s="30" t="s">
        <v>833</v>
      </c>
      <c r="D2266" s="34">
        <v>0</v>
      </c>
      <c r="E2266" s="34">
        <v>40789000</v>
      </c>
      <c r="F2266" s="34">
        <v>40789000</v>
      </c>
    </row>
    <row r="2267" spans="1:6" ht="13.5" hidden="1" thickBot="1">
      <c r="A2267" s="27">
        <f t="shared" si="44"/>
        <v>9</v>
      </c>
      <c r="B2267" s="30" t="s">
        <v>3849</v>
      </c>
      <c r="C2267" s="30" t="s">
        <v>835</v>
      </c>
      <c r="D2267" s="34">
        <v>0</v>
      </c>
      <c r="E2267" s="34">
        <v>40774590</v>
      </c>
      <c r="F2267" s="34">
        <v>40774590</v>
      </c>
    </row>
    <row r="2268" spans="1:6" ht="13.5" hidden="1" thickBot="1">
      <c r="A2268" s="27">
        <f t="shared" si="44"/>
        <v>9</v>
      </c>
      <c r="B2268" s="30" t="s">
        <v>3850</v>
      </c>
      <c r="C2268" s="30" t="s">
        <v>839</v>
      </c>
      <c r="D2268" s="34">
        <v>0</v>
      </c>
      <c r="E2268" s="34">
        <v>191154</v>
      </c>
      <c r="F2268" s="34">
        <v>191154</v>
      </c>
    </row>
    <row r="2269" spans="1:6" ht="13.5" hidden="1" thickBot="1">
      <c r="A2269" s="27">
        <f t="shared" si="44"/>
        <v>9</v>
      </c>
      <c r="B2269" s="30" t="s">
        <v>3851</v>
      </c>
      <c r="C2269" s="30" t="s">
        <v>841</v>
      </c>
      <c r="D2269" s="34">
        <v>0</v>
      </c>
      <c r="E2269" s="34">
        <v>759486090</v>
      </c>
      <c r="F2269" s="34">
        <v>759486090</v>
      </c>
    </row>
    <row r="2270" spans="1:6" ht="13.5" hidden="1" thickBot="1">
      <c r="A2270" s="27">
        <f t="shared" si="44"/>
        <v>9</v>
      </c>
      <c r="B2270" s="30" t="s">
        <v>3852</v>
      </c>
      <c r="C2270" s="30" t="s">
        <v>853</v>
      </c>
      <c r="D2270" s="34">
        <v>0</v>
      </c>
      <c r="E2270" s="34">
        <v>756578888</v>
      </c>
      <c r="F2270" s="34">
        <v>756578888</v>
      </c>
    </row>
    <row r="2271" spans="1:6" ht="13.5" hidden="1" thickBot="1">
      <c r="A2271" s="27">
        <f t="shared" si="44"/>
        <v>9</v>
      </c>
      <c r="B2271" s="30" t="s">
        <v>3853</v>
      </c>
      <c r="C2271" s="30" t="s">
        <v>855</v>
      </c>
      <c r="D2271" s="34">
        <v>0</v>
      </c>
      <c r="E2271" s="33">
        <v>118204920.95</v>
      </c>
      <c r="F2271" s="33">
        <v>118204920.95</v>
      </c>
    </row>
    <row r="2272" spans="1:6" ht="13.5" hidden="1" thickBot="1">
      <c r="A2272" s="27">
        <f t="shared" si="44"/>
        <v>9</v>
      </c>
      <c r="B2272" s="30" t="s">
        <v>3854</v>
      </c>
      <c r="C2272" s="30" t="s">
        <v>859</v>
      </c>
      <c r="D2272" s="34">
        <v>0</v>
      </c>
      <c r="E2272" s="34">
        <v>6235621306</v>
      </c>
      <c r="F2272" s="34">
        <v>6235621306</v>
      </c>
    </row>
    <row r="2273" spans="1:6" ht="13.5" hidden="1" thickBot="1">
      <c r="A2273" s="27">
        <f t="shared" ref="A2273:A2336" si="45">LEN(B2273)</f>
        <v>9</v>
      </c>
      <c r="B2273" s="30" t="s">
        <v>3855</v>
      </c>
      <c r="C2273" s="30" t="s">
        <v>857</v>
      </c>
      <c r="D2273" s="34">
        <v>0</v>
      </c>
      <c r="E2273" s="33">
        <v>1805059354.3900001</v>
      </c>
      <c r="F2273" s="33">
        <v>1805059354.3900001</v>
      </c>
    </row>
    <row r="2274" spans="1:6" ht="13.5" hidden="1" thickBot="1">
      <c r="A2274" s="27">
        <f t="shared" si="45"/>
        <v>9</v>
      </c>
      <c r="B2274" s="30" t="s">
        <v>3856</v>
      </c>
      <c r="C2274" s="30" t="s">
        <v>845</v>
      </c>
      <c r="D2274" s="34">
        <v>0</v>
      </c>
      <c r="E2274" s="34">
        <v>34991139000</v>
      </c>
      <c r="F2274" s="34">
        <v>34991139000</v>
      </c>
    </row>
    <row r="2275" spans="1:6" ht="13.5" hidden="1" thickBot="1">
      <c r="A2275" s="27">
        <f t="shared" si="45"/>
        <v>9</v>
      </c>
      <c r="B2275" s="30" t="s">
        <v>3857</v>
      </c>
      <c r="C2275" s="30" t="s">
        <v>3735</v>
      </c>
      <c r="D2275" s="34">
        <v>0</v>
      </c>
      <c r="E2275" s="34">
        <v>4854046</v>
      </c>
      <c r="F2275" s="34">
        <v>4854046</v>
      </c>
    </row>
    <row r="2276" spans="1:6" ht="13.5" thickBot="1">
      <c r="A2276" s="27">
        <f t="shared" si="45"/>
        <v>3</v>
      </c>
      <c r="B2276" s="27" t="s">
        <v>3858</v>
      </c>
      <c r="C2276" s="30" t="s">
        <v>132</v>
      </c>
      <c r="D2276" s="34">
        <v>0</v>
      </c>
      <c r="E2276" s="33">
        <v>74065982898341.203</v>
      </c>
      <c r="F2276" s="33">
        <v>74065982898341.203</v>
      </c>
    </row>
    <row r="2277" spans="1:6" ht="13.5" thickBot="1">
      <c r="A2277" s="27">
        <f t="shared" si="45"/>
        <v>6</v>
      </c>
      <c r="B2277" s="27" t="s">
        <v>3859</v>
      </c>
      <c r="C2277" s="30" t="s">
        <v>951</v>
      </c>
      <c r="D2277" s="34">
        <v>0</v>
      </c>
      <c r="E2277" s="33">
        <v>77715863416.910004</v>
      </c>
      <c r="F2277" s="33">
        <v>77715863416.910004</v>
      </c>
    </row>
    <row r="2278" spans="1:6" ht="13.5" hidden="1" thickBot="1">
      <c r="A2278" s="27">
        <f t="shared" si="45"/>
        <v>9</v>
      </c>
      <c r="B2278" s="30" t="s">
        <v>3860</v>
      </c>
      <c r="C2278" s="30" t="s">
        <v>3861</v>
      </c>
      <c r="D2278" s="34">
        <v>0</v>
      </c>
      <c r="E2278" s="33">
        <v>68294106330.480003</v>
      </c>
      <c r="F2278" s="33">
        <v>68294106330.480003</v>
      </c>
    </row>
    <row r="2279" spans="1:6" ht="13.5" hidden="1" thickBot="1">
      <c r="A2279" s="27">
        <f t="shared" si="45"/>
        <v>9</v>
      </c>
      <c r="B2279" s="30" t="s">
        <v>3862</v>
      </c>
      <c r="C2279" s="30" t="s">
        <v>3863</v>
      </c>
      <c r="D2279" s="34">
        <v>0</v>
      </c>
      <c r="E2279" s="34">
        <v>1326070878</v>
      </c>
      <c r="F2279" s="34">
        <v>1326070878</v>
      </c>
    </row>
    <row r="2280" spans="1:6" ht="13.5" hidden="1" thickBot="1">
      <c r="A2280" s="27">
        <f t="shared" si="45"/>
        <v>9</v>
      </c>
      <c r="B2280" s="30" t="s">
        <v>3864</v>
      </c>
      <c r="C2280" s="30" t="s">
        <v>3865</v>
      </c>
      <c r="D2280" s="34">
        <v>0</v>
      </c>
      <c r="E2280" s="34">
        <v>2511507575</v>
      </c>
      <c r="F2280" s="34">
        <v>2511507575</v>
      </c>
    </row>
    <row r="2281" spans="1:6" ht="13.5" hidden="1" thickBot="1">
      <c r="A2281" s="27">
        <f t="shared" si="45"/>
        <v>9</v>
      </c>
      <c r="B2281" s="30" t="s">
        <v>3866</v>
      </c>
      <c r="C2281" s="30" t="s">
        <v>105</v>
      </c>
      <c r="D2281" s="34">
        <v>0</v>
      </c>
      <c r="E2281" s="33">
        <v>1807340165.4300001</v>
      </c>
      <c r="F2281" s="33">
        <v>1807340165.4300001</v>
      </c>
    </row>
    <row r="2282" spans="1:6" ht="13.5" hidden="1" thickBot="1">
      <c r="A2282" s="27">
        <f t="shared" si="45"/>
        <v>9</v>
      </c>
      <c r="B2282" s="30" t="s">
        <v>3867</v>
      </c>
      <c r="C2282" s="30" t="s">
        <v>3868</v>
      </c>
      <c r="D2282" s="34">
        <v>0</v>
      </c>
      <c r="E2282" s="34">
        <v>1045927045</v>
      </c>
      <c r="F2282" s="34">
        <v>1045927045</v>
      </c>
    </row>
    <row r="2283" spans="1:6" ht="13.5" hidden="1" thickBot="1">
      <c r="A2283" s="27">
        <f t="shared" si="45"/>
        <v>9</v>
      </c>
      <c r="B2283" s="30" t="s">
        <v>3869</v>
      </c>
      <c r="C2283" s="30" t="s">
        <v>3870</v>
      </c>
      <c r="D2283" s="34">
        <v>0</v>
      </c>
      <c r="E2283" s="34">
        <v>2567243239</v>
      </c>
      <c r="F2283" s="34">
        <v>2567243239</v>
      </c>
    </row>
    <row r="2284" spans="1:6" ht="13.5" hidden="1" thickBot="1">
      <c r="A2284" s="27">
        <f t="shared" si="45"/>
        <v>9</v>
      </c>
      <c r="B2284" s="30" t="s">
        <v>3871</v>
      </c>
      <c r="C2284" s="30" t="s">
        <v>3872</v>
      </c>
      <c r="D2284" s="34">
        <v>0</v>
      </c>
      <c r="E2284" s="34">
        <v>163668184</v>
      </c>
      <c r="F2284" s="34">
        <v>163668184</v>
      </c>
    </row>
    <row r="2285" spans="1:6" ht="13.5" thickBot="1">
      <c r="A2285" s="27">
        <f t="shared" si="45"/>
        <v>6</v>
      </c>
      <c r="B2285" s="27" t="s">
        <v>3873</v>
      </c>
      <c r="C2285" s="30" t="s">
        <v>953</v>
      </c>
      <c r="D2285" s="34">
        <v>0</v>
      </c>
      <c r="E2285" s="34">
        <v>35771425717718</v>
      </c>
      <c r="F2285" s="34">
        <v>35771425717718</v>
      </c>
    </row>
    <row r="2286" spans="1:6" ht="13.5" hidden="1" thickBot="1">
      <c r="A2286" s="27">
        <f t="shared" si="45"/>
        <v>9</v>
      </c>
      <c r="B2286" s="30" t="s">
        <v>3874</v>
      </c>
      <c r="C2286" s="30" t="s">
        <v>1454</v>
      </c>
      <c r="D2286" s="34">
        <v>0</v>
      </c>
      <c r="E2286" s="34">
        <v>33539034325542</v>
      </c>
      <c r="F2286" s="34">
        <v>33539034325542</v>
      </c>
    </row>
    <row r="2287" spans="1:6" ht="13.5" hidden="1" thickBot="1">
      <c r="A2287" s="27">
        <f t="shared" si="45"/>
        <v>9</v>
      </c>
      <c r="B2287" s="30" t="s">
        <v>3875</v>
      </c>
      <c r="C2287" s="30" t="s">
        <v>1456</v>
      </c>
      <c r="D2287" s="34">
        <v>0</v>
      </c>
      <c r="E2287" s="34">
        <v>2211577193516</v>
      </c>
      <c r="F2287" s="34">
        <v>2211577193516</v>
      </c>
    </row>
    <row r="2288" spans="1:6" ht="13.5" hidden="1" thickBot="1">
      <c r="A2288" s="27">
        <f t="shared" si="45"/>
        <v>9</v>
      </c>
      <c r="B2288" s="30" t="s">
        <v>3876</v>
      </c>
      <c r="C2288" s="30" t="s">
        <v>3877</v>
      </c>
      <c r="D2288" s="34">
        <v>0</v>
      </c>
      <c r="E2288" s="34">
        <v>20814198660</v>
      </c>
      <c r="F2288" s="34">
        <v>20814198660</v>
      </c>
    </row>
    <row r="2289" spans="1:6" ht="13.5" thickBot="1">
      <c r="A2289" s="27">
        <f t="shared" si="45"/>
        <v>6</v>
      </c>
      <c r="B2289" s="27" t="s">
        <v>3878</v>
      </c>
      <c r="C2289" s="30" t="s">
        <v>955</v>
      </c>
      <c r="D2289" s="34">
        <v>0</v>
      </c>
      <c r="E2289" s="33">
        <v>1376537032816.99</v>
      </c>
      <c r="F2289" s="33">
        <v>1376537032816.99</v>
      </c>
    </row>
    <row r="2290" spans="1:6" ht="13.5" hidden="1" thickBot="1">
      <c r="A2290" s="27">
        <f t="shared" si="45"/>
        <v>9</v>
      </c>
      <c r="B2290" s="30" t="s">
        <v>3879</v>
      </c>
      <c r="C2290" s="30" t="s">
        <v>1440</v>
      </c>
      <c r="D2290" s="34">
        <v>0</v>
      </c>
      <c r="E2290" s="33">
        <v>1150356516953.8799</v>
      </c>
      <c r="F2290" s="33">
        <v>1150356516953.8799</v>
      </c>
    </row>
    <row r="2291" spans="1:6" ht="13.5" hidden="1" thickBot="1">
      <c r="A2291" s="27">
        <f t="shared" si="45"/>
        <v>9</v>
      </c>
      <c r="B2291" s="30" t="s">
        <v>3880</v>
      </c>
      <c r="C2291" s="30" t="s">
        <v>1448</v>
      </c>
      <c r="D2291" s="34">
        <v>0</v>
      </c>
      <c r="E2291" s="33">
        <v>226180515863.10999</v>
      </c>
      <c r="F2291" s="33">
        <v>226180515863.10999</v>
      </c>
    </row>
    <row r="2292" spans="1:6" ht="13.5" thickBot="1">
      <c r="A2292" s="27">
        <f t="shared" si="45"/>
        <v>6</v>
      </c>
      <c r="B2292" s="27" t="s">
        <v>3881</v>
      </c>
      <c r="C2292" s="30" t="s">
        <v>957</v>
      </c>
      <c r="D2292" s="34">
        <v>0</v>
      </c>
      <c r="E2292" s="33">
        <v>34152983392554.398</v>
      </c>
      <c r="F2292" s="33">
        <v>34152983392554.398</v>
      </c>
    </row>
    <row r="2293" spans="1:6" ht="13.5" hidden="1" thickBot="1">
      <c r="A2293" s="27">
        <f t="shared" si="45"/>
        <v>9</v>
      </c>
      <c r="B2293" s="30" t="s">
        <v>3882</v>
      </c>
      <c r="C2293" s="30" t="s">
        <v>1438</v>
      </c>
      <c r="D2293" s="34">
        <v>0</v>
      </c>
      <c r="E2293" s="33">
        <v>60387208628.32</v>
      </c>
      <c r="F2293" s="33">
        <v>60387208628.32</v>
      </c>
    </row>
    <row r="2294" spans="1:6" ht="13.5" hidden="1" thickBot="1">
      <c r="A2294" s="27">
        <f t="shared" si="45"/>
        <v>9</v>
      </c>
      <c r="B2294" s="30" t="s">
        <v>3883</v>
      </c>
      <c r="C2294" s="30" t="s">
        <v>1436</v>
      </c>
      <c r="D2294" s="34">
        <v>0</v>
      </c>
      <c r="E2294" s="34">
        <v>29313763367366</v>
      </c>
      <c r="F2294" s="34">
        <v>29313763367366</v>
      </c>
    </row>
    <row r="2295" spans="1:6" ht="13.5" hidden="1" thickBot="1">
      <c r="A2295" s="27">
        <f t="shared" si="45"/>
        <v>9</v>
      </c>
      <c r="B2295" s="30" t="s">
        <v>3884</v>
      </c>
      <c r="C2295" s="30" t="s">
        <v>1442</v>
      </c>
      <c r="D2295" s="34">
        <v>0</v>
      </c>
      <c r="E2295" s="34">
        <v>13963821385</v>
      </c>
      <c r="F2295" s="34">
        <v>13963821385</v>
      </c>
    </row>
    <row r="2296" spans="1:6" ht="13.5" hidden="1" thickBot="1">
      <c r="A2296" s="27">
        <f t="shared" si="45"/>
        <v>9</v>
      </c>
      <c r="B2296" s="30" t="s">
        <v>3885</v>
      </c>
      <c r="C2296" s="30" t="s">
        <v>1446</v>
      </c>
      <c r="D2296" s="34">
        <v>0</v>
      </c>
      <c r="E2296" s="34">
        <v>1683480910</v>
      </c>
      <c r="F2296" s="34">
        <v>1683480910</v>
      </c>
    </row>
    <row r="2297" spans="1:6" ht="13.5" hidden="1" thickBot="1">
      <c r="A2297" s="27">
        <f t="shared" si="45"/>
        <v>9</v>
      </c>
      <c r="B2297" s="30" t="s">
        <v>3886</v>
      </c>
      <c r="C2297" s="30" t="s">
        <v>1452</v>
      </c>
      <c r="D2297" s="34">
        <v>0</v>
      </c>
      <c r="E2297" s="34">
        <v>80586402306</v>
      </c>
      <c r="F2297" s="34">
        <v>80586402306</v>
      </c>
    </row>
    <row r="2298" spans="1:6" ht="13.5" hidden="1" thickBot="1">
      <c r="A2298" s="27">
        <f t="shared" si="45"/>
        <v>9</v>
      </c>
      <c r="B2298" s="30" t="s">
        <v>3887</v>
      </c>
      <c r="C2298" s="30" t="s">
        <v>1480</v>
      </c>
      <c r="D2298" s="34">
        <v>0</v>
      </c>
      <c r="E2298" s="33">
        <v>345440561.69</v>
      </c>
      <c r="F2298" s="33">
        <v>345440561.69</v>
      </c>
    </row>
    <row r="2299" spans="1:6" ht="13.5" hidden="1" thickBot="1">
      <c r="A2299" s="27">
        <f t="shared" si="45"/>
        <v>9</v>
      </c>
      <c r="B2299" s="30" t="s">
        <v>3888</v>
      </c>
      <c r="C2299" s="30" t="s">
        <v>1458</v>
      </c>
      <c r="D2299" s="34">
        <v>0</v>
      </c>
      <c r="E2299" s="34">
        <v>74436981267</v>
      </c>
      <c r="F2299" s="34">
        <v>74436981267</v>
      </c>
    </row>
    <row r="2300" spans="1:6" ht="13.5" hidden="1" thickBot="1">
      <c r="A2300" s="27">
        <f t="shared" si="45"/>
        <v>9</v>
      </c>
      <c r="B2300" s="30" t="s">
        <v>3889</v>
      </c>
      <c r="C2300" s="30" t="s">
        <v>1450</v>
      </c>
      <c r="D2300" s="34">
        <v>0</v>
      </c>
      <c r="E2300" s="34">
        <v>288183818743</v>
      </c>
      <c r="F2300" s="34">
        <v>288183818743</v>
      </c>
    </row>
    <row r="2301" spans="1:6" ht="13.5" hidden="1" thickBot="1">
      <c r="A2301" s="27">
        <f t="shared" si="45"/>
        <v>9</v>
      </c>
      <c r="B2301" s="30" t="s">
        <v>3890</v>
      </c>
      <c r="C2301" s="30" t="s">
        <v>1460</v>
      </c>
      <c r="D2301" s="34">
        <v>0</v>
      </c>
      <c r="E2301" s="34">
        <v>10204718</v>
      </c>
      <c r="F2301" s="34">
        <v>10204718</v>
      </c>
    </row>
    <row r="2302" spans="1:6" ht="13.5" hidden="1" thickBot="1">
      <c r="A2302" s="27">
        <f t="shared" si="45"/>
        <v>9</v>
      </c>
      <c r="B2302" s="30" t="s">
        <v>3891</v>
      </c>
      <c r="C2302" s="30" t="s">
        <v>1462</v>
      </c>
      <c r="D2302" s="34">
        <v>0</v>
      </c>
      <c r="E2302" s="34">
        <v>4281699103291</v>
      </c>
      <c r="F2302" s="34">
        <v>4281699103291</v>
      </c>
    </row>
    <row r="2303" spans="1:6" ht="13.5" hidden="1" thickBot="1">
      <c r="A2303" s="27">
        <f t="shared" si="45"/>
        <v>9</v>
      </c>
      <c r="B2303" s="30" t="s">
        <v>3892</v>
      </c>
      <c r="C2303" s="30" t="s">
        <v>1464</v>
      </c>
      <c r="D2303" s="34">
        <v>0</v>
      </c>
      <c r="E2303" s="33">
        <v>37718710376.669998</v>
      </c>
      <c r="F2303" s="33">
        <v>37718710376.669998</v>
      </c>
    </row>
    <row r="2304" spans="1:6" ht="13.5" hidden="1" thickBot="1">
      <c r="A2304" s="27">
        <f t="shared" si="45"/>
        <v>9</v>
      </c>
      <c r="B2304" s="30" t="s">
        <v>3893</v>
      </c>
      <c r="C2304" s="30" t="s">
        <v>951</v>
      </c>
      <c r="D2304" s="34">
        <v>0</v>
      </c>
      <c r="E2304" s="34">
        <v>15181147</v>
      </c>
      <c r="F2304" s="34">
        <v>15181147</v>
      </c>
    </row>
    <row r="2305" spans="1:6" ht="13.5" hidden="1" thickBot="1">
      <c r="A2305" s="27">
        <f t="shared" si="45"/>
        <v>9</v>
      </c>
      <c r="B2305" s="30" t="s">
        <v>3894</v>
      </c>
      <c r="C2305" s="30" t="s">
        <v>3895</v>
      </c>
      <c r="D2305" s="34">
        <v>0</v>
      </c>
      <c r="E2305" s="33">
        <v>189671854.74000001</v>
      </c>
      <c r="F2305" s="33">
        <v>189671854.74000001</v>
      </c>
    </row>
    <row r="2306" spans="1:6" ht="13.5" thickBot="1">
      <c r="A2306" s="27">
        <f t="shared" si="45"/>
        <v>6</v>
      </c>
      <c r="B2306" s="27" t="s">
        <v>3896</v>
      </c>
      <c r="C2306" s="30" t="s">
        <v>3897</v>
      </c>
      <c r="D2306" s="34">
        <v>0</v>
      </c>
      <c r="E2306" s="33">
        <v>6773544462.9700003</v>
      </c>
      <c r="F2306" s="33">
        <v>6773544462.9700003</v>
      </c>
    </row>
    <row r="2307" spans="1:6" ht="13.5" hidden="1" thickBot="1">
      <c r="A2307" s="27">
        <f t="shared" si="45"/>
        <v>9</v>
      </c>
      <c r="B2307" s="30" t="s">
        <v>3898</v>
      </c>
      <c r="C2307" s="30" t="s">
        <v>98</v>
      </c>
      <c r="D2307" s="34">
        <v>0</v>
      </c>
      <c r="E2307" s="34">
        <v>4083761116</v>
      </c>
      <c r="F2307" s="34">
        <v>4083761116</v>
      </c>
    </row>
    <row r="2308" spans="1:6" ht="13.5" hidden="1" thickBot="1">
      <c r="A2308" s="27">
        <f t="shared" si="45"/>
        <v>9</v>
      </c>
      <c r="B2308" s="30" t="s">
        <v>3899</v>
      </c>
      <c r="C2308" s="30" t="s">
        <v>3900</v>
      </c>
      <c r="D2308" s="34">
        <v>0</v>
      </c>
      <c r="E2308" s="33">
        <v>2689783346.9699998</v>
      </c>
      <c r="F2308" s="33">
        <v>2689783346.9699998</v>
      </c>
    </row>
    <row r="2309" spans="1:6" ht="13.5" thickBot="1">
      <c r="A2309" s="27">
        <f t="shared" si="45"/>
        <v>6</v>
      </c>
      <c r="B2309" s="27" t="s">
        <v>3901</v>
      </c>
      <c r="C2309" s="30" t="s">
        <v>961</v>
      </c>
      <c r="D2309" s="34">
        <v>0</v>
      </c>
      <c r="E2309" s="33">
        <v>2921886268315.5698</v>
      </c>
      <c r="F2309" s="33">
        <v>2921886268315.5698</v>
      </c>
    </row>
    <row r="2310" spans="1:6" ht="13.5" hidden="1" thickBot="1">
      <c r="A2310" s="27">
        <f t="shared" si="45"/>
        <v>9</v>
      </c>
      <c r="B2310" s="30" t="s">
        <v>3902</v>
      </c>
      <c r="C2310" s="30" t="s">
        <v>106</v>
      </c>
      <c r="D2310" s="34">
        <v>0</v>
      </c>
      <c r="E2310" s="34">
        <v>23269274540</v>
      </c>
      <c r="F2310" s="34">
        <v>23269274540</v>
      </c>
    </row>
    <row r="2311" spans="1:6" ht="13.5" hidden="1" thickBot="1">
      <c r="A2311" s="27">
        <f t="shared" si="45"/>
        <v>9</v>
      </c>
      <c r="B2311" s="30" t="s">
        <v>3903</v>
      </c>
      <c r="C2311" s="30" t="s">
        <v>959</v>
      </c>
      <c r="D2311" s="34">
        <v>0</v>
      </c>
      <c r="E2311" s="33">
        <v>8486672230.2299995</v>
      </c>
      <c r="F2311" s="33">
        <v>8486672230.2299995</v>
      </c>
    </row>
    <row r="2312" spans="1:6" ht="13.5" hidden="1" thickBot="1">
      <c r="A2312" s="27">
        <f t="shared" si="45"/>
        <v>9</v>
      </c>
      <c r="B2312" s="30" t="s">
        <v>3904</v>
      </c>
      <c r="C2312" s="30" t="s">
        <v>1438</v>
      </c>
      <c r="D2312" s="34">
        <v>0</v>
      </c>
      <c r="E2312" s="33">
        <v>3943298579.5</v>
      </c>
      <c r="F2312" s="33">
        <v>3943298579.5</v>
      </c>
    </row>
    <row r="2313" spans="1:6" ht="13.5" hidden="1" thickBot="1">
      <c r="A2313" s="27">
        <f t="shared" si="45"/>
        <v>9</v>
      </c>
      <c r="B2313" s="30" t="s">
        <v>3905</v>
      </c>
      <c r="C2313" s="30" t="s">
        <v>1472</v>
      </c>
      <c r="D2313" s="34">
        <v>0</v>
      </c>
      <c r="E2313" s="34">
        <v>512114600</v>
      </c>
      <c r="F2313" s="34">
        <v>512114600</v>
      </c>
    </row>
    <row r="2314" spans="1:6" ht="13.5" hidden="1" thickBot="1">
      <c r="A2314" s="27">
        <f t="shared" si="45"/>
        <v>9</v>
      </c>
      <c r="B2314" s="30" t="s">
        <v>3906</v>
      </c>
      <c r="C2314" s="30" t="s">
        <v>1436</v>
      </c>
      <c r="D2314" s="34">
        <v>0</v>
      </c>
      <c r="E2314" s="34">
        <v>1756882044154</v>
      </c>
      <c r="F2314" s="34">
        <v>1756882044154</v>
      </c>
    </row>
    <row r="2315" spans="1:6" ht="13.5" hidden="1" thickBot="1">
      <c r="A2315" s="27">
        <f t="shared" si="45"/>
        <v>9</v>
      </c>
      <c r="B2315" s="30" t="s">
        <v>3907</v>
      </c>
      <c r="C2315" s="30" t="s">
        <v>1442</v>
      </c>
      <c r="D2315" s="34">
        <v>0</v>
      </c>
      <c r="E2315" s="34">
        <v>2317126058</v>
      </c>
      <c r="F2315" s="34">
        <v>2317126058</v>
      </c>
    </row>
    <row r="2316" spans="1:6" ht="13.5" hidden="1" thickBot="1">
      <c r="A2316" s="27">
        <f t="shared" si="45"/>
        <v>9</v>
      </c>
      <c r="B2316" s="30" t="s">
        <v>3908</v>
      </c>
      <c r="C2316" s="30" t="s">
        <v>105</v>
      </c>
      <c r="D2316" s="34">
        <v>0</v>
      </c>
      <c r="E2316" s="34">
        <v>348703891</v>
      </c>
      <c r="F2316" s="34">
        <v>348703891</v>
      </c>
    </row>
    <row r="2317" spans="1:6" ht="13.5" hidden="1" thickBot="1">
      <c r="A2317" s="27">
        <f t="shared" si="45"/>
        <v>9</v>
      </c>
      <c r="B2317" s="30" t="s">
        <v>3909</v>
      </c>
      <c r="C2317" s="30" t="s">
        <v>1477</v>
      </c>
      <c r="D2317" s="34">
        <v>0</v>
      </c>
      <c r="E2317" s="34">
        <v>10632471877</v>
      </c>
      <c r="F2317" s="34">
        <v>10632471877</v>
      </c>
    </row>
    <row r="2318" spans="1:6" ht="13.5" hidden="1" thickBot="1">
      <c r="A2318" s="27">
        <f t="shared" si="45"/>
        <v>9</v>
      </c>
      <c r="B2318" s="30" t="s">
        <v>3910</v>
      </c>
      <c r="C2318" s="30" t="s">
        <v>1440</v>
      </c>
      <c r="D2318" s="34">
        <v>0</v>
      </c>
      <c r="E2318" s="34">
        <v>19976536542</v>
      </c>
      <c r="F2318" s="34">
        <v>19976536542</v>
      </c>
    </row>
    <row r="2319" spans="1:6" ht="13.5" hidden="1" thickBot="1">
      <c r="A2319" s="27">
        <f t="shared" si="45"/>
        <v>9</v>
      </c>
      <c r="B2319" s="30" t="s">
        <v>3911</v>
      </c>
      <c r="C2319" s="30" t="s">
        <v>1480</v>
      </c>
      <c r="D2319" s="34">
        <v>0</v>
      </c>
      <c r="E2319" s="34">
        <v>4344988527</v>
      </c>
      <c r="F2319" s="34">
        <v>4344988527</v>
      </c>
    </row>
    <row r="2320" spans="1:6" ht="13.5" hidden="1" thickBot="1">
      <c r="A2320" s="27">
        <f t="shared" si="45"/>
        <v>9</v>
      </c>
      <c r="B2320" s="30" t="s">
        <v>3912</v>
      </c>
      <c r="C2320" s="30" t="s">
        <v>1450</v>
      </c>
      <c r="D2320" s="34">
        <v>0</v>
      </c>
      <c r="E2320" s="34">
        <v>208430288530</v>
      </c>
      <c r="F2320" s="34">
        <v>208430288530</v>
      </c>
    </row>
    <row r="2321" spans="1:6" ht="13.5" hidden="1" thickBot="1">
      <c r="A2321" s="27">
        <f t="shared" si="45"/>
        <v>9</v>
      </c>
      <c r="B2321" s="30" t="s">
        <v>3913</v>
      </c>
      <c r="C2321" s="30" t="s">
        <v>1487</v>
      </c>
      <c r="D2321" s="34">
        <v>0</v>
      </c>
      <c r="E2321" s="34">
        <v>92145059</v>
      </c>
      <c r="F2321" s="34">
        <v>92145059</v>
      </c>
    </row>
    <row r="2322" spans="1:6" ht="13.5" hidden="1" thickBot="1">
      <c r="A2322" s="27">
        <f t="shared" si="45"/>
        <v>9</v>
      </c>
      <c r="B2322" s="30" t="s">
        <v>3914</v>
      </c>
      <c r="C2322" s="30" t="s">
        <v>95</v>
      </c>
      <c r="D2322" s="34">
        <v>0</v>
      </c>
      <c r="E2322" s="34">
        <v>24009284948</v>
      </c>
      <c r="F2322" s="34">
        <v>24009284948</v>
      </c>
    </row>
    <row r="2323" spans="1:6" ht="13.5" hidden="1" thickBot="1">
      <c r="A2323" s="27">
        <f t="shared" si="45"/>
        <v>9</v>
      </c>
      <c r="B2323" s="30" t="s">
        <v>3915</v>
      </c>
      <c r="C2323" s="30" t="s">
        <v>1492</v>
      </c>
      <c r="D2323" s="34">
        <v>0</v>
      </c>
      <c r="E2323" s="33">
        <v>32245061299.509998</v>
      </c>
      <c r="F2323" s="33">
        <v>32245061299.509998</v>
      </c>
    </row>
    <row r="2324" spans="1:6" ht="13.5" hidden="1" thickBot="1">
      <c r="A2324" s="27">
        <f t="shared" si="45"/>
        <v>9</v>
      </c>
      <c r="B2324" s="30" t="s">
        <v>3916</v>
      </c>
      <c r="C2324" s="30" t="s">
        <v>1494</v>
      </c>
      <c r="D2324" s="34">
        <v>0</v>
      </c>
      <c r="E2324" s="34">
        <v>9553500</v>
      </c>
      <c r="F2324" s="34">
        <v>9553500</v>
      </c>
    </row>
    <row r="2325" spans="1:6" ht="13.5" hidden="1" thickBot="1">
      <c r="A2325" s="27">
        <f t="shared" si="45"/>
        <v>9</v>
      </c>
      <c r="B2325" s="30" t="s">
        <v>3917</v>
      </c>
      <c r="C2325" s="30" t="s">
        <v>1496</v>
      </c>
      <c r="D2325" s="34">
        <v>0</v>
      </c>
      <c r="E2325" s="34">
        <v>21771357</v>
      </c>
      <c r="F2325" s="34">
        <v>21771357</v>
      </c>
    </row>
    <row r="2326" spans="1:6" ht="13.5" hidden="1" thickBot="1">
      <c r="A2326" s="27">
        <f t="shared" si="45"/>
        <v>9</v>
      </c>
      <c r="B2326" s="30" t="s">
        <v>3918</v>
      </c>
      <c r="C2326" s="30" t="s">
        <v>3919</v>
      </c>
      <c r="D2326" s="34">
        <v>0</v>
      </c>
      <c r="E2326" s="34">
        <v>20000000</v>
      </c>
      <c r="F2326" s="34">
        <v>20000000</v>
      </c>
    </row>
    <row r="2327" spans="1:6" ht="13.5" hidden="1" thickBot="1">
      <c r="A2327" s="27">
        <f t="shared" si="45"/>
        <v>9</v>
      </c>
      <c r="B2327" s="30" t="s">
        <v>3920</v>
      </c>
      <c r="C2327" s="30" t="s">
        <v>3921</v>
      </c>
      <c r="D2327" s="34">
        <v>0</v>
      </c>
      <c r="E2327" s="34">
        <v>7596440</v>
      </c>
      <c r="F2327" s="34">
        <v>7596440</v>
      </c>
    </row>
    <row r="2328" spans="1:6" ht="13.5" hidden="1" thickBot="1">
      <c r="A2328" s="27">
        <f t="shared" si="45"/>
        <v>9</v>
      </c>
      <c r="B2328" s="30" t="s">
        <v>3922</v>
      </c>
      <c r="C2328" s="30" t="s">
        <v>3923</v>
      </c>
      <c r="D2328" s="34">
        <v>0</v>
      </c>
      <c r="E2328" s="34">
        <v>23565550</v>
      </c>
      <c r="F2328" s="34">
        <v>23565550</v>
      </c>
    </row>
    <row r="2329" spans="1:6" ht="13.5" hidden="1" thickBot="1">
      <c r="A2329" s="27">
        <f t="shared" si="45"/>
        <v>9</v>
      </c>
      <c r="B2329" s="30" t="s">
        <v>3924</v>
      </c>
      <c r="C2329" s="30" t="s">
        <v>3925</v>
      </c>
      <c r="D2329" s="34">
        <v>0</v>
      </c>
      <c r="E2329" s="34">
        <v>439201018</v>
      </c>
      <c r="F2329" s="34">
        <v>439201018</v>
      </c>
    </row>
    <row r="2330" spans="1:6" ht="13.5" hidden="1" thickBot="1">
      <c r="A2330" s="27">
        <f t="shared" si="45"/>
        <v>9</v>
      </c>
      <c r="B2330" s="30" t="s">
        <v>3926</v>
      </c>
      <c r="C2330" s="30" t="s">
        <v>951</v>
      </c>
      <c r="D2330" s="34">
        <v>0</v>
      </c>
      <c r="E2330" s="34">
        <v>51090204</v>
      </c>
      <c r="F2330" s="34">
        <v>51090204</v>
      </c>
    </row>
    <row r="2331" spans="1:6" ht="13.5" hidden="1" thickBot="1">
      <c r="A2331" s="27">
        <f t="shared" si="45"/>
        <v>9</v>
      </c>
      <c r="B2331" s="30" t="s">
        <v>3927</v>
      </c>
      <c r="C2331" s="30" t="s">
        <v>1446</v>
      </c>
      <c r="D2331" s="34">
        <v>0</v>
      </c>
      <c r="E2331" s="33">
        <v>42521905543.440002</v>
      </c>
      <c r="F2331" s="33">
        <v>42521905543.440002</v>
      </c>
    </row>
    <row r="2332" spans="1:6" ht="13.5" hidden="1" thickBot="1">
      <c r="A2332" s="27">
        <f t="shared" si="45"/>
        <v>9</v>
      </c>
      <c r="B2332" s="30" t="s">
        <v>3928</v>
      </c>
      <c r="C2332" s="30" t="s">
        <v>1510</v>
      </c>
      <c r="D2332" s="34">
        <v>0</v>
      </c>
      <c r="E2332" s="33">
        <v>7619516113.1300001</v>
      </c>
      <c r="F2332" s="33">
        <v>7619516113.1300001</v>
      </c>
    </row>
    <row r="2333" spans="1:6" ht="13.5" hidden="1" thickBot="1">
      <c r="A2333" s="27">
        <f t="shared" si="45"/>
        <v>9</v>
      </c>
      <c r="B2333" s="30" t="s">
        <v>3929</v>
      </c>
      <c r="C2333" s="30" t="s">
        <v>1512</v>
      </c>
      <c r="D2333" s="34">
        <v>0</v>
      </c>
      <c r="E2333" s="33">
        <v>255411445471.06</v>
      </c>
      <c r="F2333" s="33">
        <v>255411445471.06</v>
      </c>
    </row>
    <row r="2334" spans="1:6" ht="13.5" hidden="1" thickBot="1">
      <c r="A2334" s="27">
        <f t="shared" si="45"/>
        <v>9</v>
      </c>
      <c r="B2334" s="30" t="s">
        <v>3930</v>
      </c>
      <c r="C2334" s="30" t="s">
        <v>3931</v>
      </c>
      <c r="D2334" s="34">
        <v>0</v>
      </c>
      <c r="E2334" s="33">
        <v>432444620254.91998</v>
      </c>
      <c r="F2334" s="33">
        <v>432444620254.91998</v>
      </c>
    </row>
    <row r="2335" spans="1:6" ht="13.5" hidden="1" thickBot="1">
      <c r="A2335" s="27">
        <f t="shared" si="45"/>
        <v>9</v>
      </c>
      <c r="B2335" s="30" t="s">
        <v>3932</v>
      </c>
      <c r="C2335" s="30" t="s">
        <v>1516</v>
      </c>
      <c r="D2335" s="34">
        <v>0</v>
      </c>
      <c r="E2335" s="33">
        <v>87825992028.779999</v>
      </c>
      <c r="F2335" s="33">
        <v>87825992028.779999</v>
      </c>
    </row>
    <row r="2336" spans="1:6" ht="13.5" thickBot="1">
      <c r="A2336" s="27">
        <f t="shared" si="45"/>
        <v>6</v>
      </c>
      <c r="B2336" s="27" t="s">
        <v>3933</v>
      </c>
      <c r="C2336" s="30" t="s">
        <v>3934</v>
      </c>
      <c r="D2336" s="34">
        <v>0</v>
      </c>
      <c r="E2336" s="33">
        <v>241338920943.67999</v>
      </c>
      <c r="F2336" s="33">
        <v>241338920943.67999</v>
      </c>
    </row>
    <row r="2337" spans="1:6" ht="13.5" hidden="1" thickBot="1">
      <c r="A2337" s="27">
        <f t="shared" ref="A2337:A2400" si="46">LEN(B2337)</f>
        <v>9</v>
      </c>
      <c r="B2337" s="30" t="s">
        <v>3935</v>
      </c>
      <c r="C2337" s="30" t="s">
        <v>961</v>
      </c>
      <c r="D2337" s="34">
        <v>0</v>
      </c>
      <c r="E2337" s="33">
        <v>4667366051.6800003</v>
      </c>
      <c r="F2337" s="33">
        <v>4667366051.6800003</v>
      </c>
    </row>
    <row r="2338" spans="1:6" ht="13.5" hidden="1" thickBot="1">
      <c r="A2338" s="27">
        <f t="shared" si="46"/>
        <v>9</v>
      </c>
      <c r="B2338" s="30" t="s">
        <v>3936</v>
      </c>
      <c r="C2338" s="30" t="s">
        <v>3937</v>
      </c>
      <c r="D2338" s="34">
        <v>0</v>
      </c>
      <c r="E2338" s="34">
        <v>2428798082</v>
      </c>
      <c r="F2338" s="34">
        <v>2428798082</v>
      </c>
    </row>
    <row r="2339" spans="1:6" ht="13.5" hidden="1" thickBot="1">
      <c r="A2339" s="27">
        <f t="shared" si="46"/>
        <v>9</v>
      </c>
      <c r="B2339" s="30" t="s">
        <v>3938</v>
      </c>
      <c r="C2339" s="30" t="s">
        <v>955</v>
      </c>
      <c r="D2339" s="34">
        <v>0</v>
      </c>
      <c r="E2339" s="34">
        <v>144983279354</v>
      </c>
      <c r="F2339" s="34">
        <v>144983279354</v>
      </c>
    </row>
    <row r="2340" spans="1:6" ht="13.5" hidden="1" thickBot="1">
      <c r="A2340" s="27">
        <f t="shared" si="46"/>
        <v>9</v>
      </c>
      <c r="B2340" s="30" t="s">
        <v>3939</v>
      </c>
      <c r="C2340" s="30" t="s">
        <v>957</v>
      </c>
      <c r="D2340" s="34">
        <v>0</v>
      </c>
      <c r="E2340" s="34">
        <v>89259477456</v>
      </c>
      <c r="F2340" s="34">
        <v>89259477456</v>
      </c>
    </row>
    <row r="2341" spans="1:6" ht="13.5" thickBot="1">
      <c r="A2341" s="27">
        <f t="shared" si="46"/>
        <v>3</v>
      </c>
      <c r="B2341" s="27" t="s">
        <v>3940</v>
      </c>
      <c r="C2341" s="30" t="s">
        <v>2861</v>
      </c>
      <c r="D2341" s="34">
        <v>0</v>
      </c>
      <c r="E2341" s="33">
        <v>75544370245311.797</v>
      </c>
      <c r="F2341" s="33">
        <v>75544370245311.797</v>
      </c>
    </row>
    <row r="2342" spans="1:6" ht="13.5" thickBot="1">
      <c r="A2342" s="27">
        <f t="shared" si="46"/>
        <v>6</v>
      </c>
      <c r="B2342" s="27" t="s">
        <v>3941</v>
      </c>
      <c r="C2342" s="30" t="s">
        <v>964</v>
      </c>
      <c r="D2342" s="34">
        <v>0</v>
      </c>
      <c r="E2342" s="33">
        <v>2510661771484.3198</v>
      </c>
      <c r="F2342" s="33">
        <v>2510661771484.3198</v>
      </c>
    </row>
    <row r="2343" spans="1:6" ht="13.5" hidden="1" thickBot="1">
      <c r="A2343" s="27">
        <f t="shared" si="46"/>
        <v>9</v>
      </c>
      <c r="B2343" s="30" t="s">
        <v>3942</v>
      </c>
      <c r="C2343" s="30" t="s">
        <v>3943</v>
      </c>
      <c r="D2343" s="34">
        <v>0</v>
      </c>
      <c r="E2343" s="34">
        <v>1071392860</v>
      </c>
      <c r="F2343" s="34">
        <v>1071392860</v>
      </c>
    </row>
    <row r="2344" spans="1:6" ht="13.5" hidden="1" thickBot="1">
      <c r="A2344" s="27">
        <f t="shared" si="46"/>
        <v>9</v>
      </c>
      <c r="B2344" s="30" t="s">
        <v>3944</v>
      </c>
      <c r="C2344" s="30" t="s">
        <v>3945</v>
      </c>
      <c r="D2344" s="34">
        <v>0</v>
      </c>
      <c r="E2344" s="34">
        <v>5065516518</v>
      </c>
      <c r="F2344" s="34">
        <v>5065516518</v>
      </c>
    </row>
    <row r="2345" spans="1:6" ht="13.5" hidden="1" thickBot="1">
      <c r="A2345" s="27">
        <f t="shared" si="46"/>
        <v>9</v>
      </c>
      <c r="B2345" s="30" t="s">
        <v>3946</v>
      </c>
      <c r="C2345" s="30" t="s">
        <v>3947</v>
      </c>
      <c r="D2345" s="34">
        <v>0</v>
      </c>
      <c r="E2345" s="33">
        <v>7245804425.8900003</v>
      </c>
      <c r="F2345" s="33">
        <v>7245804425.8900003</v>
      </c>
    </row>
    <row r="2346" spans="1:6" ht="13.5" hidden="1" thickBot="1">
      <c r="A2346" s="27">
        <f t="shared" si="46"/>
        <v>9</v>
      </c>
      <c r="B2346" s="30" t="s">
        <v>3948</v>
      </c>
      <c r="C2346" s="30" t="s">
        <v>3949</v>
      </c>
      <c r="D2346" s="34">
        <v>0</v>
      </c>
      <c r="E2346" s="33">
        <v>1892082450.47</v>
      </c>
      <c r="F2346" s="33">
        <v>1892082450.47</v>
      </c>
    </row>
    <row r="2347" spans="1:6" ht="13.5" hidden="1" thickBot="1">
      <c r="A2347" s="27">
        <f t="shared" si="46"/>
        <v>9</v>
      </c>
      <c r="B2347" s="30" t="s">
        <v>3950</v>
      </c>
      <c r="C2347" s="30" t="s">
        <v>3951</v>
      </c>
      <c r="D2347" s="34">
        <v>0</v>
      </c>
      <c r="E2347" s="33">
        <v>2346126019.54</v>
      </c>
      <c r="F2347" s="33">
        <v>2346126019.54</v>
      </c>
    </row>
    <row r="2348" spans="1:6" ht="13.5" hidden="1" thickBot="1">
      <c r="A2348" s="27">
        <f t="shared" si="46"/>
        <v>9</v>
      </c>
      <c r="B2348" s="30" t="s">
        <v>3952</v>
      </c>
      <c r="C2348" s="30" t="s">
        <v>3953</v>
      </c>
      <c r="D2348" s="34">
        <v>0</v>
      </c>
      <c r="E2348" s="33">
        <v>35473612940.580002</v>
      </c>
      <c r="F2348" s="33">
        <v>35473612940.580002</v>
      </c>
    </row>
    <row r="2349" spans="1:6" ht="13.5" hidden="1" thickBot="1">
      <c r="A2349" s="27">
        <f t="shared" si="46"/>
        <v>9</v>
      </c>
      <c r="B2349" s="30" t="s">
        <v>3954</v>
      </c>
      <c r="C2349" s="30" t="s">
        <v>3955</v>
      </c>
      <c r="D2349" s="34">
        <v>0</v>
      </c>
      <c r="E2349" s="33">
        <v>141654306060.10001</v>
      </c>
      <c r="F2349" s="33">
        <v>141654306060.10001</v>
      </c>
    </row>
    <row r="2350" spans="1:6" ht="13.5" hidden="1" thickBot="1">
      <c r="A2350" s="27">
        <f t="shared" si="46"/>
        <v>9</v>
      </c>
      <c r="B2350" s="30" t="s">
        <v>3956</v>
      </c>
      <c r="C2350" s="30" t="s">
        <v>3957</v>
      </c>
      <c r="D2350" s="34">
        <v>0</v>
      </c>
      <c r="E2350" s="33">
        <v>1197669386590.29</v>
      </c>
      <c r="F2350" s="33">
        <v>1197669386590.29</v>
      </c>
    </row>
    <row r="2351" spans="1:6" ht="13.5" hidden="1" thickBot="1">
      <c r="A2351" s="27">
        <f t="shared" si="46"/>
        <v>9</v>
      </c>
      <c r="B2351" s="30" t="s">
        <v>3958</v>
      </c>
      <c r="C2351" s="30" t="s">
        <v>3959</v>
      </c>
      <c r="D2351" s="34">
        <v>0</v>
      </c>
      <c r="E2351" s="33">
        <v>390475412665.46997</v>
      </c>
      <c r="F2351" s="33">
        <v>390475412665.46997</v>
      </c>
    </row>
    <row r="2352" spans="1:6" ht="13.5" hidden="1" thickBot="1">
      <c r="A2352" s="27">
        <f t="shared" si="46"/>
        <v>9</v>
      </c>
      <c r="B2352" s="30" t="s">
        <v>3960</v>
      </c>
      <c r="C2352" s="30" t="s">
        <v>3961</v>
      </c>
      <c r="D2352" s="34">
        <v>0</v>
      </c>
      <c r="E2352" s="33">
        <v>37582529340.230003</v>
      </c>
      <c r="F2352" s="33">
        <v>37582529340.230003</v>
      </c>
    </row>
    <row r="2353" spans="1:6" ht="13.5" hidden="1" thickBot="1">
      <c r="A2353" s="27">
        <f t="shared" si="46"/>
        <v>9</v>
      </c>
      <c r="B2353" s="30" t="s">
        <v>3962</v>
      </c>
      <c r="C2353" s="30" t="s">
        <v>3963</v>
      </c>
      <c r="D2353" s="34">
        <v>0</v>
      </c>
      <c r="E2353" s="33">
        <v>5173052370.5100002</v>
      </c>
      <c r="F2353" s="33">
        <v>5173052370.5100002</v>
      </c>
    </row>
    <row r="2354" spans="1:6" ht="13.5" hidden="1" thickBot="1">
      <c r="A2354" s="27">
        <f t="shared" si="46"/>
        <v>9</v>
      </c>
      <c r="B2354" s="30" t="s">
        <v>3964</v>
      </c>
      <c r="C2354" s="30" t="s">
        <v>3965</v>
      </c>
      <c r="D2354" s="34">
        <v>0</v>
      </c>
      <c r="E2354" s="34">
        <v>2215924174</v>
      </c>
      <c r="F2354" s="34">
        <v>2215924174</v>
      </c>
    </row>
    <row r="2355" spans="1:6" ht="13.5" hidden="1" thickBot="1">
      <c r="A2355" s="27">
        <f t="shared" si="46"/>
        <v>9</v>
      </c>
      <c r="B2355" s="30" t="s">
        <v>3966</v>
      </c>
      <c r="C2355" s="30" t="s">
        <v>3967</v>
      </c>
      <c r="D2355" s="34">
        <v>0</v>
      </c>
      <c r="E2355" s="33">
        <v>343555924558.08002</v>
      </c>
      <c r="F2355" s="33">
        <v>343555924558.08002</v>
      </c>
    </row>
    <row r="2356" spans="1:6" ht="13.5" hidden="1" thickBot="1">
      <c r="A2356" s="27">
        <f t="shared" si="46"/>
        <v>9</v>
      </c>
      <c r="B2356" s="30" t="s">
        <v>3968</v>
      </c>
      <c r="C2356" s="30" t="s">
        <v>3969</v>
      </c>
      <c r="D2356" s="34">
        <v>0</v>
      </c>
      <c r="E2356" s="33">
        <v>36725619364.940002</v>
      </c>
      <c r="F2356" s="33">
        <v>36725619364.940002</v>
      </c>
    </row>
    <row r="2357" spans="1:6" ht="13.5" hidden="1" thickBot="1">
      <c r="A2357" s="27">
        <f t="shared" si="46"/>
        <v>9</v>
      </c>
      <c r="B2357" s="30" t="s">
        <v>3970</v>
      </c>
      <c r="C2357" s="30" t="s">
        <v>3971</v>
      </c>
      <c r="D2357" s="34">
        <v>0</v>
      </c>
      <c r="E2357" s="34">
        <v>436852443</v>
      </c>
      <c r="F2357" s="34">
        <v>436852443</v>
      </c>
    </row>
    <row r="2358" spans="1:6" ht="13.5" hidden="1" thickBot="1">
      <c r="A2358" s="27">
        <f t="shared" si="46"/>
        <v>9</v>
      </c>
      <c r="B2358" s="30" t="s">
        <v>3972</v>
      </c>
      <c r="C2358" s="30" t="s">
        <v>3973</v>
      </c>
      <c r="D2358" s="34">
        <v>0</v>
      </c>
      <c r="E2358" s="34">
        <v>484759069</v>
      </c>
      <c r="F2358" s="34">
        <v>484759069</v>
      </c>
    </row>
    <row r="2359" spans="1:6" ht="13.5" hidden="1" thickBot="1">
      <c r="A2359" s="27">
        <f t="shared" si="46"/>
        <v>9</v>
      </c>
      <c r="B2359" s="30" t="s">
        <v>3974</v>
      </c>
      <c r="C2359" s="30" t="s">
        <v>3975</v>
      </c>
      <c r="D2359" s="34">
        <v>0</v>
      </c>
      <c r="E2359" s="33">
        <v>301593469634.21997</v>
      </c>
      <c r="F2359" s="33">
        <v>301593469634.21997</v>
      </c>
    </row>
    <row r="2360" spans="1:6" ht="13.5" thickBot="1">
      <c r="A2360" s="27">
        <f t="shared" si="46"/>
        <v>6</v>
      </c>
      <c r="B2360" s="27" t="s">
        <v>3976</v>
      </c>
      <c r="C2360" s="30" t="s">
        <v>127</v>
      </c>
      <c r="D2360" s="34">
        <v>0</v>
      </c>
      <c r="E2360" s="33">
        <v>6548459363100.21</v>
      </c>
      <c r="F2360" s="33">
        <v>6548459363100.21</v>
      </c>
    </row>
    <row r="2361" spans="1:6" ht="13.5" hidden="1" thickBot="1">
      <c r="A2361" s="27">
        <f t="shared" si="46"/>
        <v>9</v>
      </c>
      <c r="B2361" s="30" t="s">
        <v>3977</v>
      </c>
      <c r="C2361" s="30" t="s">
        <v>3978</v>
      </c>
      <c r="D2361" s="34">
        <v>0</v>
      </c>
      <c r="E2361" s="33">
        <v>1972103260451.0701</v>
      </c>
      <c r="F2361" s="33">
        <v>1972103260451.0701</v>
      </c>
    </row>
    <row r="2362" spans="1:6" ht="13.5" hidden="1" thickBot="1">
      <c r="A2362" s="27">
        <f t="shared" si="46"/>
        <v>9</v>
      </c>
      <c r="B2362" s="30" t="s">
        <v>3979</v>
      </c>
      <c r="C2362" s="30" t="s">
        <v>3980</v>
      </c>
      <c r="D2362" s="34">
        <v>0</v>
      </c>
      <c r="E2362" s="33">
        <v>2648466968.9499998</v>
      </c>
      <c r="F2362" s="33">
        <v>2648466968.9499998</v>
      </c>
    </row>
    <row r="2363" spans="1:6" ht="13.5" hidden="1" thickBot="1">
      <c r="A2363" s="27">
        <f t="shared" si="46"/>
        <v>9</v>
      </c>
      <c r="B2363" s="30" t="s">
        <v>3981</v>
      </c>
      <c r="C2363" s="30" t="s">
        <v>3982</v>
      </c>
      <c r="D2363" s="34">
        <v>0</v>
      </c>
      <c r="E2363" s="34">
        <v>4493679162</v>
      </c>
      <c r="F2363" s="34">
        <v>4493679162</v>
      </c>
    </row>
    <row r="2364" spans="1:6" ht="13.5" hidden="1" thickBot="1">
      <c r="A2364" s="27">
        <f t="shared" si="46"/>
        <v>9</v>
      </c>
      <c r="B2364" s="30" t="s">
        <v>3983</v>
      </c>
      <c r="C2364" s="30" t="s">
        <v>1131</v>
      </c>
      <c r="D2364" s="34">
        <v>0</v>
      </c>
      <c r="E2364" s="34">
        <v>3613577723</v>
      </c>
      <c r="F2364" s="34">
        <v>3613577723</v>
      </c>
    </row>
    <row r="2365" spans="1:6" ht="13.5" hidden="1" thickBot="1">
      <c r="A2365" s="27">
        <f t="shared" si="46"/>
        <v>9</v>
      </c>
      <c r="B2365" s="30" t="s">
        <v>3984</v>
      </c>
      <c r="C2365" s="30" t="s">
        <v>1133</v>
      </c>
      <c r="D2365" s="34">
        <v>0</v>
      </c>
      <c r="E2365" s="34">
        <v>29991904591</v>
      </c>
      <c r="F2365" s="34">
        <v>29991904591</v>
      </c>
    </row>
    <row r="2366" spans="1:6" ht="13.5" hidden="1" thickBot="1">
      <c r="A2366" s="27">
        <f t="shared" si="46"/>
        <v>9</v>
      </c>
      <c r="B2366" s="30" t="s">
        <v>3985</v>
      </c>
      <c r="C2366" s="30" t="s">
        <v>3986</v>
      </c>
      <c r="D2366" s="34">
        <v>0</v>
      </c>
      <c r="E2366" s="33">
        <v>4189965320695.5601</v>
      </c>
      <c r="F2366" s="33">
        <v>4189965320695.5601</v>
      </c>
    </row>
    <row r="2367" spans="1:6" ht="13.5" hidden="1" thickBot="1">
      <c r="A2367" s="27">
        <f t="shared" si="46"/>
        <v>9</v>
      </c>
      <c r="B2367" s="30" t="s">
        <v>3987</v>
      </c>
      <c r="C2367" s="30" t="s">
        <v>3988</v>
      </c>
      <c r="D2367" s="34">
        <v>0</v>
      </c>
      <c r="E2367" s="34">
        <v>8806498655</v>
      </c>
      <c r="F2367" s="34">
        <v>8806498655</v>
      </c>
    </row>
    <row r="2368" spans="1:6" ht="13.5" hidden="1" thickBot="1">
      <c r="A2368" s="27">
        <f t="shared" si="46"/>
        <v>9</v>
      </c>
      <c r="B2368" s="30" t="s">
        <v>3989</v>
      </c>
      <c r="C2368" s="30" t="s">
        <v>3990</v>
      </c>
      <c r="D2368" s="34">
        <v>0</v>
      </c>
      <c r="E2368" s="34">
        <v>481523501</v>
      </c>
      <c r="F2368" s="34">
        <v>481523501</v>
      </c>
    </row>
    <row r="2369" spans="1:6" ht="13.5" hidden="1" thickBot="1">
      <c r="A2369" s="27">
        <f t="shared" si="46"/>
        <v>9</v>
      </c>
      <c r="B2369" s="30" t="s">
        <v>3991</v>
      </c>
      <c r="C2369" s="30" t="s">
        <v>3992</v>
      </c>
      <c r="D2369" s="34">
        <v>0</v>
      </c>
      <c r="E2369" s="34">
        <v>9020761805</v>
      </c>
      <c r="F2369" s="34">
        <v>9020761805</v>
      </c>
    </row>
    <row r="2370" spans="1:6" ht="13.5" hidden="1" thickBot="1">
      <c r="A2370" s="27">
        <f t="shared" si="46"/>
        <v>9</v>
      </c>
      <c r="B2370" s="30" t="s">
        <v>3993</v>
      </c>
      <c r="C2370" s="30" t="s">
        <v>2691</v>
      </c>
      <c r="D2370" s="34">
        <v>0</v>
      </c>
      <c r="E2370" s="34">
        <v>4116285512</v>
      </c>
      <c r="F2370" s="34">
        <v>4116285512</v>
      </c>
    </row>
    <row r="2371" spans="1:6" ht="13.5" hidden="1" thickBot="1">
      <c r="A2371" s="27">
        <f t="shared" si="46"/>
        <v>9</v>
      </c>
      <c r="B2371" s="30" t="s">
        <v>3994</v>
      </c>
      <c r="C2371" s="30" t="s">
        <v>1157</v>
      </c>
      <c r="D2371" s="34">
        <v>0</v>
      </c>
      <c r="E2371" s="34">
        <v>8774858606</v>
      </c>
      <c r="F2371" s="34">
        <v>8774858606</v>
      </c>
    </row>
    <row r="2372" spans="1:6" ht="13.5" hidden="1" thickBot="1">
      <c r="A2372" s="27">
        <f t="shared" si="46"/>
        <v>9</v>
      </c>
      <c r="B2372" s="30" t="s">
        <v>3995</v>
      </c>
      <c r="C2372" s="30" t="s">
        <v>3996</v>
      </c>
      <c r="D2372" s="34">
        <v>0</v>
      </c>
      <c r="E2372" s="34">
        <v>4231356635</v>
      </c>
      <c r="F2372" s="34">
        <v>4231356635</v>
      </c>
    </row>
    <row r="2373" spans="1:6" ht="13.5" hidden="1" thickBot="1">
      <c r="A2373" s="27">
        <f t="shared" si="46"/>
        <v>9</v>
      </c>
      <c r="B2373" s="30" t="s">
        <v>3997</v>
      </c>
      <c r="C2373" s="30" t="s">
        <v>3998</v>
      </c>
      <c r="D2373" s="34">
        <v>0</v>
      </c>
      <c r="E2373" s="34">
        <v>206739298</v>
      </c>
      <c r="F2373" s="34">
        <v>206739298</v>
      </c>
    </row>
    <row r="2374" spans="1:6" ht="13.5" hidden="1" thickBot="1">
      <c r="A2374" s="27">
        <f t="shared" si="46"/>
        <v>9</v>
      </c>
      <c r="B2374" s="30" t="s">
        <v>3999</v>
      </c>
      <c r="C2374" s="30" t="s">
        <v>4000</v>
      </c>
      <c r="D2374" s="34">
        <v>0</v>
      </c>
      <c r="E2374" s="33">
        <v>310005129496.63</v>
      </c>
      <c r="F2374" s="33">
        <v>310005129496.63</v>
      </c>
    </row>
    <row r="2375" spans="1:6" ht="13.5" thickBot="1">
      <c r="A2375" s="27">
        <f t="shared" si="46"/>
        <v>6</v>
      </c>
      <c r="B2375" s="27" t="s">
        <v>4001</v>
      </c>
      <c r="C2375" s="30" t="s">
        <v>129</v>
      </c>
      <c r="D2375" s="34">
        <v>0</v>
      </c>
      <c r="E2375" s="33">
        <v>12449858387274.699</v>
      </c>
      <c r="F2375" s="33">
        <v>12449858387274.699</v>
      </c>
    </row>
    <row r="2376" spans="1:6" ht="13.5" hidden="1" thickBot="1">
      <c r="A2376" s="27">
        <f t="shared" si="46"/>
        <v>9</v>
      </c>
      <c r="B2376" s="30" t="s">
        <v>4002</v>
      </c>
      <c r="C2376" s="30" t="s">
        <v>4003</v>
      </c>
      <c r="D2376" s="34">
        <v>0</v>
      </c>
      <c r="E2376" s="33">
        <v>1196423585374.52</v>
      </c>
      <c r="F2376" s="33">
        <v>1196423585374.52</v>
      </c>
    </row>
    <row r="2377" spans="1:6" ht="13.5" hidden="1" thickBot="1">
      <c r="A2377" s="27">
        <f t="shared" si="46"/>
        <v>9</v>
      </c>
      <c r="B2377" s="30" t="s">
        <v>4004</v>
      </c>
      <c r="C2377" s="30" t="s">
        <v>4005</v>
      </c>
      <c r="D2377" s="34">
        <v>0</v>
      </c>
      <c r="E2377" s="33">
        <v>339446094149.63</v>
      </c>
      <c r="F2377" s="33">
        <v>339446094149.63</v>
      </c>
    </row>
    <row r="2378" spans="1:6" ht="13.5" hidden="1" thickBot="1">
      <c r="A2378" s="27">
        <f t="shared" si="46"/>
        <v>9</v>
      </c>
      <c r="B2378" s="30" t="s">
        <v>4006</v>
      </c>
      <c r="C2378" s="30" t="s">
        <v>4007</v>
      </c>
      <c r="D2378" s="34">
        <v>0</v>
      </c>
      <c r="E2378" s="33">
        <v>944720581097.05005</v>
      </c>
      <c r="F2378" s="33">
        <v>944720581097.05005</v>
      </c>
    </row>
    <row r="2379" spans="1:6" ht="13.5" hidden="1" thickBot="1">
      <c r="A2379" s="27">
        <f t="shared" si="46"/>
        <v>9</v>
      </c>
      <c r="B2379" s="30" t="s">
        <v>4008</v>
      </c>
      <c r="C2379" s="30" t="s">
        <v>4009</v>
      </c>
      <c r="D2379" s="34">
        <v>0</v>
      </c>
      <c r="E2379" s="33">
        <v>376147624449.71002</v>
      </c>
      <c r="F2379" s="33">
        <v>376147624449.71002</v>
      </c>
    </row>
    <row r="2380" spans="1:6" ht="13.5" hidden="1" thickBot="1">
      <c r="A2380" s="27">
        <f t="shared" si="46"/>
        <v>9</v>
      </c>
      <c r="B2380" s="30" t="s">
        <v>4010</v>
      </c>
      <c r="C2380" s="30" t="s">
        <v>4011</v>
      </c>
      <c r="D2380" s="34">
        <v>0</v>
      </c>
      <c r="E2380" s="33">
        <v>399421559591.72998</v>
      </c>
      <c r="F2380" s="33">
        <v>399421559591.72998</v>
      </c>
    </row>
    <row r="2381" spans="1:6" ht="13.5" hidden="1" thickBot="1">
      <c r="A2381" s="27">
        <f t="shared" si="46"/>
        <v>9</v>
      </c>
      <c r="B2381" s="30" t="s">
        <v>4012</v>
      </c>
      <c r="C2381" s="30" t="s">
        <v>4013</v>
      </c>
      <c r="D2381" s="34">
        <v>0</v>
      </c>
      <c r="E2381" s="33">
        <v>237934346096.48001</v>
      </c>
      <c r="F2381" s="33">
        <v>237934346096.48001</v>
      </c>
    </row>
    <row r="2382" spans="1:6" ht="13.5" hidden="1" thickBot="1">
      <c r="A2382" s="27">
        <f t="shared" si="46"/>
        <v>9</v>
      </c>
      <c r="B2382" s="30" t="s">
        <v>4014</v>
      </c>
      <c r="C2382" s="30" t="s">
        <v>4015</v>
      </c>
      <c r="D2382" s="34">
        <v>0</v>
      </c>
      <c r="E2382" s="33">
        <v>1405608280327.77</v>
      </c>
      <c r="F2382" s="33">
        <v>1405608280327.77</v>
      </c>
    </row>
    <row r="2383" spans="1:6" ht="13.5" hidden="1" thickBot="1">
      <c r="A2383" s="27">
        <f t="shared" si="46"/>
        <v>9</v>
      </c>
      <c r="B2383" s="30" t="s">
        <v>4016</v>
      </c>
      <c r="C2383" s="30" t="s">
        <v>4017</v>
      </c>
      <c r="D2383" s="34">
        <v>0</v>
      </c>
      <c r="E2383" s="33">
        <v>396090259927.5</v>
      </c>
      <c r="F2383" s="33">
        <v>396090259927.5</v>
      </c>
    </row>
    <row r="2384" spans="1:6" ht="13.5" hidden="1" thickBot="1">
      <c r="A2384" s="27">
        <f t="shared" si="46"/>
        <v>9</v>
      </c>
      <c r="B2384" s="30" t="s">
        <v>4018</v>
      </c>
      <c r="C2384" s="30" t="s">
        <v>4019</v>
      </c>
      <c r="D2384" s="34">
        <v>0</v>
      </c>
      <c r="E2384" s="33">
        <v>105762612741.28999</v>
      </c>
      <c r="F2384" s="33">
        <v>105762612741.28999</v>
      </c>
    </row>
    <row r="2385" spans="1:6" ht="13.5" hidden="1" thickBot="1">
      <c r="A2385" s="27">
        <f t="shared" si="46"/>
        <v>9</v>
      </c>
      <c r="B2385" s="30" t="s">
        <v>4020</v>
      </c>
      <c r="C2385" s="30" t="s">
        <v>4021</v>
      </c>
      <c r="D2385" s="34">
        <v>0</v>
      </c>
      <c r="E2385" s="33">
        <v>82256876303.369995</v>
      </c>
      <c r="F2385" s="33">
        <v>82256876303.369995</v>
      </c>
    </row>
    <row r="2386" spans="1:6" ht="13.5" hidden="1" thickBot="1">
      <c r="A2386" s="27">
        <f t="shared" si="46"/>
        <v>9</v>
      </c>
      <c r="B2386" s="30" t="s">
        <v>4022</v>
      </c>
      <c r="C2386" s="30" t="s">
        <v>4023</v>
      </c>
      <c r="D2386" s="34">
        <v>0</v>
      </c>
      <c r="E2386" s="33">
        <v>128103418257.55</v>
      </c>
      <c r="F2386" s="33">
        <v>128103418257.55</v>
      </c>
    </row>
    <row r="2387" spans="1:6" ht="13.5" hidden="1" thickBot="1">
      <c r="A2387" s="27">
        <f t="shared" si="46"/>
        <v>9</v>
      </c>
      <c r="B2387" s="30" t="s">
        <v>4024</v>
      </c>
      <c r="C2387" s="30" t="s">
        <v>4025</v>
      </c>
      <c r="D2387" s="34">
        <v>0</v>
      </c>
      <c r="E2387" s="33">
        <v>19534866752.849998</v>
      </c>
      <c r="F2387" s="33">
        <v>19534866752.849998</v>
      </c>
    </row>
    <row r="2388" spans="1:6" ht="13.5" hidden="1" thickBot="1">
      <c r="A2388" s="27">
        <f t="shared" si="46"/>
        <v>9</v>
      </c>
      <c r="B2388" s="30" t="s">
        <v>4026</v>
      </c>
      <c r="C2388" s="30" t="s">
        <v>4027</v>
      </c>
      <c r="D2388" s="34">
        <v>0</v>
      </c>
      <c r="E2388" s="33">
        <v>53831413604.830002</v>
      </c>
      <c r="F2388" s="33">
        <v>53831413604.830002</v>
      </c>
    </row>
    <row r="2389" spans="1:6" ht="13.5" hidden="1" thickBot="1">
      <c r="A2389" s="27">
        <f t="shared" si="46"/>
        <v>9</v>
      </c>
      <c r="B2389" s="30" t="s">
        <v>4028</v>
      </c>
      <c r="C2389" s="30" t="s">
        <v>4029</v>
      </c>
      <c r="D2389" s="34">
        <v>0</v>
      </c>
      <c r="E2389" s="33">
        <v>1146034321141.97</v>
      </c>
      <c r="F2389" s="33">
        <v>1146034321141.97</v>
      </c>
    </row>
    <row r="2390" spans="1:6" ht="13.5" hidden="1" thickBot="1">
      <c r="A2390" s="27">
        <f t="shared" si="46"/>
        <v>9</v>
      </c>
      <c r="B2390" s="30" t="s">
        <v>4030</v>
      </c>
      <c r="C2390" s="30" t="s">
        <v>4031</v>
      </c>
      <c r="D2390" s="34">
        <v>0</v>
      </c>
      <c r="E2390" s="33">
        <v>148018462606.32001</v>
      </c>
      <c r="F2390" s="33">
        <v>148018462606.32001</v>
      </c>
    </row>
    <row r="2391" spans="1:6" ht="13.5" hidden="1" thickBot="1">
      <c r="A2391" s="27">
        <f t="shared" si="46"/>
        <v>9</v>
      </c>
      <c r="B2391" s="30" t="s">
        <v>4032</v>
      </c>
      <c r="C2391" s="30" t="s">
        <v>4033</v>
      </c>
      <c r="D2391" s="34">
        <v>0</v>
      </c>
      <c r="E2391" s="33">
        <v>1076981658094.85</v>
      </c>
      <c r="F2391" s="33">
        <v>1076981658094.85</v>
      </c>
    </row>
    <row r="2392" spans="1:6" ht="13.5" hidden="1" thickBot="1">
      <c r="A2392" s="27">
        <f t="shared" si="46"/>
        <v>9</v>
      </c>
      <c r="B2392" s="30" t="s">
        <v>4034</v>
      </c>
      <c r="C2392" s="30" t="s">
        <v>4035</v>
      </c>
      <c r="D2392" s="34">
        <v>0</v>
      </c>
      <c r="E2392" s="33">
        <v>664629091363.87</v>
      </c>
      <c r="F2392" s="33">
        <v>664629091363.87</v>
      </c>
    </row>
    <row r="2393" spans="1:6" ht="13.5" hidden="1" thickBot="1">
      <c r="A2393" s="27">
        <f t="shared" si="46"/>
        <v>9</v>
      </c>
      <c r="B2393" s="30" t="s">
        <v>4036</v>
      </c>
      <c r="C2393" s="30" t="s">
        <v>4037</v>
      </c>
      <c r="D2393" s="34">
        <v>0</v>
      </c>
      <c r="E2393" s="33">
        <v>42498335923.510002</v>
      </c>
      <c r="F2393" s="33">
        <v>42498335923.510002</v>
      </c>
    </row>
    <row r="2394" spans="1:6" ht="13.5" hidden="1" thickBot="1">
      <c r="A2394" s="27">
        <f t="shared" si="46"/>
        <v>9</v>
      </c>
      <c r="B2394" s="30" t="s">
        <v>4038</v>
      </c>
      <c r="C2394" s="30" t="s">
        <v>4039</v>
      </c>
      <c r="D2394" s="34">
        <v>0</v>
      </c>
      <c r="E2394" s="33">
        <v>128045180803.74001</v>
      </c>
      <c r="F2394" s="33">
        <v>128045180803.74001</v>
      </c>
    </row>
    <row r="2395" spans="1:6" ht="13.5" hidden="1" thickBot="1">
      <c r="A2395" s="27">
        <f t="shared" si="46"/>
        <v>9</v>
      </c>
      <c r="B2395" s="30" t="s">
        <v>4040</v>
      </c>
      <c r="C2395" s="30" t="s">
        <v>4041</v>
      </c>
      <c r="D2395" s="34">
        <v>0</v>
      </c>
      <c r="E2395" s="33">
        <v>161024446955.23999</v>
      </c>
      <c r="F2395" s="33">
        <v>161024446955.23999</v>
      </c>
    </row>
    <row r="2396" spans="1:6" ht="13.5" hidden="1" thickBot="1">
      <c r="A2396" s="27">
        <f t="shared" si="46"/>
        <v>9</v>
      </c>
      <c r="B2396" s="30" t="s">
        <v>4042</v>
      </c>
      <c r="C2396" s="30" t="s">
        <v>4043</v>
      </c>
      <c r="D2396" s="34">
        <v>0</v>
      </c>
      <c r="E2396" s="34">
        <v>884417371</v>
      </c>
      <c r="F2396" s="34">
        <v>884417371</v>
      </c>
    </row>
    <row r="2397" spans="1:6" ht="13.5" hidden="1" thickBot="1">
      <c r="A2397" s="27">
        <f t="shared" si="46"/>
        <v>9</v>
      </c>
      <c r="B2397" s="30" t="s">
        <v>4044</v>
      </c>
      <c r="C2397" s="30" t="s">
        <v>4045</v>
      </c>
      <c r="D2397" s="34">
        <v>0</v>
      </c>
      <c r="E2397" s="33">
        <v>93832522756.550003</v>
      </c>
      <c r="F2397" s="33">
        <v>93832522756.550003</v>
      </c>
    </row>
    <row r="2398" spans="1:6" ht="13.5" hidden="1" thickBot="1">
      <c r="A2398" s="27">
        <f t="shared" si="46"/>
        <v>9</v>
      </c>
      <c r="B2398" s="30" t="s">
        <v>4046</v>
      </c>
      <c r="C2398" s="30" t="s">
        <v>4047</v>
      </c>
      <c r="D2398" s="34">
        <v>0</v>
      </c>
      <c r="E2398" s="33">
        <v>20528185100.259998</v>
      </c>
      <c r="F2398" s="33">
        <v>20528185100.259998</v>
      </c>
    </row>
    <row r="2399" spans="1:6" ht="13.5" hidden="1" thickBot="1">
      <c r="A2399" s="27">
        <f t="shared" si="46"/>
        <v>9</v>
      </c>
      <c r="B2399" s="30" t="s">
        <v>4048</v>
      </c>
      <c r="C2399" s="30" t="s">
        <v>4049</v>
      </c>
      <c r="D2399" s="34">
        <v>0</v>
      </c>
      <c r="E2399" s="33">
        <v>110043335084.08</v>
      </c>
      <c r="F2399" s="33">
        <v>110043335084.08</v>
      </c>
    </row>
    <row r="2400" spans="1:6" ht="13.5" hidden="1" thickBot="1">
      <c r="A2400" s="27">
        <f t="shared" si="46"/>
        <v>9</v>
      </c>
      <c r="B2400" s="30" t="s">
        <v>4050</v>
      </c>
      <c r="C2400" s="30" t="s">
        <v>4051</v>
      </c>
      <c r="D2400" s="34">
        <v>0</v>
      </c>
      <c r="E2400" s="33">
        <v>68099258057.230003</v>
      </c>
      <c r="F2400" s="33">
        <v>68099258057.230003</v>
      </c>
    </row>
    <row r="2401" spans="1:6" ht="13.5" hidden="1" thickBot="1">
      <c r="A2401" s="27">
        <f t="shared" ref="A2401:A2464" si="47">LEN(B2401)</f>
        <v>9</v>
      </c>
      <c r="B2401" s="30" t="s">
        <v>4052</v>
      </c>
      <c r="C2401" s="30" t="s">
        <v>4053</v>
      </c>
      <c r="D2401" s="34">
        <v>0</v>
      </c>
      <c r="E2401" s="33">
        <v>1136655435498.5701</v>
      </c>
      <c r="F2401" s="33">
        <v>1136655435498.5701</v>
      </c>
    </row>
    <row r="2402" spans="1:6" ht="13.5" hidden="1" thickBot="1">
      <c r="A2402" s="27">
        <f t="shared" si="47"/>
        <v>9</v>
      </c>
      <c r="B2402" s="30" t="s">
        <v>4054</v>
      </c>
      <c r="C2402" s="30" t="s">
        <v>4055</v>
      </c>
      <c r="D2402" s="34">
        <v>0</v>
      </c>
      <c r="E2402" s="33">
        <v>59188749884.370003</v>
      </c>
      <c r="F2402" s="33">
        <v>59188749884.370003</v>
      </c>
    </row>
    <row r="2403" spans="1:6" ht="13.5" hidden="1" thickBot="1">
      <c r="A2403" s="27">
        <f t="shared" si="47"/>
        <v>9</v>
      </c>
      <c r="B2403" s="30" t="s">
        <v>4056</v>
      </c>
      <c r="C2403" s="30" t="s">
        <v>4057</v>
      </c>
      <c r="D2403" s="34">
        <v>0</v>
      </c>
      <c r="E2403" s="33">
        <v>20585898583.82</v>
      </c>
      <c r="F2403" s="33">
        <v>20585898583.82</v>
      </c>
    </row>
    <row r="2404" spans="1:6" ht="13.5" hidden="1" thickBot="1">
      <c r="A2404" s="27">
        <f t="shared" si="47"/>
        <v>9</v>
      </c>
      <c r="B2404" s="30" t="s">
        <v>4058</v>
      </c>
      <c r="C2404" s="30" t="s">
        <v>4059</v>
      </c>
      <c r="D2404" s="34">
        <v>0</v>
      </c>
      <c r="E2404" s="34">
        <v>6863141030</v>
      </c>
      <c r="F2404" s="34">
        <v>6863141030</v>
      </c>
    </row>
    <row r="2405" spans="1:6" ht="13.5" hidden="1" thickBot="1">
      <c r="A2405" s="27">
        <f t="shared" si="47"/>
        <v>9</v>
      </c>
      <c r="B2405" s="30" t="s">
        <v>4060</v>
      </c>
      <c r="C2405" s="30" t="s">
        <v>4061</v>
      </c>
      <c r="D2405" s="34">
        <v>0</v>
      </c>
      <c r="E2405" s="33">
        <v>164149836692.10999</v>
      </c>
      <c r="F2405" s="33">
        <v>164149836692.10999</v>
      </c>
    </row>
    <row r="2406" spans="1:6" ht="13.5" hidden="1" thickBot="1">
      <c r="A2406" s="27">
        <f t="shared" si="47"/>
        <v>9</v>
      </c>
      <c r="B2406" s="30" t="s">
        <v>4062</v>
      </c>
      <c r="C2406" s="30" t="s">
        <v>4063</v>
      </c>
      <c r="D2406" s="34">
        <v>0</v>
      </c>
      <c r="E2406" s="33">
        <v>30121719560.02</v>
      </c>
      <c r="F2406" s="33">
        <v>30121719560.02</v>
      </c>
    </row>
    <row r="2407" spans="1:6" ht="13.5" hidden="1" thickBot="1">
      <c r="A2407" s="27">
        <f t="shared" si="47"/>
        <v>9</v>
      </c>
      <c r="B2407" s="30" t="s">
        <v>4064</v>
      </c>
      <c r="C2407" s="30" t="s">
        <v>4065</v>
      </c>
      <c r="D2407" s="34">
        <v>0</v>
      </c>
      <c r="E2407" s="34">
        <v>2450563298</v>
      </c>
      <c r="F2407" s="34">
        <v>2450563298</v>
      </c>
    </row>
    <row r="2408" spans="1:6" ht="13.5" hidden="1" thickBot="1">
      <c r="A2408" s="27">
        <f t="shared" si="47"/>
        <v>9</v>
      </c>
      <c r="B2408" s="30" t="s">
        <v>4066</v>
      </c>
      <c r="C2408" s="30" t="s">
        <v>4067</v>
      </c>
      <c r="D2408" s="34">
        <v>0</v>
      </c>
      <c r="E2408" s="34">
        <v>750694933</v>
      </c>
      <c r="F2408" s="34">
        <v>750694933</v>
      </c>
    </row>
    <row r="2409" spans="1:6" ht="13.5" hidden="1" thickBot="1">
      <c r="A2409" s="27">
        <f t="shared" si="47"/>
        <v>9</v>
      </c>
      <c r="B2409" s="30" t="s">
        <v>4068</v>
      </c>
      <c r="C2409" s="30" t="s">
        <v>4069</v>
      </c>
      <c r="D2409" s="34">
        <v>0</v>
      </c>
      <c r="E2409" s="33">
        <v>272401856136.16</v>
      </c>
      <c r="F2409" s="33">
        <v>272401856136.16</v>
      </c>
    </row>
    <row r="2410" spans="1:6" ht="13.5" hidden="1" thickBot="1">
      <c r="A2410" s="27">
        <f t="shared" si="47"/>
        <v>9</v>
      </c>
      <c r="B2410" s="30" t="s">
        <v>4070</v>
      </c>
      <c r="C2410" s="30" t="s">
        <v>4071</v>
      </c>
      <c r="D2410" s="34">
        <v>0</v>
      </c>
      <c r="E2410" s="33">
        <v>430033295186.09998</v>
      </c>
      <c r="F2410" s="33">
        <v>430033295186.09998</v>
      </c>
    </row>
    <row r="2411" spans="1:6" ht="13.5" thickBot="1">
      <c r="A2411" s="27">
        <f t="shared" si="47"/>
        <v>6</v>
      </c>
      <c r="B2411" s="27" t="s">
        <v>4072</v>
      </c>
      <c r="C2411" s="30" t="s">
        <v>1186</v>
      </c>
      <c r="D2411" s="34">
        <v>0</v>
      </c>
      <c r="E2411" s="33">
        <v>937522127660.31006</v>
      </c>
      <c r="F2411" s="33">
        <v>937522127660.31006</v>
      </c>
    </row>
    <row r="2412" spans="1:6" ht="13.5" hidden="1" thickBot="1">
      <c r="A2412" s="27">
        <f t="shared" si="47"/>
        <v>9</v>
      </c>
      <c r="B2412" s="30" t="s">
        <v>4073</v>
      </c>
      <c r="C2412" s="30" t="s">
        <v>1188</v>
      </c>
      <c r="D2412" s="34">
        <v>0</v>
      </c>
      <c r="E2412" s="34">
        <v>929061152044</v>
      </c>
      <c r="F2412" s="34">
        <v>929061152044</v>
      </c>
    </row>
    <row r="2413" spans="1:6" ht="13.5" hidden="1" thickBot="1">
      <c r="A2413" s="27">
        <f t="shared" si="47"/>
        <v>9</v>
      </c>
      <c r="B2413" s="30" t="s">
        <v>4074</v>
      </c>
      <c r="C2413" s="30" t="s">
        <v>4075</v>
      </c>
      <c r="D2413" s="34">
        <v>0</v>
      </c>
      <c r="E2413" s="34">
        <v>6052650372</v>
      </c>
      <c r="F2413" s="34">
        <v>6052650372</v>
      </c>
    </row>
    <row r="2414" spans="1:6" ht="13.5" hidden="1" thickBot="1">
      <c r="A2414" s="27">
        <f t="shared" si="47"/>
        <v>9</v>
      </c>
      <c r="B2414" s="30" t="s">
        <v>4076</v>
      </c>
      <c r="C2414" s="30" t="s">
        <v>1120</v>
      </c>
      <c r="D2414" s="34">
        <v>0</v>
      </c>
      <c r="E2414" s="34">
        <v>1701860629</v>
      </c>
      <c r="F2414" s="34">
        <v>1701860629</v>
      </c>
    </row>
    <row r="2415" spans="1:6" ht="13.5" hidden="1" thickBot="1">
      <c r="A2415" s="27">
        <f t="shared" si="47"/>
        <v>9</v>
      </c>
      <c r="B2415" s="30" t="s">
        <v>4077</v>
      </c>
      <c r="C2415" s="30" t="s">
        <v>4078</v>
      </c>
      <c r="D2415" s="34">
        <v>0</v>
      </c>
      <c r="E2415" s="33">
        <v>706464615.30999994</v>
      </c>
      <c r="F2415" s="33">
        <v>706464615.30999994</v>
      </c>
    </row>
    <row r="2416" spans="1:6" ht="13.5" thickBot="1">
      <c r="A2416" s="27">
        <f t="shared" si="47"/>
        <v>6</v>
      </c>
      <c r="B2416" s="27" t="s">
        <v>4079</v>
      </c>
      <c r="C2416" s="30" t="s">
        <v>1024</v>
      </c>
      <c r="D2416" s="34">
        <v>0</v>
      </c>
      <c r="E2416" s="33">
        <v>13413137964612.301</v>
      </c>
      <c r="F2416" s="33">
        <v>13413137964612.301</v>
      </c>
    </row>
    <row r="2417" spans="1:6" ht="13.5" hidden="1" thickBot="1">
      <c r="A2417" s="27">
        <f t="shared" si="47"/>
        <v>9</v>
      </c>
      <c r="B2417" s="30" t="s">
        <v>4080</v>
      </c>
      <c r="C2417" s="30" t="s">
        <v>4081</v>
      </c>
      <c r="D2417" s="34">
        <v>0</v>
      </c>
      <c r="E2417" s="33">
        <v>2182012380818.8899</v>
      </c>
      <c r="F2417" s="33">
        <v>2182012380818.8899</v>
      </c>
    </row>
    <row r="2418" spans="1:6" ht="13.5" hidden="1" thickBot="1">
      <c r="A2418" s="27">
        <f t="shared" si="47"/>
        <v>9</v>
      </c>
      <c r="B2418" s="30" t="s">
        <v>4082</v>
      </c>
      <c r="C2418" s="30" t="s">
        <v>4083</v>
      </c>
      <c r="D2418" s="34">
        <v>0</v>
      </c>
      <c r="E2418" s="34">
        <v>1378163497804</v>
      </c>
      <c r="F2418" s="34">
        <v>1378163497804</v>
      </c>
    </row>
    <row r="2419" spans="1:6" ht="13.5" hidden="1" thickBot="1">
      <c r="A2419" s="27">
        <f t="shared" si="47"/>
        <v>9</v>
      </c>
      <c r="B2419" s="30" t="s">
        <v>4084</v>
      </c>
      <c r="C2419" s="30" t="s">
        <v>4085</v>
      </c>
      <c r="D2419" s="34">
        <v>0</v>
      </c>
      <c r="E2419" s="33">
        <v>853384407259.66003</v>
      </c>
      <c r="F2419" s="33">
        <v>853384407259.66003</v>
      </c>
    </row>
    <row r="2420" spans="1:6" ht="13.5" hidden="1" thickBot="1">
      <c r="A2420" s="27">
        <f t="shared" si="47"/>
        <v>9</v>
      </c>
      <c r="B2420" s="30" t="s">
        <v>4086</v>
      </c>
      <c r="C2420" s="30" t="s">
        <v>4087</v>
      </c>
      <c r="D2420" s="34">
        <v>0</v>
      </c>
      <c r="E2420" s="33">
        <v>8999577678729.7891</v>
      </c>
      <c r="F2420" s="33">
        <v>8999577678729.7891</v>
      </c>
    </row>
    <row r="2421" spans="1:6" ht="13.5" thickBot="1">
      <c r="A2421" s="27">
        <f t="shared" si="47"/>
        <v>6</v>
      </c>
      <c r="B2421" s="27" t="s">
        <v>4088</v>
      </c>
      <c r="C2421" s="30" t="s">
        <v>1026</v>
      </c>
      <c r="D2421" s="34">
        <v>0</v>
      </c>
      <c r="E2421" s="33">
        <v>3112883613721.0898</v>
      </c>
      <c r="F2421" s="33">
        <v>3112883613721.0898</v>
      </c>
    </row>
    <row r="2422" spans="1:6" ht="13.5" hidden="1" thickBot="1">
      <c r="A2422" s="27">
        <f t="shared" si="47"/>
        <v>9</v>
      </c>
      <c r="B2422" s="30" t="s">
        <v>4089</v>
      </c>
      <c r="C2422" s="30" t="s">
        <v>4090</v>
      </c>
      <c r="D2422" s="34">
        <v>0</v>
      </c>
      <c r="E2422" s="33">
        <v>96768151316.639999</v>
      </c>
      <c r="F2422" s="33">
        <v>96768151316.639999</v>
      </c>
    </row>
    <row r="2423" spans="1:6" ht="13.5" hidden="1" thickBot="1">
      <c r="A2423" s="27">
        <f t="shared" si="47"/>
        <v>9</v>
      </c>
      <c r="B2423" s="30" t="s">
        <v>4091</v>
      </c>
      <c r="C2423" s="30" t="s">
        <v>4085</v>
      </c>
      <c r="D2423" s="34">
        <v>0</v>
      </c>
      <c r="E2423" s="33">
        <v>622233174826.65002</v>
      </c>
      <c r="F2423" s="33">
        <v>622233174826.65002</v>
      </c>
    </row>
    <row r="2424" spans="1:6" ht="13.5" hidden="1" thickBot="1">
      <c r="A2424" s="27">
        <f t="shared" si="47"/>
        <v>9</v>
      </c>
      <c r="B2424" s="30" t="s">
        <v>4092</v>
      </c>
      <c r="C2424" s="30" t="s">
        <v>4087</v>
      </c>
      <c r="D2424" s="34">
        <v>0</v>
      </c>
      <c r="E2424" s="33">
        <v>2393882287577.7998</v>
      </c>
      <c r="F2424" s="33">
        <v>2393882287577.7998</v>
      </c>
    </row>
    <row r="2425" spans="1:6" ht="13.5" thickBot="1">
      <c r="A2425" s="27">
        <f t="shared" si="47"/>
        <v>6</v>
      </c>
      <c r="B2425" s="27" t="s">
        <v>4093</v>
      </c>
      <c r="C2425" s="30" t="s">
        <v>1028</v>
      </c>
      <c r="D2425" s="34">
        <v>0</v>
      </c>
      <c r="E2425" s="33">
        <v>2381313723637.1499</v>
      </c>
      <c r="F2425" s="33">
        <v>2381313723637.1499</v>
      </c>
    </row>
    <row r="2426" spans="1:6" ht="13.5" hidden="1" thickBot="1">
      <c r="A2426" s="27">
        <f t="shared" si="47"/>
        <v>9</v>
      </c>
      <c r="B2426" s="30" t="s">
        <v>4094</v>
      </c>
      <c r="C2426" s="30" t="s">
        <v>4095</v>
      </c>
      <c r="D2426" s="34">
        <v>0</v>
      </c>
      <c r="E2426" s="33">
        <v>671977548855.42004</v>
      </c>
      <c r="F2426" s="33">
        <v>671977548855.42004</v>
      </c>
    </row>
    <row r="2427" spans="1:6" ht="13.5" hidden="1" thickBot="1">
      <c r="A2427" s="27">
        <f t="shared" si="47"/>
        <v>9</v>
      </c>
      <c r="B2427" s="30" t="s">
        <v>4096</v>
      </c>
      <c r="C2427" s="30" t="s">
        <v>4097</v>
      </c>
      <c r="D2427" s="34">
        <v>0</v>
      </c>
      <c r="E2427" s="33">
        <v>38137726422.129997</v>
      </c>
      <c r="F2427" s="33">
        <v>38137726422.129997</v>
      </c>
    </row>
    <row r="2428" spans="1:6" ht="13.5" hidden="1" thickBot="1">
      <c r="A2428" s="27">
        <f t="shared" si="47"/>
        <v>9</v>
      </c>
      <c r="B2428" s="30" t="s">
        <v>4098</v>
      </c>
      <c r="C2428" s="30" t="s">
        <v>4087</v>
      </c>
      <c r="D2428" s="34">
        <v>0</v>
      </c>
      <c r="E2428" s="33">
        <v>1671198448359.6001</v>
      </c>
      <c r="F2428" s="33">
        <v>1671198448359.6001</v>
      </c>
    </row>
    <row r="2429" spans="1:6" ht="13.5" thickBot="1">
      <c r="A2429" s="27">
        <f t="shared" si="47"/>
        <v>6</v>
      </c>
      <c r="B2429" s="27" t="s">
        <v>4099</v>
      </c>
      <c r="C2429" s="30" t="s">
        <v>1030</v>
      </c>
      <c r="D2429" s="34">
        <v>0</v>
      </c>
      <c r="E2429" s="33">
        <v>731611552004.64001</v>
      </c>
      <c r="F2429" s="33">
        <v>731611552004.64001</v>
      </c>
    </row>
    <row r="2430" spans="1:6" ht="13.5" hidden="1" thickBot="1">
      <c r="A2430" s="27">
        <f t="shared" si="47"/>
        <v>9</v>
      </c>
      <c r="B2430" s="30" t="s">
        <v>4100</v>
      </c>
      <c r="C2430" s="30" t="s">
        <v>4101</v>
      </c>
      <c r="D2430" s="34">
        <v>0</v>
      </c>
      <c r="E2430" s="33">
        <v>291433849824.71002</v>
      </c>
      <c r="F2430" s="33">
        <v>291433849824.71002</v>
      </c>
    </row>
    <row r="2431" spans="1:6" ht="13.5" hidden="1" thickBot="1">
      <c r="A2431" s="27">
        <f t="shared" si="47"/>
        <v>9</v>
      </c>
      <c r="B2431" s="30" t="s">
        <v>4102</v>
      </c>
      <c r="C2431" s="30" t="s">
        <v>4103</v>
      </c>
      <c r="D2431" s="34">
        <v>0</v>
      </c>
      <c r="E2431" s="33">
        <v>21015904057.84</v>
      </c>
      <c r="F2431" s="33">
        <v>21015904057.84</v>
      </c>
    </row>
    <row r="2432" spans="1:6" ht="13.5" hidden="1" thickBot="1">
      <c r="A2432" s="27">
        <f t="shared" si="47"/>
        <v>9</v>
      </c>
      <c r="B2432" s="30" t="s">
        <v>4104</v>
      </c>
      <c r="C2432" s="30" t="s">
        <v>4105</v>
      </c>
      <c r="D2432" s="34">
        <v>0</v>
      </c>
      <c r="E2432" s="33">
        <v>112637126684.67</v>
      </c>
      <c r="F2432" s="33">
        <v>112637126684.67</v>
      </c>
    </row>
    <row r="2433" spans="1:6" ht="13.5" hidden="1" thickBot="1">
      <c r="A2433" s="27">
        <f t="shared" si="47"/>
        <v>9</v>
      </c>
      <c r="B2433" s="30" t="s">
        <v>4106</v>
      </c>
      <c r="C2433" s="30" t="s">
        <v>4107</v>
      </c>
      <c r="D2433" s="34">
        <v>0</v>
      </c>
      <c r="E2433" s="33">
        <v>3484242313.9899998</v>
      </c>
      <c r="F2433" s="33">
        <v>3484242313.9899998</v>
      </c>
    </row>
    <row r="2434" spans="1:6" ht="13.5" hidden="1" thickBot="1">
      <c r="A2434" s="27">
        <f t="shared" si="47"/>
        <v>9</v>
      </c>
      <c r="B2434" s="30" t="s">
        <v>4108</v>
      </c>
      <c r="C2434" s="30" t="s">
        <v>4109</v>
      </c>
      <c r="D2434" s="34">
        <v>0</v>
      </c>
      <c r="E2434" s="33">
        <v>654433851.22000003</v>
      </c>
      <c r="F2434" s="33">
        <v>654433851.22000003</v>
      </c>
    </row>
    <row r="2435" spans="1:6" ht="13.5" hidden="1" thickBot="1">
      <c r="A2435" s="27">
        <f t="shared" si="47"/>
        <v>9</v>
      </c>
      <c r="B2435" s="30" t="s">
        <v>4110</v>
      </c>
      <c r="C2435" s="30" t="s">
        <v>4111</v>
      </c>
      <c r="D2435" s="34">
        <v>0</v>
      </c>
      <c r="E2435" s="33">
        <v>6004234196.5900002</v>
      </c>
      <c r="F2435" s="33">
        <v>6004234196.5900002</v>
      </c>
    </row>
    <row r="2436" spans="1:6" ht="13.5" hidden="1" thickBot="1">
      <c r="A2436" s="27">
        <f t="shared" si="47"/>
        <v>9</v>
      </c>
      <c r="B2436" s="30" t="s">
        <v>4112</v>
      </c>
      <c r="C2436" s="30" t="s">
        <v>4113</v>
      </c>
      <c r="D2436" s="34">
        <v>0</v>
      </c>
      <c r="E2436" s="33">
        <v>82896720219.660004</v>
      </c>
      <c r="F2436" s="33">
        <v>82896720219.660004</v>
      </c>
    </row>
    <row r="2437" spans="1:6" ht="13.5" hidden="1" thickBot="1">
      <c r="A2437" s="27">
        <f t="shared" si="47"/>
        <v>9</v>
      </c>
      <c r="B2437" s="30" t="s">
        <v>4114</v>
      </c>
      <c r="C2437" s="30" t="s">
        <v>4115</v>
      </c>
      <c r="D2437" s="34">
        <v>0</v>
      </c>
      <c r="E2437" s="33">
        <v>20617480007.23</v>
      </c>
      <c r="F2437" s="33">
        <v>20617480007.23</v>
      </c>
    </row>
    <row r="2438" spans="1:6" ht="13.5" hidden="1" thickBot="1">
      <c r="A2438" s="27">
        <f t="shared" si="47"/>
        <v>9</v>
      </c>
      <c r="B2438" s="30" t="s">
        <v>4116</v>
      </c>
      <c r="C2438" s="30" t="s">
        <v>4117</v>
      </c>
      <c r="D2438" s="34">
        <v>0</v>
      </c>
      <c r="E2438" s="34">
        <v>10199560683</v>
      </c>
      <c r="F2438" s="34">
        <v>10199560683</v>
      </c>
    </row>
    <row r="2439" spans="1:6" ht="13.5" hidden="1" thickBot="1">
      <c r="A2439" s="27">
        <f t="shared" si="47"/>
        <v>9</v>
      </c>
      <c r="B2439" s="30" t="s">
        <v>4118</v>
      </c>
      <c r="C2439" s="30" t="s">
        <v>4119</v>
      </c>
      <c r="D2439" s="34">
        <v>0</v>
      </c>
      <c r="E2439" s="33">
        <v>63856626346.620003</v>
      </c>
      <c r="F2439" s="33">
        <v>63856626346.620003</v>
      </c>
    </row>
    <row r="2440" spans="1:6" ht="13.5" hidden="1" thickBot="1">
      <c r="A2440" s="27">
        <f t="shared" si="47"/>
        <v>9</v>
      </c>
      <c r="B2440" s="30" t="s">
        <v>4120</v>
      </c>
      <c r="C2440" s="30" t="s">
        <v>4087</v>
      </c>
      <c r="D2440" s="34">
        <v>0</v>
      </c>
      <c r="E2440" s="33">
        <v>118811373819.11</v>
      </c>
      <c r="F2440" s="33">
        <v>118811373819.11</v>
      </c>
    </row>
    <row r="2441" spans="1:6" ht="13.5" thickBot="1">
      <c r="A2441" s="27">
        <f t="shared" si="47"/>
        <v>6</v>
      </c>
      <c r="B2441" s="27" t="s">
        <v>4121</v>
      </c>
      <c r="C2441" s="30" t="s">
        <v>1032</v>
      </c>
      <c r="D2441" s="34">
        <v>0</v>
      </c>
      <c r="E2441" s="33">
        <v>2239748108158.1699</v>
      </c>
      <c r="F2441" s="33">
        <v>2239748108158.1699</v>
      </c>
    </row>
    <row r="2442" spans="1:6" ht="13.5" hidden="1" thickBot="1">
      <c r="A2442" s="27">
        <f t="shared" si="47"/>
        <v>9</v>
      </c>
      <c r="B2442" s="30" t="s">
        <v>4122</v>
      </c>
      <c r="C2442" s="30" t="s">
        <v>4123</v>
      </c>
      <c r="D2442" s="34">
        <v>0</v>
      </c>
      <c r="E2442" s="34">
        <v>1312992587577</v>
      </c>
      <c r="F2442" s="34">
        <v>1312992587577</v>
      </c>
    </row>
    <row r="2443" spans="1:6" ht="13.5" hidden="1" thickBot="1">
      <c r="A2443" s="27">
        <f t="shared" si="47"/>
        <v>9</v>
      </c>
      <c r="B2443" s="30" t="s">
        <v>4124</v>
      </c>
      <c r="C2443" s="30" t="s">
        <v>4125</v>
      </c>
      <c r="D2443" s="34">
        <v>0</v>
      </c>
      <c r="E2443" s="33">
        <v>925625279795.17004</v>
      </c>
      <c r="F2443" s="33">
        <v>925625279795.17004</v>
      </c>
    </row>
    <row r="2444" spans="1:6" ht="13.5" hidden="1" thickBot="1">
      <c r="A2444" s="27">
        <f t="shared" si="47"/>
        <v>9</v>
      </c>
      <c r="B2444" s="30" t="s">
        <v>4126</v>
      </c>
      <c r="C2444" s="30" t="s">
        <v>4127</v>
      </c>
      <c r="D2444" s="34">
        <v>0</v>
      </c>
      <c r="E2444" s="34">
        <v>1130240786</v>
      </c>
      <c r="F2444" s="34">
        <v>1130240786</v>
      </c>
    </row>
    <row r="2445" spans="1:6" ht="13.5" thickBot="1">
      <c r="A2445" s="27">
        <f t="shared" si="47"/>
        <v>6</v>
      </c>
      <c r="B2445" s="27" t="s">
        <v>4128</v>
      </c>
      <c r="C2445" s="30" t="s">
        <v>966</v>
      </c>
      <c r="D2445" s="34">
        <v>0</v>
      </c>
      <c r="E2445" s="33">
        <v>10242391390831.6</v>
      </c>
      <c r="F2445" s="33">
        <v>10242391390831.6</v>
      </c>
    </row>
    <row r="2446" spans="1:6" ht="13.5" hidden="1" thickBot="1">
      <c r="A2446" s="27">
        <f t="shared" si="47"/>
        <v>9</v>
      </c>
      <c r="B2446" s="30" t="s">
        <v>4129</v>
      </c>
      <c r="C2446" s="30" t="s">
        <v>4130</v>
      </c>
      <c r="D2446" s="34">
        <v>0</v>
      </c>
      <c r="E2446" s="33">
        <v>570729796857.02002</v>
      </c>
      <c r="F2446" s="33">
        <v>570729796857.02002</v>
      </c>
    </row>
    <row r="2447" spans="1:6" ht="13.5" hidden="1" thickBot="1">
      <c r="A2447" s="27">
        <f t="shared" si="47"/>
        <v>9</v>
      </c>
      <c r="B2447" s="30" t="s">
        <v>4131</v>
      </c>
      <c r="C2447" s="30" t="s">
        <v>4132</v>
      </c>
      <c r="D2447" s="34">
        <v>0</v>
      </c>
      <c r="E2447" s="34">
        <v>237409025899</v>
      </c>
      <c r="F2447" s="34">
        <v>237409025899</v>
      </c>
    </row>
    <row r="2448" spans="1:6" ht="13.5" hidden="1" thickBot="1">
      <c r="A2448" s="27">
        <f t="shared" si="47"/>
        <v>9</v>
      </c>
      <c r="B2448" s="30" t="s">
        <v>4133</v>
      </c>
      <c r="C2448" s="30" t="s">
        <v>4134</v>
      </c>
      <c r="D2448" s="34">
        <v>0</v>
      </c>
      <c r="E2448" s="34">
        <v>272411619204</v>
      </c>
      <c r="F2448" s="34">
        <v>272411619204</v>
      </c>
    </row>
    <row r="2449" spans="1:6" ht="13.5" hidden="1" thickBot="1">
      <c r="A2449" s="27">
        <f t="shared" si="47"/>
        <v>9</v>
      </c>
      <c r="B2449" s="30" t="s">
        <v>4135</v>
      </c>
      <c r="C2449" s="30" t="s">
        <v>4136</v>
      </c>
      <c r="D2449" s="34">
        <v>0</v>
      </c>
      <c r="E2449" s="34">
        <v>311587133329</v>
      </c>
      <c r="F2449" s="34">
        <v>311587133329</v>
      </c>
    </row>
    <row r="2450" spans="1:6" ht="13.5" hidden="1" thickBot="1">
      <c r="A2450" s="27">
        <f t="shared" si="47"/>
        <v>9</v>
      </c>
      <c r="B2450" s="30" t="s">
        <v>4137</v>
      </c>
      <c r="C2450" s="30" t="s">
        <v>4138</v>
      </c>
      <c r="D2450" s="34">
        <v>0</v>
      </c>
      <c r="E2450" s="33">
        <v>113214885471.05</v>
      </c>
      <c r="F2450" s="33">
        <v>113214885471.05</v>
      </c>
    </row>
    <row r="2451" spans="1:6" ht="13.5" hidden="1" thickBot="1">
      <c r="A2451" s="27">
        <f t="shared" si="47"/>
        <v>9</v>
      </c>
      <c r="B2451" s="30" t="s">
        <v>4139</v>
      </c>
      <c r="C2451" s="30" t="s">
        <v>4140</v>
      </c>
      <c r="D2451" s="34">
        <v>0</v>
      </c>
      <c r="E2451" s="34">
        <v>8703102042901</v>
      </c>
      <c r="F2451" s="34">
        <v>8703102042901</v>
      </c>
    </row>
    <row r="2452" spans="1:6" ht="13.5" hidden="1" thickBot="1">
      <c r="A2452" s="27">
        <f t="shared" si="47"/>
        <v>9</v>
      </c>
      <c r="B2452" s="30" t="s">
        <v>4141</v>
      </c>
      <c r="C2452" s="30" t="s">
        <v>4142</v>
      </c>
      <c r="D2452" s="34">
        <v>0</v>
      </c>
      <c r="E2452" s="33">
        <v>33936887170.560001</v>
      </c>
      <c r="F2452" s="33">
        <v>33936887170.560001</v>
      </c>
    </row>
    <row r="2453" spans="1:6" ht="13.5" thickBot="1">
      <c r="A2453" s="27">
        <f t="shared" si="47"/>
        <v>6</v>
      </c>
      <c r="B2453" s="27" t="s">
        <v>4143</v>
      </c>
      <c r="C2453" s="30" t="s">
        <v>980</v>
      </c>
      <c r="D2453" s="34">
        <v>0</v>
      </c>
      <c r="E2453" s="33">
        <v>770608469787.34998</v>
      </c>
      <c r="F2453" s="33">
        <v>770608469787.34998</v>
      </c>
    </row>
    <row r="2454" spans="1:6" ht="13.5" hidden="1" thickBot="1">
      <c r="A2454" s="27">
        <f t="shared" si="47"/>
        <v>9</v>
      </c>
      <c r="B2454" s="30" t="s">
        <v>4144</v>
      </c>
      <c r="C2454" s="30" t="s">
        <v>4145</v>
      </c>
      <c r="D2454" s="34">
        <v>0</v>
      </c>
      <c r="E2454" s="33">
        <v>25348005363.080002</v>
      </c>
      <c r="F2454" s="33">
        <v>25348005363.080002</v>
      </c>
    </row>
    <row r="2455" spans="1:6" ht="13.5" hidden="1" thickBot="1">
      <c r="A2455" s="27">
        <f t="shared" si="47"/>
        <v>9</v>
      </c>
      <c r="B2455" s="30" t="s">
        <v>4146</v>
      </c>
      <c r="C2455" s="30" t="s">
        <v>4147</v>
      </c>
      <c r="D2455" s="34">
        <v>0</v>
      </c>
      <c r="E2455" s="33">
        <v>44065306420.220001</v>
      </c>
      <c r="F2455" s="33">
        <v>44065306420.220001</v>
      </c>
    </row>
    <row r="2456" spans="1:6" ht="13.5" hidden="1" thickBot="1">
      <c r="A2456" s="27">
        <f t="shared" si="47"/>
        <v>9</v>
      </c>
      <c r="B2456" s="30" t="s">
        <v>4148</v>
      </c>
      <c r="C2456" s="30" t="s">
        <v>4149</v>
      </c>
      <c r="D2456" s="34">
        <v>0</v>
      </c>
      <c r="E2456" s="33">
        <v>1790523912.1300001</v>
      </c>
      <c r="F2456" s="33">
        <v>1790523912.1300001</v>
      </c>
    </row>
    <row r="2457" spans="1:6" ht="13.5" hidden="1" thickBot="1">
      <c r="A2457" s="27">
        <f t="shared" si="47"/>
        <v>9</v>
      </c>
      <c r="B2457" s="30" t="s">
        <v>4150</v>
      </c>
      <c r="C2457" s="30" t="s">
        <v>4151</v>
      </c>
      <c r="D2457" s="34">
        <v>0</v>
      </c>
      <c r="E2457" s="34">
        <v>530496788</v>
      </c>
      <c r="F2457" s="34">
        <v>530496788</v>
      </c>
    </row>
    <row r="2458" spans="1:6" ht="13.5" hidden="1" thickBot="1">
      <c r="A2458" s="27">
        <f t="shared" si="47"/>
        <v>9</v>
      </c>
      <c r="B2458" s="30" t="s">
        <v>4152</v>
      </c>
      <c r="C2458" s="30" t="s">
        <v>4153</v>
      </c>
      <c r="D2458" s="34">
        <v>0</v>
      </c>
      <c r="E2458" s="33">
        <v>684036780020.65002</v>
      </c>
      <c r="F2458" s="33">
        <v>684036780020.65002</v>
      </c>
    </row>
    <row r="2459" spans="1:6" ht="13.5" hidden="1" thickBot="1">
      <c r="A2459" s="27">
        <f t="shared" si="47"/>
        <v>9</v>
      </c>
      <c r="B2459" s="30" t="s">
        <v>4154</v>
      </c>
      <c r="C2459" s="30" t="s">
        <v>4155</v>
      </c>
      <c r="D2459" s="34">
        <v>0</v>
      </c>
      <c r="E2459" s="33">
        <v>7309310786.4399996</v>
      </c>
      <c r="F2459" s="33">
        <v>7309310786.4399996</v>
      </c>
    </row>
    <row r="2460" spans="1:6" ht="13.5" hidden="1" thickBot="1">
      <c r="A2460" s="27">
        <f t="shared" si="47"/>
        <v>9</v>
      </c>
      <c r="B2460" s="30" t="s">
        <v>4156</v>
      </c>
      <c r="C2460" s="30" t="s">
        <v>4157</v>
      </c>
      <c r="D2460" s="34">
        <v>0</v>
      </c>
      <c r="E2460" s="33">
        <v>7528046496.8299999</v>
      </c>
      <c r="F2460" s="33">
        <v>7528046496.8299999</v>
      </c>
    </row>
    <row r="2461" spans="1:6" ht="13.5" thickBot="1">
      <c r="A2461" s="27">
        <f t="shared" si="47"/>
        <v>6</v>
      </c>
      <c r="B2461" s="27" t="s">
        <v>4158</v>
      </c>
      <c r="C2461" s="30" t="s">
        <v>1034</v>
      </c>
      <c r="D2461" s="34">
        <v>0</v>
      </c>
      <c r="E2461" s="34">
        <v>5888934581302</v>
      </c>
      <c r="F2461" s="34">
        <v>5888934581302</v>
      </c>
    </row>
    <row r="2462" spans="1:6" ht="13.5" hidden="1" thickBot="1">
      <c r="A2462" s="27">
        <f t="shared" si="47"/>
        <v>9</v>
      </c>
      <c r="B2462" s="30" t="s">
        <v>4159</v>
      </c>
      <c r="C2462" s="30" t="s">
        <v>4160</v>
      </c>
      <c r="D2462" s="34">
        <v>0</v>
      </c>
      <c r="E2462" s="34">
        <v>1537718440253</v>
      </c>
      <c r="F2462" s="34">
        <v>1537718440253</v>
      </c>
    </row>
    <row r="2463" spans="1:6" ht="13.5" hidden="1" thickBot="1">
      <c r="A2463" s="27">
        <f t="shared" si="47"/>
        <v>9</v>
      </c>
      <c r="B2463" s="30" t="s">
        <v>4161</v>
      </c>
      <c r="C2463" s="30" t="s">
        <v>4162</v>
      </c>
      <c r="D2463" s="34">
        <v>0</v>
      </c>
      <c r="E2463" s="34">
        <v>2978103476</v>
      </c>
      <c r="F2463" s="34">
        <v>2978103476</v>
      </c>
    </row>
    <row r="2464" spans="1:6" ht="13.5" hidden="1" thickBot="1">
      <c r="A2464" s="27">
        <f t="shared" si="47"/>
        <v>9</v>
      </c>
      <c r="B2464" s="30" t="s">
        <v>4163</v>
      </c>
      <c r="C2464" s="30" t="s">
        <v>4164</v>
      </c>
      <c r="D2464" s="34">
        <v>0</v>
      </c>
      <c r="E2464" s="34">
        <v>1187809210</v>
      </c>
      <c r="F2464" s="34">
        <v>1187809210</v>
      </c>
    </row>
    <row r="2465" spans="1:6" ht="13.5" hidden="1" thickBot="1">
      <c r="A2465" s="27">
        <f t="shared" ref="A2465:A2528" si="48">LEN(B2465)</f>
        <v>9</v>
      </c>
      <c r="B2465" s="30" t="s">
        <v>4165</v>
      </c>
      <c r="C2465" s="30" t="s">
        <v>4166</v>
      </c>
      <c r="D2465" s="34">
        <v>0</v>
      </c>
      <c r="E2465" s="34">
        <v>88832158601</v>
      </c>
      <c r="F2465" s="34">
        <v>88832158601</v>
      </c>
    </row>
    <row r="2466" spans="1:6" ht="13.5" hidden="1" thickBot="1">
      <c r="A2466" s="27">
        <f t="shared" si="48"/>
        <v>9</v>
      </c>
      <c r="B2466" s="30" t="s">
        <v>4167</v>
      </c>
      <c r="C2466" s="30" t="s">
        <v>4168</v>
      </c>
      <c r="D2466" s="34">
        <v>0</v>
      </c>
      <c r="E2466" s="34">
        <v>3117327365511</v>
      </c>
      <c r="F2466" s="34">
        <v>3117327365511</v>
      </c>
    </row>
    <row r="2467" spans="1:6" ht="13.5" hidden="1" thickBot="1">
      <c r="A2467" s="27">
        <f t="shared" si="48"/>
        <v>9</v>
      </c>
      <c r="B2467" s="30" t="s">
        <v>4169</v>
      </c>
      <c r="C2467" s="30" t="s">
        <v>4170</v>
      </c>
      <c r="D2467" s="34">
        <v>0</v>
      </c>
      <c r="E2467" s="34">
        <v>597875629225</v>
      </c>
      <c r="F2467" s="34">
        <v>597875629225</v>
      </c>
    </row>
    <row r="2468" spans="1:6" ht="13.5" hidden="1" thickBot="1">
      <c r="A2468" s="27">
        <f t="shared" si="48"/>
        <v>9</v>
      </c>
      <c r="B2468" s="30" t="s">
        <v>4171</v>
      </c>
      <c r="C2468" s="30" t="s">
        <v>4087</v>
      </c>
      <c r="D2468" s="34">
        <v>0</v>
      </c>
      <c r="E2468" s="34">
        <v>419997812794</v>
      </c>
      <c r="F2468" s="34">
        <v>419997812794</v>
      </c>
    </row>
    <row r="2469" spans="1:6" ht="13.5" hidden="1" thickBot="1">
      <c r="A2469" s="27">
        <f t="shared" si="48"/>
        <v>9</v>
      </c>
      <c r="B2469" s="30" t="s">
        <v>4172</v>
      </c>
      <c r="C2469" s="30" t="s">
        <v>4173</v>
      </c>
      <c r="D2469" s="34">
        <v>0</v>
      </c>
      <c r="E2469" s="34">
        <v>123017262232</v>
      </c>
      <c r="F2469" s="34">
        <v>123017262232</v>
      </c>
    </row>
    <row r="2470" spans="1:6" ht="13.5" thickBot="1">
      <c r="A2470" s="27">
        <f t="shared" si="48"/>
        <v>6</v>
      </c>
      <c r="B2470" s="27" t="s">
        <v>4174</v>
      </c>
      <c r="C2470" s="30" t="s">
        <v>968</v>
      </c>
      <c r="D2470" s="34">
        <v>0</v>
      </c>
      <c r="E2470" s="34">
        <v>557011362515</v>
      </c>
      <c r="F2470" s="34">
        <v>557011362515</v>
      </c>
    </row>
    <row r="2471" spans="1:6" ht="13.5" hidden="1" thickBot="1">
      <c r="A2471" s="27">
        <f t="shared" si="48"/>
        <v>9</v>
      </c>
      <c r="B2471" s="30" t="s">
        <v>4175</v>
      </c>
      <c r="C2471" s="30" t="s">
        <v>4176</v>
      </c>
      <c r="D2471" s="34">
        <v>0</v>
      </c>
      <c r="E2471" s="34">
        <v>503681080350</v>
      </c>
      <c r="F2471" s="34">
        <v>503681080350</v>
      </c>
    </row>
    <row r="2472" spans="1:6" ht="13.5" hidden="1" thickBot="1">
      <c r="A2472" s="27">
        <f t="shared" si="48"/>
        <v>9</v>
      </c>
      <c r="B2472" s="30" t="s">
        <v>4177</v>
      </c>
      <c r="C2472" s="30" t="s">
        <v>2891</v>
      </c>
      <c r="D2472" s="34">
        <v>0</v>
      </c>
      <c r="E2472" s="34">
        <v>9244923740</v>
      </c>
      <c r="F2472" s="34">
        <v>9244923740</v>
      </c>
    </row>
    <row r="2473" spans="1:6" ht="13.5" hidden="1" thickBot="1">
      <c r="A2473" s="27">
        <f t="shared" si="48"/>
        <v>9</v>
      </c>
      <c r="B2473" s="30" t="s">
        <v>4178</v>
      </c>
      <c r="C2473" s="30" t="s">
        <v>4179</v>
      </c>
      <c r="D2473" s="34">
        <v>0</v>
      </c>
      <c r="E2473" s="34">
        <v>536023456</v>
      </c>
      <c r="F2473" s="34">
        <v>536023456</v>
      </c>
    </row>
    <row r="2474" spans="1:6" ht="13.5" hidden="1" thickBot="1">
      <c r="A2474" s="27">
        <f t="shared" si="48"/>
        <v>9</v>
      </c>
      <c r="B2474" s="30" t="s">
        <v>4180</v>
      </c>
      <c r="C2474" s="30" t="s">
        <v>4181</v>
      </c>
      <c r="D2474" s="34">
        <v>0</v>
      </c>
      <c r="E2474" s="34">
        <v>18541208043</v>
      </c>
      <c r="F2474" s="34">
        <v>18541208043</v>
      </c>
    </row>
    <row r="2475" spans="1:6" ht="13.5" hidden="1" thickBot="1">
      <c r="A2475" s="27">
        <f t="shared" si="48"/>
        <v>9</v>
      </c>
      <c r="B2475" s="30" t="s">
        <v>4182</v>
      </c>
      <c r="C2475" s="30" t="s">
        <v>4183</v>
      </c>
      <c r="D2475" s="34">
        <v>0</v>
      </c>
      <c r="E2475" s="34">
        <v>19548105</v>
      </c>
      <c r="F2475" s="34">
        <v>19548105</v>
      </c>
    </row>
    <row r="2476" spans="1:6" ht="13.5" hidden="1" thickBot="1">
      <c r="A2476" s="27">
        <f t="shared" si="48"/>
        <v>9</v>
      </c>
      <c r="B2476" s="30" t="s">
        <v>4184</v>
      </c>
      <c r="C2476" s="30" t="s">
        <v>4185</v>
      </c>
      <c r="D2476" s="34">
        <v>0</v>
      </c>
      <c r="E2476" s="34">
        <v>370500</v>
      </c>
      <c r="F2476" s="34">
        <v>370500</v>
      </c>
    </row>
    <row r="2477" spans="1:6" ht="13.5" hidden="1" thickBot="1">
      <c r="A2477" s="27">
        <f t="shared" si="48"/>
        <v>9</v>
      </c>
      <c r="B2477" s="30" t="s">
        <v>4186</v>
      </c>
      <c r="C2477" s="30" t="s">
        <v>4187</v>
      </c>
      <c r="D2477" s="34">
        <v>0</v>
      </c>
      <c r="E2477" s="34">
        <v>23776805525</v>
      </c>
      <c r="F2477" s="34">
        <v>23776805525</v>
      </c>
    </row>
    <row r="2478" spans="1:6" ht="13.5" hidden="1" thickBot="1">
      <c r="A2478" s="27">
        <f t="shared" si="48"/>
        <v>9</v>
      </c>
      <c r="B2478" s="30" t="s">
        <v>4188</v>
      </c>
      <c r="C2478" s="30" t="s">
        <v>897</v>
      </c>
      <c r="D2478" s="34">
        <v>0</v>
      </c>
      <c r="E2478" s="34">
        <v>16377684</v>
      </c>
      <c r="F2478" s="34">
        <v>16377684</v>
      </c>
    </row>
    <row r="2479" spans="1:6" ht="13.5" hidden="1" thickBot="1">
      <c r="A2479" s="27">
        <f t="shared" si="48"/>
        <v>9</v>
      </c>
      <c r="B2479" s="30" t="s">
        <v>4189</v>
      </c>
      <c r="C2479" s="30" t="s">
        <v>4190</v>
      </c>
      <c r="D2479" s="34">
        <v>0</v>
      </c>
      <c r="E2479" s="34">
        <v>1195025112</v>
      </c>
      <c r="F2479" s="34">
        <v>1195025112</v>
      </c>
    </row>
    <row r="2480" spans="1:6" ht="13.5" thickBot="1">
      <c r="A2480" s="27">
        <f t="shared" si="48"/>
        <v>6</v>
      </c>
      <c r="B2480" s="27" t="s">
        <v>4191</v>
      </c>
      <c r="C2480" s="30" t="s">
        <v>970</v>
      </c>
      <c r="D2480" s="34">
        <v>0</v>
      </c>
      <c r="E2480" s="33">
        <v>91278936971.940002</v>
      </c>
      <c r="F2480" s="33">
        <v>91278936971.940002</v>
      </c>
    </row>
    <row r="2481" spans="1:6" ht="13.5" hidden="1" thickBot="1">
      <c r="A2481" s="27">
        <f t="shared" si="48"/>
        <v>9</v>
      </c>
      <c r="B2481" s="30" t="s">
        <v>4192</v>
      </c>
      <c r="C2481" s="30" t="s">
        <v>4193</v>
      </c>
      <c r="D2481" s="34">
        <v>0</v>
      </c>
      <c r="E2481" s="33">
        <v>8123263864.3400002</v>
      </c>
      <c r="F2481" s="33">
        <v>8123263864.3400002</v>
      </c>
    </row>
    <row r="2482" spans="1:6" ht="13.5" hidden="1" thickBot="1">
      <c r="A2482" s="27">
        <f t="shared" si="48"/>
        <v>9</v>
      </c>
      <c r="B2482" s="30" t="s">
        <v>4194</v>
      </c>
      <c r="C2482" s="30" t="s">
        <v>4195</v>
      </c>
      <c r="D2482" s="34">
        <v>0</v>
      </c>
      <c r="E2482" s="33">
        <v>11295585390.67</v>
      </c>
      <c r="F2482" s="33">
        <v>11295585390.67</v>
      </c>
    </row>
    <row r="2483" spans="1:6" ht="13.5" hidden="1" thickBot="1">
      <c r="A2483" s="27">
        <f t="shared" si="48"/>
        <v>9</v>
      </c>
      <c r="B2483" s="30" t="s">
        <v>4196</v>
      </c>
      <c r="C2483" s="30" t="s">
        <v>4197</v>
      </c>
      <c r="D2483" s="34">
        <v>0</v>
      </c>
      <c r="E2483" s="33">
        <v>25932226434.360001</v>
      </c>
      <c r="F2483" s="33">
        <v>25932226434.360001</v>
      </c>
    </row>
    <row r="2484" spans="1:6" ht="13.5" hidden="1" thickBot="1">
      <c r="A2484" s="27">
        <f t="shared" si="48"/>
        <v>9</v>
      </c>
      <c r="B2484" s="30" t="s">
        <v>4198</v>
      </c>
      <c r="C2484" s="30" t="s">
        <v>4199</v>
      </c>
      <c r="D2484" s="34">
        <v>0</v>
      </c>
      <c r="E2484" s="33">
        <v>36298459334.970001</v>
      </c>
      <c r="F2484" s="33">
        <v>36298459334.970001</v>
      </c>
    </row>
    <row r="2485" spans="1:6" ht="13.5" hidden="1" thickBot="1">
      <c r="A2485" s="27">
        <f t="shared" si="48"/>
        <v>9</v>
      </c>
      <c r="B2485" s="30" t="s">
        <v>4200</v>
      </c>
      <c r="C2485" s="30" t="s">
        <v>4201</v>
      </c>
      <c r="D2485" s="34">
        <v>0</v>
      </c>
      <c r="E2485" s="33">
        <v>9629401947.6000004</v>
      </c>
      <c r="F2485" s="33">
        <v>9629401947.6000004</v>
      </c>
    </row>
    <row r="2486" spans="1:6" ht="13.5" thickBot="1">
      <c r="A2486" s="27">
        <f t="shared" si="48"/>
        <v>6</v>
      </c>
      <c r="B2486" s="27" t="s">
        <v>4202</v>
      </c>
      <c r="C2486" s="30" t="s">
        <v>215</v>
      </c>
      <c r="D2486" s="34">
        <v>0</v>
      </c>
      <c r="E2486" s="34">
        <v>2718940046112</v>
      </c>
      <c r="F2486" s="34">
        <v>2718940046112</v>
      </c>
    </row>
    <row r="2487" spans="1:6" ht="13.5" hidden="1" thickBot="1">
      <c r="A2487" s="27">
        <f t="shared" si="48"/>
        <v>9</v>
      </c>
      <c r="B2487" s="30" t="s">
        <v>4203</v>
      </c>
      <c r="C2487" s="30" t="s">
        <v>4204</v>
      </c>
      <c r="D2487" s="34">
        <v>0</v>
      </c>
      <c r="E2487" s="34">
        <v>2089077043836</v>
      </c>
      <c r="F2487" s="34">
        <v>2089077043836</v>
      </c>
    </row>
    <row r="2488" spans="1:6" ht="13.5" hidden="1" thickBot="1">
      <c r="A2488" s="27">
        <f t="shared" si="48"/>
        <v>9</v>
      </c>
      <c r="B2488" s="30" t="s">
        <v>4205</v>
      </c>
      <c r="C2488" s="30" t="s">
        <v>4206</v>
      </c>
      <c r="D2488" s="34">
        <v>0</v>
      </c>
      <c r="E2488" s="34">
        <v>171563464500</v>
      </c>
      <c r="F2488" s="34">
        <v>171563464500</v>
      </c>
    </row>
    <row r="2489" spans="1:6" ht="13.5" hidden="1" thickBot="1">
      <c r="A2489" s="27">
        <f t="shared" si="48"/>
        <v>9</v>
      </c>
      <c r="B2489" s="30" t="s">
        <v>4207</v>
      </c>
      <c r="C2489" s="30" t="s">
        <v>1242</v>
      </c>
      <c r="D2489" s="34">
        <v>0</v>
      </c>
      <c r="E2489" s="34">
        <v>51095184540</v>
      </c>
      <c r="F2489" s="34">
        <v>51095184540</v>
      </c>
    </row>
    <row r="2490" spans="1:6" ht="13.5" hidden="1" thickBot="1">
      <c r="A2490" s="27">
        <f t="shared" si="48"/>
        <v>9</v>
      </c>
      <c r="B2490" s="30" t="s">
        <v>4208</v>
      </c>
      <c r="C2490" s="30" t="s">
        <v>4209</v>
      </c>
      <c r="D2490" s="34">
        <v>0</v>
      </c>
      <c r="E2490" s="34">
        <v>3226551083</v>
      </c>
      <c r="F2490" s="34">
        <v>3226551083</v>
      </c>
    </row>
    <row r="2491" spans="1:6" ht="13.5" hidden="1" thickBot="1">
      <c r="A2491" s="27">
        <f t="shared" si="48"/>
        <v>9</v>
      </c>
      <c r="B2491" s="30" t="s">
        <v>4210</v>
      </c>
      <c r="C2491" s="30" t="s">
        <v>4211</v>
      </c>
      <c r="D2491" s="34">
        <v>0</v>
      </c>
      <c r="E2491" s="34">
        <v>398725316691</v>
      </c>
      <c r="F2491" s="34">
        <v>398725316691</v>
      </c>
    </row>
    <row r="2492" spans="1:6" ht="13.5" hidden="1" thickBot="1">
      <c r="A2492" s="27">
        <f t="shared" si="48"/>
        <v>9</v>
      </c>
      <c r="B2492" s="30" t="s">
        <v>4212</v>
      </c>
      <c r="C2492" s="30" t="s">
        <v>2522</v>
      </c>
      <c r="D2492" s="34">
        <v>0</v>
      </c>
      <c r="E2492" s="34">
        <v>5252485462</v>
      </c>
      <c r="F2492" s="34">
        <v>5252485462</v>
      </c>
    </row>
    <row r="2493" spans="1:6" ht="13.5" thickBot="1">
      <c r="A2493" s="27">
        <f t="shared" si="48"/>
        <v>6</v>
      </c>
      <c r="B2493" s="27" t="s">
        <v>4213</v>
      </c>
      <c r="C2493" s="30" t="s">
        <v>974</v>
      </c>
      <c r="D2493" s="34">
        <v>0</v>
      </c>
      <c r="E2493" s="33">
        <v>4837597889009.6904</v>
      </c>
      <c r="F2493" s="33">
        <v>4837597889009.6904</v>
      </c>
    </row>
    <row r="2494" spans="1:6" ht="13.5" hidden="1" thickBot="1">
      <c r="A2494" s="27">
        <f t="shared" si="48"/>
        <v>9</v>
      </c>
      <c r="B2494" s="30" t="s">
        <v>4214</v>
      </c>
      <c r="C2494" s="30" t="s">
        <v>4215</v>
      </c>
      <c r="D2494" s="34">
        <v>0</v>
      </c>
      <c r="E2494" s="33">
        <v>1203865066660.6899</v>
      </c>
      <c r="F2494" s="33">
        <v>1203865066660.6899</v>
      </c>
    </row>
    <row r="2495" spans="1:6" ht="13.5" hidden="1" thickBot="1">
      <c r="A2495" s="27">
        <f t="shared" si="48"/>
        <v>9</v>
      </c>
      <c r="B2495" s="30" t="s">
        <v>4216</v>
      </c>
      <c r="C2495" s="30" t="s">
        <v>4217</v>
      </c>
      <c r="D2495" s="34">
        <v>0</v>
      </c>
      <c r="E2495" s="34">
        <v>284225645077</v>
      </c>
      <c r="F2495" s="34">
        <v>284225645077</v>
      </c>
    </row>
    <row r="2496" spans="1:6" ht="13.5" hidden="1" thickBot="1">
      <c r="A2496" s="27">
        <f t="shared" si="48"/>
        <v>9</v>
      </c>
      <c r="B2496" s="30" t="s">
        <v>4218</v>
      </c>
      <c r="C2496" s="30" t="s">
        <v>4219</v>
      </c>
      <c r="D2496" s="34">
        <v>0</v>
      </c>
      <c r="E2496" s="34">
        <v>17683852350</v>
      </c>
      <c r="F2496" s="34">
        <v>17683852350</v>
      </c>
    </row>
    <row r="2497" spans="1:6" ht="13.5" hidden="1" thickBot="1">
      <c r="A2497" s="27">
        <f t="shared" si="48"/>
        <v>9</v>
      </c>
      <c r="B2497" s="30" t="s">
        <v>4220</v>
      </c>
      <c r="C2497" s="30" t="s">
        <v>4221</v>
      </c>
      <c r="D2497" s="34">
        <v>0</v>
      </c>
      <c r="E2497" s="34">
        <v>3319731803061</v>
      </c>
      <c r="F2497" s="34">
        <v>3319731803061</v>
      </c>
    </row>
    <row r="2498" spans="1:6" ht="13.5" hidden="1" thickBot="1">
      <c r="A2498" s="27">
        <f t="shared" si="48"/>
        <v>9</v>
      </c>
      <c r="B2498" s="30" t="s">
        <v>4222</v>
      </c>
      <c r="C2498" s="30" t="s">
        <v>4223</v>
      </c>
      <c r="D2498" s="34">
        <v>0</v>
      </c>
      <c r="E2498" s="34">
        <v>456621458</v>
      </c>
      <c r="F2498" s="34">
        <v>456621458</v>
      </c>
    </row>
    <row r="2499" spans="1:6" ht="13.5" hidden="1" thickBot="1">
      <c r="A2499" s="27">
        <f t="shared" si="48"/>
        <v>9</v>
      </c>
      <c r="B2499" s="30" t="s">
        <v>4224</v>
      </c>
      <c r="C2499" s="30" t="s">
        <v>4225</v>
      </c>
      <c r="D2499" s="34">
        <v>0</v>
      </c>
      <c r="E2499" s="34">
        <v>11634900403</v>
      </c>
      <c r="F2499" s="34">
        <v>11634900403</v>
      </c>
    </row>
    <row r="2500" spans="1:6" ht="13.5" thickBot="1">
      <c r="A2500" s="27">
        <f t="shared" si="48"/>
        <v>6</v>
      </c>
      <c r="B2500" s="27" t="s">
        <v>4226</v>
      </c>
      <c r="C2500" s="30" t="s">
        <v>976</v>
      </c>
      <c r="D2500" s="34">
        <v>0</v>
      </c>
      <c r="E2500" s="33">
        <v>292035411001.09003</v>
      </c>
      <c r="F2500" s="33">
        <v>292035411001.09003</v>
      </c>
    </row>
    <row r="2501" spans="1:6" ht="13.5" hidden="1" thickBot="1">
      <c r="A2501" s="27">
        <f t="shared" si="48"/>
        <v>9</v>
      </c>
      <c r="B2501" s="30" t="s">
        <v>4227</v>
      </c>
      <c r="C2501" s="30" t="s">
        <v>4228</v>
      </c>
      <c r="D2501" s="34">
        <v>0</v>
      </c>
      <c r="E2501" s="33">
        <v>98993460370.770004</v>
      </c>
      <c r="F2501" s="33">
        <v>98993460370.770004</v>
      </c>
    </row>
    <row r="2502" spans="1:6" ht="13.5" hidden="1" thickBot="1">
      <c r="A2502" s="27">
        <f t="shared" si="48"/>
        <v>9</v>
      </c>
      <c r="B2502" s="30" t="s">
        <v>4229</v>
      </c>
      <c r="C2502" s="30" t="s">
        <v>4230</v>
      </c>
      <c r="D2502" s="34">
        <v>0</v>
      </c>
      <c r="E2502" s="33">
        <v>133720137059.75999</v>
      </c>
      <c r="F2502" s="33">
        <v>133720137059.75999</v>
      </c>
    </row>
    <row r="2503" spans="1:6" ht="13.5" hidden="1" thickBot="1">
      <c r="A2503" s="27">
        <f t="shared" si="48"/>
        <v>9</v>
      </c>
      <c r="B2503" s="30" t="s">
        <v>4231</v>
      </c>
      <c r="C2503" s="30" t="s">
        <v>4232</v>
      </c>
      <c r="D2503" s="34">
        <v>0</v>
      </c>
      <c r="E2503" s="34">
        <v>298662</v>
      </c>
      <c r="F2503" s="34">
        <v>298662</v>
      </c>
    </row>
    <row r="2504" spans="1:6" ht="13.5" hidden="1" thickBot="1">
      <c r="A2504" s="27">
        <f t="shared" si="48"/>
        <v>9</v>
      </c>
      <c r="B2504" s="30" t="s">
        <v>4233</v>
      </c>
      <c r="C2504" s="30" t="s">
        <v>4234</v>
      </c>
      <c r="D2504" s="34">
        <v>0</v>
      </c>
      <c r="E2504" s="33">
        <v>34397270545.279999</v>
      </c>
      <c r="F2504" s="33">
        <v>34397270545.279999</v>
      </c>
    </row>
    <row r="2505" spans="1:6" ht="13.5" hidden="1" thickBot="1">
      <c r="A2505" s="27">
        <f t="shared" si="48"/>
        <v>9</v>
      </c>
      <c r="B2505" s="30" t="s">
        <v>4235</v>
      </c>
      <c r="C2505" s="30" t="s">
        <v>4236</v>
      </c>
      <c r="D2505" s="34">
        <v>0</v>
      </c>
      <c r="E2505" s="33">
        <v>1168878074.48</v>
      </c>
      <c r="F2505" s="33">
        <v>1168878074.48</v>
      </c>
    </row>
    <row r="2506" spans="1:6" ht="13.5" hidden="1" thickBot="1">
      <c r="A2506" s="27">
        <f t="shared" si="48"/>
        <v>9</v>
      </c>
      <c r="B2506" s="30" t="s">
        <v>4237</v>
      </c>
      <c r="C2506" s="30" t="s">
        <v>4238</v>
      </c>
      <c r="D2506" s="34">
        <v>0</v>
      </c>
      <c r="E2506" s="34">
        <v>11345377184</v>
      </c>
      <c r="F2506" s="34">
        <v>11345377184</v>
      </c>
    </row>
    <row r="2507" spans="1:6" ht="13.5" hidden="1" thickBot="1">
      <c r="A2507" s="27">
        <f t="shared" si="48"/>
        <v>9</v>
      </c>
      <c r="B2507" s="30" t="s">
        <v>4239</v>
      </c>
      <c r="C2507" s="30" t="s">
        <v>4240</v>
      </c>
      <c r="D2507" s="34">
        <v>0</v>
      </c>
      <c r="E2507" s="34">
        <v>11158291189</v>
      </c>
      <c r="F2507" s="34">
        <v>11158291189</v>
      </c>
    </row>
    <row r="2508" spans="1:6" ht="13.5" hidden="1" thickBot="1">
      <c r="A2508" s="27">
        <f t="shared" si="48"/>
        <v>9</v>
      </c>
      <c r="B2508" s="30" t="s">
        <v>4241</v>
      </c>
      <c r="C2508" s="30" t="s">
        <v>4242</v>
      </c>
      <c r="D2508" s="34">
        <v>0</v>
      </c>
      <c r="E2508" s="33">
        <v>1251697915.8</v>
      </c>
      <c r="F2508" s="33">
        <v>1251697915.8</v>
      </c>
    </row>
    <row r="2509" spans="1:6" ht="13.5" thickBot="1">
      <c r="A2509" s="27">
        <f t="shared" si="48"/>
        <v>6</v>
      </c>
      <c r="B2509" s="27" t="s">
        <v>4243</v>
      </c>
      <c r="C2509" s="30" t="s">
        <v>978</v>
      </c>
      <c r="D2509" s="34">
        <v>0</v>
      </c>
      <c r="E2509" s="33">
        <v>103906635720.45</v>
      </c>
      <c r="F2509" s="33">
        <v>103906635720.45</v>
      </c>
    </row>
    <row r="2510" spans="1:6" ht="13.5" hidden="1" thickBot="1">
      <c r="A2510" s="27">
        <f t="shared" si="48"/>
        <v>9</v>
      </c>
      <c r="B2510" s="30" t="s">
        <v>4244</v>
      </c>
      <c r="C2510" s="30" t="s">
        <v>4245</v>
      </c>
      <c r="D2510" s="34">
        <v>0</v>
      </c>
      <c r="E2510" s="34">
        <v>32068581383</v>
      </c>
      <c r="F2510" s="34">
        <v>32068581383</v>
      </c>
    </row>
    <row r="2511" spans="1:6" ht="13.5" hidden="1" thickBot="1">
      <c r="A2511" s="27">
        <f t="shared" si="48"/>
        <v>9</v>
      </c>
      <c r="B2511" s="30" t="s">
        <v>4246</v>
      </c>
      <c r="C2511" s="30" t="s">
        <v>4247</v>
      </c>
      <c r="D2511" s="34">
        <v>0</v>
      </c>
      <c r="E2511" s="34">
        <v>1378205998</v>
      </c>
      <c r="F2511" s="34">
        <v>1378205998</v>
      </c>
    </row>
    <row r="2512" spans="1:6" ht="13.5" hidden="1" thickBot="1">
      <c r="A2512" s="27">
        <f t="shared" si="48"/>
        <v>9</v>
      </c>
      <c r="B2512" s="30" t="s">
        <v>4248</v>
      </c>
      <c r="C2512" s="30" t="s">
        <v>4249</v>
      </c>
      <c r="D2512" s="34">
        <v>0</v>
      </c>
      <c r="E2512" s="33">
        <v>29088438499.630001</v>
      </c>
      <c r="F2512" s="33">
        <v>29088438499.630001</v>
      </c>
    </row>
    <row r="2513" spans="1:6" ht="13.5" hidden="1" thickBot="1">
      <c r="A2513" s="27">
        <f t="shared" si="48"/>
        <v>9</v>
      </c>
      <c r="B2513" s="30" t="s">
        <v>4250</v>
      </c>
      <c r="C2513" s="30" t="s">
        <v>4251</v>
      </c>
      <c r="D2513" s="34">
        <v>0</v>
      </c>
      <c r="E2513" s="33">
        <v>41371409839.82</v>
      </c>
      <c r="F2513" s="33">
        <v>41371409839.82</v>
      </c>
    </row>
    <row r="2514" spans="1:6" ht="13.5" thickBot="1">
      <c r="A2514" s="27">
        <f t="shared" si="48"/>
        <v>6</v>
      </c>
      <c r="B2514" s="27" t="s">
        <v>4252</v>
      </c>
      <c r="C2514" s="30" t="s">
        <v>210</v>
      </c>
      <c r="D2514" s="34">
        <v>0</v>
      </c>
      <c r="E2514" s="33">
        <v>1140983987916.74</v>
      </c>
      <c r="F2514" s="33">
        <v>1140983987916.74</v>
      </c>
    </row>
    <row r="2515" spans="1:6" ht="13.5" hidden="1" thickBot="1">
      <c r="A2515" s="27">
        <f t="shared" si="48"/>
        <v>9</v>
      </c>
      <c r="B2515" s="30" t="s">
        <v>4253</v>
      </c>
      <c r="C2515" s="30" t="s">
        <v>4254</v>
      </c>
      <c r="D2515" s="34">
        <v>0</v>
      </c>
      <c r="E2515" s="33">
        <v>1140983987916.74</v>
      </c>
      <c r="F2515" s="33">
        <v>1140983987916.74</v>
      </c>
    </row>
    <row r="2516" spans="1:6" ht="13.5" thickBot="1">
      <c r="A2516" s="27">
        <f t="shared" si="48"/>
        <v>6</v>
      </c>
      <c r="B2516" s="27" t="s">
        <v>4255</v>
      </c>
      <c r="C2516" s="30" t="s">
        <v>1020</v>
      </c>
      <c r="D2516" s="34">
        <v>0</v>
      </c>
      <c r="E2516" s="34">
        <v>5579992696116</v>
      </c>
      <c r="F2516" s="34">
        <v>5579992696116</v>
      </c>
    </row>
    <row r="2517" spans="1:6" ht="13.5" hidden="1" thickBot="1">
      <c r="A2517" s="27">
        <f t="shared" si="48"/>
        <v>9</v>
      </c>
      <c r="B2517" s="30" t="s">
        <v>4256</v>
      </c>
      <c r="C2517" s="30" t="s">
        <v>986</v>
      </c>
      <c r="D2517" s="34">
        <v>0</v>
      </c>
      <c r="E2517" s="33">
        <v>1118183781888.3501</v>
      </c>
      <c r="F2517" s="33">
        <v>1118183781888.3501</v>
      </c>
    </row>
    <row r="2518" spans="1:6" ht="13.5" hidden="1" thickBot="1">
      <c r="A2518" s="27">
        <f t="shared" si="48"/>
        <v>9</v>
      </c>
      <c r="B2518" s="30" t="s">
        <v>4257</v>
      </c>
      <c r="C2518" s="30" t="s">
        <v>988</v>
      </c>
      <c r="D2518" s="34">
        <v>0</v>
      </c>
      <c r="E2518" s="33">
        <v>6683862529.6899996</v>
      </c>
      <c r="F2518" s="33">
        <v>6683862529.6899996</v>
      </c>
    </row>
    <row r="2519" spans="1:6" ht="13.5" hidden="1" thickBot="1">
      <c r="A2519" s="27">
        <f t="shared" si="48"/>
        <v>9</v>
      </c>
      <c r="B2519" s="30" t="s">
        <v>4258</v>
      </c>
      <c r="C2519" s="30" t="s">
        <v>990</v>
      </c>
      <c r="D2519" s="34">
        <v>0</v>
      </c>
      <c r="E2519" s="33">
        <v>528936954784.75</v>
      </c>
      <c r="F2519" s="33">
        <v>528936954784.75</v>
      </c>
    </row>
    <row r="2520" spans="1:6" ht="13.5" hidden="1" thickBot="1">
      <c r="A2520" s="27">
        <f t="shared" si="48"/>
        <v>9</v>
      </c>
      <c r="B2520" s="30" t="s">
        <v>4259</v>
      </c>
      <c r="C2520" s="30" t="s">
        <v>992</v>
      </c>
      <c r="D2520" s="34">
        <v>0</v>
      </c>
      <c r="E2520" s="33">
        <v>25918285074.860001</v>
      </c>
      <c r="F2520" s="33">
        <v>25918285074.860001</v>
      </c>
    </row>
    <row r="2521" spans="1:6" ht="13.5" hidden="1" thickBot="1">
      <c r="A2521" s="27">
        <f t="shared" si="48"/>
        <v>9</v>
      </c>
      <c r="B2521" s="30" t="s">
        <v>4260</v>
      </c>
      <c r="C2521" s="30" t="s">
        <v>994</v>
      </c>
      <c r="D2521" s="34">
        <v>0</v>
      </c>
      <c r="E2521" s="34">
        <v>631430754</v>
      </c>
      <c r="F2521" s="34">
        <v>631430754</v>
      </c>
    </row>
    <row r="2522" spans="1:6" ht="13.5" hidden="1" thickBot="1">
      <c r="A2522" s="27">
        <f t="shared" si="48"/>
        <v>9</v>
      </c>
      <c r="B2522" s="30" t="s">
        <v>4261</v>
      </c>
      <c r="C2522" s="30" t="s">
        <v>1010</v>
      </c>
      <c r="D2522" s="34">
        <v>0</v>
      </c>
      <c r="E2522" s="34">
        <v>8097298857</v>
      </c>
      <c r="F2522" s="34">
        <v>8097298857</v>
      </c>
    </row>
    <row r="2523" spans="1:6" ht="13.5" hidden="1" thickBot="1">
      <c r="A2523" s="27">
        <f t="shared" si="48"/>
        <v>9</v>
      </c>
      <c r="B2523" s="30" t="s">
        <v>4262</v>
      </c>
      <c r="C2523" s="30" t="s">
        <v>996</v>
      </c>
      <c r="D2523" s="34">
        <v>0</v>
      </c>
      <c r="E2523" s="34">
        <v>9077242662</v>
      </c>
      <c r="F2523" s="34">
        <v>9077242662</v>
      </c>
    </row>
    <row r="2524" spans="1:6" ht="13.5" hidden="1" thickBot="1">
      <c r="A2524" s="27">
        <f t="shared" si="48"/>
        <v>9</v>
      </c>
      <c r="B2524" s="30" t="s">
        <v>4263</v>
      </c>
      <c r="C2524" s="30" t="s">
        <v>998</v>
      </c>
      <c r="D2524" s="34">
        <v>0</v>
      </c>
      <c r="E2524" s="33">
        <v>657854280473.80005</v>
      </c>
      <c r="F2524" s="33">
        <v>657854280473.80005</v>
      </c>
    </row>
    <row r="2525" spans="1:6" ht="13.5" hidden="1" thickBot="1">
      <c r="A2525" s="27">
        <f t="shared" si="48"/>
        <v>9</v>
      </c>
      <c r="B2525" s="30" t="s">
        <v>4264</v>
      </c>
      <c r="C2525" s="30" t="s">
        <v>1012</v>
      </c>
      <c r="D2525" s="34">
        <v>0</v>
      </c>
      <c r="E2525" s="33">
        <v>74643356404.860001</v>
      </c>
      <c r="F2525" s="33">
        <v>74643356404.860001</v>
      </c>
    </row>
    <row r="2526" spans="1:6" ht="13.5" hidden="1" thickBot="1">
      <c r="A2526" s="27">
        <f t="shared" si="48"/>
        <v>9</v>
      </c>
      <c r="B2526" s="30" t="s">
        <v>4265</v>
      </c>
      <c r="C2526" s="30" t="s">
        <v>1000</v>
      </c>
      <c r="D2526" s="34">
        <v>0</v>
      </c>
      <c r="E2526" s="33">
        <v>43330820750.25</v>
      </c>
      <c r="F2526" s="33">
        <v>43330820750.25</v>
      </c>
    </row>
    <row r="2527" spans="1:6" ht="13.5" hidden="1" thickBot="1">
      <c r="A2527" s="27">
        <f t="shared" si="48"/>
        <v>9</v>
      </c>
      <c r="B2527" s="30" t="s">
        <v>4266</v>
      </c>
      <c r="C2527" s="30" t="s">
        <v>982</v>
      </c>
      <c r="D2527" s="34">
        <v>0</v>
      </c>
      <c r="E2527" s="33">
        <v>19544164982.049999</v>
      </c>
      <c r="F2527" s="33">
        <v>19544164982.049999</v>
      </c>
    </row>
    <row r="2528" spans="1:6" ht="13.5" hidden="1" thickBot="1">
      <c r="A2528" s="27">
        <f t="shared" si="48"/>
        <v>9</v>
      </c>
      <c r="B2528" s="30" t="s">
        <v>4267</v>
      </c>
      <c r="C2528" s="30" t="s">
        <v>984</v>
      </c>
      <c r="D2528" s="34">
        <v>0</v>
      </c>
      <c r="E2528" s="33">
        <v>121553791586.03999</v>
      </c>
      <c r="F2528" s="33">
        <v>121553791586.03999</v>
      </c>
    </row>
    <row r="2529" spans="1:6" ht="13.5" hidden="1" thickBot="1">
      <c r="A2529" s="27">
        <f t="shared" ref="A2529:A2592" si="49">LEN(B2529)</f>
        <v>9</v>
      </c>
      <c r="B2529" s="30" t="s">
        <v>4268</v>
      </c>
      <c r="C2529" s="30" t="s">
        <v>1006</v>
      </c>
      <c r="D2529" s="34">
        <v>0</v>
      </c>
      <c r="E2529" s="34">
        <v>1491518322</v>
      </c>
      <c r="F2529" s="34">
        <v>1491518322</v>
      </c>
    </row>
    <row r="2530" spans="1:6" ht="13.5" hidden="1" thickBot="1">
      <c r="A2530" s="27">
        <f t="shared" si="49"/>
        <v>9</v>
      </c>
      <c r="B2530" s="30" t="s">
        <v>4269</v>
      </c>
      <c r="C2530" s="30" t="s">
        <v>1002</v>
      </c>
      <c r="D2530" s="34">
        <v>0</v>
      </c>
      <c r="E2530" s="33">
        <v>138063412558.35999</v>
      </c>
      <c r="F2530" s="33">
        <v>138063412558.35999</v>
      </c>
    </row>
    <row r="2531" spans="1:6" ht="13.5" hidden="1" thickBot="1">
      <c r="A2531" s="27">
        <f t="shared" si="49"/>
        <v>9</v>
      </c>
      <c r="B2531" s="30" t="s">
        <v>4270</v>
      </c>
      <c r="C2531" s="30" t="s">
        <v>1008</v>
      </c>
      <c r="D2531" s="34">
        <v>0</v>
      </c>
      <c r="E2531" s="33">
        <v>9457793780.8700008</v>
      </c>
      <c r="F2531" s="33">
        <v>9457793780.8700008</v>
      </c>
    </row>
    <row r="2532" spans="1:6" ht="13.5" hidden="1" thickBot="1">
      <c r="A2532" s="27">
        <f t="shared" si="49"/>
        <v>9</v>
      </c>
      <c r="B2532" s="30" t="s">
        <v>4271</v>
      </c>
      <c r="C2532" s="30" t="s">
        <v>1014</v>
      </c>
      <c r="D2532" s="34">
        <v>0</v>
      </c>
      <c r="E2532" s="34">
        <v>156614809091</v>
      </c>
      <c r="F2532" s="34">
        <v>156614809091</v>
      </c>
    </row>
    <row r="2533" spans="1:6" ht="13.5" hidden="1" thickBot="1">
      <c r="A2533" s="27">
        <f t="shared" si="49"/>
        <v>9</v>
      </c>
      <c r="B2533" s="30" t="s">
        <v>4272</v>
      </c>
      <c r="C2533" s="30" t="s">
        <v>4273</v>
      </c>
      <c r="D2533" s="34">
        <v>0</v>
      </c>
      <c r="E2533" s="34">
        <v>15195868593</v>
      </c>
      <c r="F2533" s="34">
        <v>15195868593</v>
      </c>
    </row>
    <row r="2534" spans="1:6" ht="13.5" hidden="1" thickBot="1">
      <c r="A2534" s="27">
        <f t="shared" si="49"/>
        <v>9</v>
      </c>
      <c r="B2534" s="30" t="s">
        <v>4274</v>
      </c>
      <c r="C2534" s="30" t="s">
        <v>1016</v>
      </c>
      <c r="D2534" s="34">
        <v>0</v>
      </c>
      <c r="E2534" s="34">
        <v>9691487133</v>
      </c>
      <c r="F2534" s="34">
        <v>9691487133</v>
      </c>
    </row>
    <row r="2535" spans="1:6" ht="13.5" hidden="1" thickBot="1">
      <c r="A2535" s="27">
        <f t="shared" si="49"/>
        <v>9</v>
      </c>
      <c r="B2535" s="30" t="s">
        <v>4275</v>
      </c>
      <c r="C2535" s="30" t="s">
        <v>1018</v>
      </c>
      <c r="D2535" s="34">
        <v>0</v>
      </c>
      <c r="E2535" s="33">
        <v>25016422588.360001</v>
      </c>
      <c r="F2535" s="33">
        <v>25016422588.360001</v>
      </c>
    </row>
    <row r="2536" spans="1:6" ht="13.5" hidden="1" thickBot="1">
      <c r="A2536" s="27">
        <f t="shared" si="49"/>
        <v>9</v>
      </c>
      <c r="B2536" s="30" t="s">
        <v>4276</v>
      </c>
      <c r="C2536" s="30" t="s">
        <v>1020</v>
      </c>
      <c r="D2536" s="34">
        <v>0</v>
      </c>
      <c r="E2536" s="33">
        <v>2610006113301.7598</v>
      </c>
      <c r="F2536" s="33">
        <v>2610006113301.7598</v>
      </c>
    </row>
    <row r="2537" spans="1:6" ht="13.5" thickBot="1">
      <c r="A2537" s="27">
        <f t="shared" si="49"/>
        <v>6</v>
      </c>
      <c r="B2537" s="27" t="s">
        <v>4277</v>
      </c>
      <c r="C2537" s="30" t="s">
        <v>4278</v>
      </c>
      <c r="D2537" s="34">
        <v>0</v>
      </c>
      <c r="E2537" s="33">
        <v>1004507773624.95</v>
      </c>
      <c r="F2537" s="33">
        <v>1004507773624.95</v>
      </c>
    </row>
    <row r="2538" spans="1:6" ht="13.5" hidden="1" thickBot="1">
      <c r="A2538" s="27">
        <f t="shared" si="49"/>
        <v>9</v>
      </c>
      <c r="B2538" s="30" t="s">
        <v>4279</v>
      </c>
      <c r="C2538" s="30" t="s">
        <v>964</v>
      </c>
      <c r="D2538" s="34">
        <v>0</v>
      </c>
      <c r="E2538" s="33">
        <v>173948244474.76999</v>
      </c>
      <c r="F2538" s="33">
        <v>173948244474.76999</v>
      </c>
    </row>
    <row r="2539" spans="1:6" ht="13.5" hidden="1" thickBot="1">
      <c r="A2539" s="27">
        <f t="shared" si="49"/>
        <v>9</v>
      </c>
      <c r="B2539" s="30" t="s">
        <v>4280</v>
      </c>
      <c r="C2539" s="30" t="s">
        <v>1024</v>
      </c>
      <c r="D2539" s="34">
        <v>0</v>
      </c>
      <c r="E2539" s="33">
        <v>248384936877.13</v>
      </c>
      <c r="F2539" s="33">
        <v>248384936877.13</v>
      </c>
    </row>
    <row r="2540" spans="1:6" ht="13.5" hidden="1" thickBot="1">
      <c r="A2540" s="27">
        <f t="shared" si="49"/>
        <v>9</v>
      </c>
      <c r="B2540" s="30" t="s">
        <v>4281</v>
      </c>
      <c r="C2540" s="30" t="s">
        <v>1032</v>
      </c>
      <c r="D2540" s="34">
        <v>0</v>
      </c>
      <c r="E2540" s="33">
        <v>16089549.74</v>
      </c>
      <c r="F2540" s="33">
        <v>16089549.74</v>
      </c>
    </row>
    <row r="2541" spans="1:6" ht="13.5" hidden="1" thickBot="1">
      <c r="A2541" s="27">
        <f t="shared" si="49"/>
        <v>9</v>
      </c>
      <c r="B2541" s="30" t="s">
        <v>4282</v>
      </c>
      <c r="C2541" s="30" t="s">
        <v>966</v>
      </c>
      <c r="D2541" s="34">
        <v>0</v>
      </c>
      <c r="E2541" s="33">
        <v>11616370663.74</v>
      </c>
      <c r="F2541" s="33">
        <v>11616370663.74</v>
      </c>
    </row>
    <row r="2542" spans="1:6" ht="13.5" hidden="1" thickBot="1">
      <c r="A2542" s="27">
        <f t="shared" si="49"/>
        <v>9</v>
      </c>
      <c r="B2542" s="30" t="s">
        <v>4283</v>
      </c>
      <c r="C2542" s="30" t="s">
        <v>1034</v>
      </c>
      <c r="D2542" s="34">
        <v>0</v>
      </c>
      <c r="E2542" s="33">
        <v>81733418074.350006</v>
      </c>
      <c r="F2542" s="33">
        <v>81733418074.350006</v>
      </c>
    </row>
    <row r="2543" spans="1:6" ht="13.5" hidden="1" thickBot="1">
      <c r="A2543" s="27">
        <f t="shared" si="49"/>
        <v>9</v>
      </c>
      <c r="B2543" s="30" t="s">
        <v>4284</v>
      </c>
      <c r="C2543" s="30" t="s">
        <v>968</v>
      </c>
      <c r="D2543" s="34">
        <v>0</v>
      </c>
      <c r="E2543" s="34">
        <v>129289967980</v>
      </c>
      <c r="F2543" s="34">
        <v>129289967980</v>
      </c>
    </row>
    <row r="2544" spans="1:6" ht="13.5" hidden="1" thickBot="1">
      <c r="A2544" s="27">
        <f t="shared" si="49"/>
        <v>9</v>
      </c>
      <c r="B2544" s="30" t="s">
        <v>4285</v>
      </c>
      <c r="C2544" s="30" t="s">
        <v>970</v>
      </c>
      <c r="D2544" s="34">
        <v>0</v>
      </c>
      <c r="E2544" s="33">
        <v>1492710877.53</v>
      </c>
      <c r="F2544" s="33">
        <v>1492710877.53</v>
      </c>
    </row>
    <row r="2545" spans="1:6" ht="13.5" hidden="1" thickBot="1">
      <c r="A2545" s="27">
        <f t="shared" si="49"/>
        <v>9</v>
      </c>
      <c r="B2545" s="30" t="s">
        <v>4286</v>
      </c>
      <c r="C2545" s="30" t="s">
        <v>974</v>
      </c>
      <c r="D2545" s="34">
        <v>0</v>
      </c>
      <c r="E2545" s="34">
        <v>228137584028</v>
      </c>
      <c r="F2545" s="34">
        <v>228137584028</v>
      </c>
    </row>
    <row r="2546" spans="1:6" ht="13.5" hidden="1" thickBot="1">
      <c r="A2546" s="27">
        <f t="shared" si="49"/>
        <v>9</v>
      </c>
      <c r="B2546" s="30" t="s">
        <v>4287</v>
      </c>
      <c r="C2546" s="30" t="s">
        <v>129</v>
      </c>
      <c r="D2546" s="34">
        <v>0</v>
      </c>
      <c r="E2546" s="33">
        <v>49192440721.480003</v>
      </c>
      <c r="F2546" s="33">
        <v>49192440721.480003</v>
      </c>
    </row>
    <row r="2547" spans="1:6" ht="13.5" hidden="1" thickBot="1">
      <c r="A2547" s="27">
        <f t="shared" si="49"/>
        <v>9</v>
      </c>
      <c r="B2547" s="30" t="s">
        <v>4288</v>
      </c>
      <c r="C2547" s="30" t="s">
        <v>976</v>
      </c>
      <c r="D2547" s="34">
        <v>0</v>
      </c>
      <c r="E2547" s="34">
        <v>171528200</v>
      </c>
      <c r="F2547" s="34">
        <v>171528200</v>
      </c>
    </row>
    <row r="2548" spans="1:6" ht="13.5" hidden="1" thickBot="1">
      <c r="A2548" s="27">
        <f t="shared" si="49"/>
        <v>9</v>
      </c>
      <c r="B2548" s="30" t="s">
        <v>4289</v>
      </c>
      <c r="C2548" s="30" t="s">
        <v>1026</v>
      </c>
      <c r="D2548" s="34">
        <v>0</v>
      </c>
      <c r="E2548" s="33">
        <v>14680648070.309999</v>
      </c>
      <c r="F2548" s="33">
        <v>14680648070.309999</v>
      </c>
    </row>
    <row r="2549" spans="1:6" ht="13.5" hidden="1" thickBot="1">
      <c r="A2549" s="27">
        <f t="shared" si="49"/>
        <v>9</v>
      </c>
      <c r="B2549" s="30" t="s">
        <v>4290</v>
      </c>
      <c r="C2549" s="30" t="s">
        <v>1028</v>
      </c>
      <c r="D2549" s="34">
        <v>0</v>
      </c>
      <c r="E2549" s="33">
        <v>8777869106.8099995</v>
      </c>
      <c r="F2549" s="33">
        <v>8777869106.8099995</v>
      </c>
    </row>
    <row r="2550" spans="1:6" ht="13.5" hidden="1" thickBot="1">
      <c r="A2550" s="27">
        <f t="shared" si="49"/>
        <v>9</v>
      </c>
      <c r="B2550" s="30" t="s">
        <v>4291</v>
      </c>
      <c r="C2550" s="30" t="s">
        <v>1030</v>
      </c>
      <c r="D2550" s="34">
        <v>0</v>
      </c>
      <c r="E2550" s="33">
        <v>3048176706.4499998</v>
      </c>
      <c r="F2550" s="33">
        <v>3048176706.4499998</v>
      </c>
    </row>
    <row r="2551" spans="1:6" ht="13.5" hidden="1" thickBot="1">
      <c r="A2551" s="27">
        <f t="shared" si="49"/>
        <v>9</v>
      </c>
      <c r="B2551" s="30" t="s">
        <v>4292</v>
      </c>
      <c r="C2551" s="30" t="s">
        <v>978</v>
      </c>
      <c r="D2551" s="34">
        <v>0</v>
      </c>
      <c r="E2551" s="33">
        <v>2483845.2200000002</v>
      </c>
      <c r="F2551" s="33">
        <v>2483845.2200000002</v>
      </c>
    </row>
    <row r="2552" spans="1:6" ht="13.5" hidden="1" thickBot="1">
      <c r="A2552" s="27">
        <f t="shared" si="49"/>
        <v>9</v>
      </c>
      <c r="B2552" s="30" t="s">
        <v>4293</v>
      </c>
      <c r="C2552" s="30" t="s">
        <v>980</v>
      </c>
      <c r="D2552" s="34">
        <v>0</v>
      </c>
      <c r="E2552" s="33">
        <v>4637490583.6599998</v>
      </c>
      <c r="F2552" s="33">
        <v>4637490583.6599998</v>
      </c>
    </row>
    <row r="2553" spans="1:6" ht="13.5" hidden="1" thickBot="1">
      <c r="A2553" s="27">
        <f t="shared" si="49"/>
        <v>9</v>
      </c>
      <c r="B2553" s="30" t="s">
        <v>4294</v>
      </c>
      <c r="C2553" s="30" t="s">
        <v>1020</v>
      </c>
      <c r="D2553" s="34">
        <v>0</v>
      </c>
      <c r="E2553" s="33">
        <v>49377813865.760002</v>
      </c>
      <c r="F2553" s="33">
        <v>49377813865.760002</v>
      </c>
    </row>
    <row r="2554" spans="1:6" ht="13.5" thickBot="1">
      <c r="A2554" s="27">
        <f t="shared" si="49"/>
        <v>3</v>
      </c>
      <c r="B2554" s="27" t="s">
        <v>4295</v>
      </c>
      <c r="C2554" s="30" t="s">
        <v>4296</v>
      </c>
      <c r="D2554" s="34">
        <v>0</v>
      </c>
      <c r="E2554" s="33">
        <v>9884113328444.0391</v>
      </c>
      <c r="F2554" s="33">
        <v>9884113328444.0391</v>
      </c>
    </row>
    <row r="2555" spans="1:6" ht="13.5" thickBot="1">
      <c r="A2555" s="27">
        <f t="shared" si="49"/>
        <v>6</v>
      </c>
      <c r="B2555" s="27" t="s">
        <v>4297</v>
      </c>
      <c r="C2555" s="30" t="s">
        <v>4298</v>
      </c>
      <c r="D2555" s="34">
        <v>0</v>
      </c>
      <c r="E2555" s="33">
        <v>66509012829.129997</v>
      </c>
      <c r="F2555" s="33">
        <v>66509012829.129997</v>
      </c>
    </row>
    <row r="2556" spans="1:6" ht="13.5" hidden="1" thickBot="1">
      <c r="A2556" s="27">
        <f t="shared" si="49"/>
        <v>9</v>
      </c>
      <c r="B2556" s="30" t="s">
        <v>4299</v>
      </c>
      <c r="C2556" s="30" t="s">
        <v>4300</v>
      </c>
      <c r="D2556" s="34">
        <v>0</v>
      </c>
      <c r="E2556" s="34">
        <v>0</v>
      </c>
      <c r="F2556" s="34">
        <v>0</v>
      </c>
    </row>
    <row r="2557" spans="1:6" ht="13.5" hidden="1" thickBot="1">
      <c r="A2557" s="27">
        <f t="shared" si="49"/>
        <v>9</v>
      </c>
      <c r="B2557" s="30" t="s">
        <v>4301</v>
      </c>
      <c r="C2557" s="30" t="s">
        <v>4302</v>
      </c>
      <c r="D2557" s="34">
        <v>0</v>
      </c>
      <c r="E2557" s="34">
        <v>0</v>
      </c>
      <c r="F2557" s="34">
        <v>0</v>
      </c>
    </row>
    <row r="2558" spans="1:6" ht="13.5" hidden="1" thickBot="1">
      <c r="A2558" s="27">
        <f t="shared" si="49"/>
        <v>9</v>
      </c>
      <c r="B2558" s="30" t="s">
        <v>4303</v>
      </c>
      <c r="C2558" s="30" t="s">
        <v>4304</v>
      </c>
      <c r="D2558" s="34">
        <v>0</v>
      </c>
      <c r="E2558" s="34">
        <v>0</v>
      </c>
      <c r="F2558" s="34">
        <v>0</v>
      </c>
    </row>
    <row r="2559" spans="1:6" ht="13.5" hidden="1" thickBot="1">
      <c r="A2559" s="27">
        <f t="shared" si="49"/>
        <v>9</v>
      </c>
      <c r="B2559" s="30" t="s">
        <v>4305</v>
      </c>
      <c r="C2559" s="30" t="s">
        <v>4306</v>
      </c>
      <c r="D2559" s="34">
        <v>0</v>
      </c>
      <c r="E2559" s="34">
        <v>107074930</v>
      </c>
      <c r="F2559" s="34">
        <v>107074930</v>
      </c>
    </row>
    <row r="2560" spans="1:6" ht="13.5" hidden="1" thickBot="1">
      <c r="A2560" s="27">
        <f t="shared" si="49"/>
        <v>9</v>
      </c>
      <c r="B2560" s="30" t="s">
        <v>4307</v>
      </c>
      <c r="C2560" s="30" t="s">
        <v>4308</v>
      </c>
      <c r="D2560" s="34">
        <v>0</v>
      </c>
      <c r="E2560" s="34">
        <v>0</v>
      </c>
      <c r="F2560" s="34">
        <v>0</v>
      </c>
    </row>
    <row r="2561" spans="1:6" ht="13.5" hidden="1" thickBot="1">
      <c r="A2561" s="27">
        <f t="shared" si="49"/>
        <v>9</v>
      </c>
      <c r="B2561" s="30" t="s">
        <v>4309</v>
      </c>
      <c r="C2561" s="30" t="s">
        <v>4310</v>
      </c>
      <c r="D2561" s="34">
        <v>0</v>
      </c>
      <c r="E2561" s="34">
        <v>0</v>
      </c>
      <c r="F2561" s="34">
        <v>0</v>
      </c>
    </row>
    <row r="2562" spans="1:6" ht="13.5" hidden="1" thickBot="1">
      <c r="A2562" s="27">
        <f t="shared" si="49"/>
        <v>9</v>
      </c>
      <c r="B2562" s="30" t="s">
        <v>4311</v>
      </c>
      <c r="C2562" s="30" t="s">
        <v>4312</v>
      </c>
      <c r="D2562" s="34">
        <v>0</v>
      </c>
      <c r="E2562" s="33">
        <v>66401937899.129997</v>
      </c>
      <c r="F2562" s="33">
        <v>66401937899.129997</v>
      </c>
    </row>
    <row r="2563" spans="1:6" ht="13.5" hidden="1" thickBot="1">
      <c r="A2563" s="27">
        <f t="shared" si="49"/>
        <v>9</v>
      </c>
      <c r="B2563" s="30" t="s">
        <v>4313</v>
      </c>
      <c r="C2563" s="30" t="s">
        <v>4314</v>
      </c>
      <c r="D2563" s="34">
        <v>0</v>
      </c>
      <c r="E2563" s="34">
        <v>0</v>
      </c>
      <c r="F2563" s="34">
        <v>0</v>
      </c>
    </row>
    <row r="2564" spans="1:6" ht="13.5" hidden="1" thickBot="1">
      <c r="A2564" s="27">
        <f t="shared" si="49"/>
        <v>9</v>
      </c>
      <c r="B2564" s="30" t="s">
        <v>4315</v>
      </c>
      <c r="C2564" s="30" t="s">
        <v>4316</v>
      </c>
      <c r="D2564" s="34">
        <v>0</v>
      </c>
      <c r="E2564" s="34">
        <v>0</v>
      </c>
      <c r="F2564" s="34">
        <v>0</v>
      </c>
    </row>
    <row r="2565" spans="1:6" ht="13.5" thickBot="1">
      <c r="A2565" s="27">
        <f t="shared" si="49"/>
        <v>6</v>
      </c>
      <c r="B2565" s="27" t="s">
        <v>4317</v>
      </c>
      <c r="C2565" s="30" t="s">
        <v>550</v>
      </c>
      <c r="D2565" s="34">
        <v>0</v>
      </c>
      <c r="E2565" s="34">
        <v>2373599201</v>
      </c>
      <c r="F2565" s="34">
        <v>2373599201</v>
      </c>
    </row>
    <row r="2566" spans="1:6" ht="13.5" hidden="1" thickBot="1">
      <c r="A2566" s="27">
        <f t="shared" si="49"/>
        <v>9</v>
      </c>
      <c r="B2566" s="30" t="s">
        <v>4318</v>
      </c>
      <c r="C2566" s="30" t="s">
        <v>4319</v>
      </c>
      <c r="D2566" s="34">
        <v>0</v>
      </c>
      <c r="E2566" s="34">
        <v>0</v>
      </c>
      <c r="F2566" s="34">
        <v>0</v>
      </c>
    </row>
    <row r="2567" spans="1:6" ht="13.5" hidden="1" thickBot="1">
      <c r="A2567" s="27">
        <f t="shared" si="49"/>
        <v>9</v>
      </c>
      <c r="B2567" s="30" t="s">
        <v>4320</v>
      </c>
      <c r="C2567" s="30" t="s">
        <v>4321</v>
      </c>
      <c r="D2567" s="34">
        <v>0</v>
      </c>
      <c r="E2567" s="34">
        <v>0</v>
      </c>
      <c r="F2567" s="34">
        <v>0</v>
      </c>
    </row>
    <row r="2568" spans="1:6" ht="13.5" hidden="1" thickBot="1">
      <c r="A2568" s="27">
        <f t="shared" si="49"/>
        <v>9</v>
      </c>
      <c r="B2568" s="30" t="s">
        <v>4322</v>
      </c>
      <c r="C2568" s="30" t="s">
        <v>4323</v>
      </c>
      <c r="D2568" s="34">
        <v>0</v>
      </c>
      <c r="E2568" s="34">
        <v>0</v>
      </c>
      <c r="F2568" s="34">
        <v>0</v>
      </c>
    </row>
    <row r="2569" spans="1:6" ht="13.5" hidden="1" thickBot="1">
      <c r="A2569" s="27">
        <f t="shared" si="49"/>
        <v>9</v>
      </c>
      <c r="B2569" s="30" t="s">
        <v>4324</v>
      </c>
      <c r="C2569" s="30" t="s">
        <v>4325</v>
      </c>
      <c r="D2569" s="34">
        <v>0</v>
      </c>
      <c r="E2569" s="34">
        <v>0</v>
      </c>
      <c r="F2569" s="34">
        <v>0</v>
      </c>
    </row>
    <row r="2570" spans="1:6" ht="13.5" hidden="1" thickBot="1">
      <c r="A2570" s="27">
        <f t="shared" si="49"/>
        <v>9</v>
      </c>
      <c r="B2570" s="30" t="s">
        <v>4326</v>
      </c>
      <c r="C2570" s="30" t="s">
        <v>4327</v>
      </c>
      <c r="D2570" s="34">
        <v>0</v>
      </c>
      <c r="E2570" s="34">
        <v>0</v>
      </c>
      <c r="F2570" s="34">
        <v>0</v>
      </c>
    </row>
    <row r="2571" spans="1:6" ht="13.5" hidden="1" thickBot="1">
      <c r="A2571" s="27">
        <f t="shared" si="49"/>
        <v>9</v>
      </c>
      <c r="B2571" s="30" t="s">
        <v>4328</v>
      </c>
      <c r="C2571" s="30" t="s">
        <v>4329</v>
      </c>
      <c r="D2571" s="34">
        <v>0</v>
      </c>
      <c r="E2571" s="34">
        <v>0</v>
      </c>
      <c r="F2571" s="34">
        <v>0</v>
      </c>
    </row>
    <row r="2572" spans="1:6" ht="13.5" hidden="1" thickBot="1">
      <c r="A2572" s="27">
        <f t="shared" si="49"/>
        <v>9</v>
      </c>
      <c r="B2572" s="30" t="s">
        <v>4330</v>
      </c>
      <c r="C2572" s="30" t="s">
        <v>4331</v>
      </c>
      <c r="D2572" s="34">
        <v>0</v>
      </c>
      <c r="E2572" s="34">
        <v>0</v>
      </c>
      <c r="F2572" s="34">
        <v>0</v>
      </c>
    </row>
    <row r="2573" spans="1:6" ht="13.5" hidden="1" thickBot="1">
      <c r="A2573" s="27">
        <f t="shared" si="49"/>
        <v>9</v>
      </c>
      <c r="B2573" s="30" t="s">
        <v>4332</v>
      </c>
      <c r="C2573" s="30" t="s">
        <v>4333</v>
      </c>
      <c r="D2573" s="34">
        <v>0</v>
      </c>
      <c r="E2573" s="34">
        <v>0</v>
      </c>
      <c r="F2573" s="34">
        <v>0</v>
      </c>
    </row>
    <row r="2574" spans="1:6" ht="13.5" hidden="1" thickBot="1">
      <c r="A2574" s="27">
        <f t="shared" si="49"/>
        <v>9</v>
      </c>
      <c r="B2574" s="30" t="s">
        <v>4334</v>
      </c>
      <c r="C2574" s="30" t="s">
        <v>4335</v>
      </c>
      <c r="D2574" s="34">
        <v>0</v>
      </c>
      <c r="E2574" s="34">
        <v>0</v>
      </c>
      <c r="F2574" s="34">
        <v>0</v>
      </c>
    </row>
    <row r="2575" spans="1:6" ht="13.5" hidden="1" thickBot="1">
      <c r="A2575" s="27">
        <f t="shared" si="49"/>
        <v>9</v>
      </c>
      <c r="B2575" s="30" t="s">
        <v>4336</v>
      </c>
      <c r="C2575" s="30" t="s">
        <v>4337</v>
      </c>
      <c r="D2575" s="34">
        <v>0</v>
      </c>
      <c r="E2575" s="34">
        <v>0</v>
      </c>
      <c r="F2575" s="34">
        <v>0</v>
      </c>
    </row>
    <row r="2576" spans="1:6" ht="13.5" hidden="1" thickBot="1">
      <c r="A2576" s="27">
        <f t="shared" si="49"/>
        <v>9</v>
      </c>
      <c r="B2576" s="30" t="s">
        <v>4338</v>
      </c>
      <c r="C2576" s="30" t="s">
        <v>4339</v>
      </c>
      <c r="D2576" s="34">
        <v>0</v>
      </c>
      <c r="E2576" s="34">
        <v>2373599201</v>
      </c>
      <c r="F2576" s="34">
        <v>2373599201</v>
      </c>
    </row>
    <row r="2577" spans="1:6" ht="13.5" thickBot="1">
      <c r="A2577" s="27">
        <f t="shared" si="49"/>
        <v>6</v>
      </c>
      <c r="B2577" s="27" t="s">
        <v>4340</v>
      </c>
      <c r="C2577" s="30" t="s">
        <v>1209</v>
      </c>
      <c r="D2577" s="34">
        <v>0</v>
      </c>
      <c r="E2577" s="33">
        <v>1538104620149.5901</v>
      </c>
      <c r="F2577" s="33">
        <v>1538104620149.5901</v>
      </c>
    </row>
    <row r="2578" spans="1:6" ht="13.5" hidden="1" thickBot="1">
      <c r="A2578" s="27">
        <f t="shared" si="49"/>
        <v>9</v>
      </c>
      <c r="B2578" s="30" t="s">
        <v>4341</v>
      </c>
      <c r="C2578" s="30" t="s">
        <v>4342</v>
      </c>
      <c r="D2578" s="34">
        <v>0</v>
      </c>
      <c r="E2578" s="33">
        <v>1538104620149.5901</v>
      </c>
      <c r="F2578" s="33">
        <v>1538104620149.5901</v>
      </c>
    </row>
    <row r="2579" spans="1:6" ht="13.5" thickBot="1">
      <c r="A2579" s="27">
        <f t="shared" si="49"/>
        <v>6</v>
      </c>
      <c r="B2579" s="27" t="s">
        <v>4343</v>
      </c>
      <c r="C2579" s="30" t="s">
        <v>4344</v>
      </c>
      <c r="D2579" s="34">
        <v>0</v>
      </c>
      <c r="E2579" s="33">
        <v>7699848863555.9102</v>
      </c>
      <c r="F2579" s="33">
        <v>7699848863555.9102</v>
      </c>
    </row>
    <row r="2580" spans="1:6" ht="13.5" hidden="1" thickBot="1">
      <c r="A2580" s="27">
        <f t="shared" si="49"/>
        <v>9</v>
      </c>
      <c r="B2580" s="30" t="s">
        <v>4345</v>
      </c>
      <c r="C2580" s="30" t="s">
        <v>4346</v>
      </c>
      <c r="D2580" s="34">
        <v>0</v>
      </c>
      <c r="E2580" s="33">
        <v>625943395642.78003</v>
      </c>
      <c r="F2580" s="33">
        <v>625943395642.78003</v>
      </c>
    </row>
    <row r="2581" spans="1:6" ht="13.5" hidden="1" thickBot="1">
      <c r="A2581" s="27">
        <f t="shared" si="49"/>
        <v>9</v>
      </c>
      <c r="B2581" s="30" t="s">
        <v>4347</v>
      </c>
      <c r="C2581" s="30" t="s">
        <v>4348</v>
      </c>
      <c r="D2581" s="34">
        <v>0</v>
      </c>
      <c r="E2581" s="33">
        <v>725096179905.94995</v>
      </c>
      <c r="F2581" s="33">
        <v>725096179905.94995</v>
      </c>
    </row>
    <row r="2582" spans="1:6" ht="13.5" hidden="1" thickBot="1">
      <c r="A2582" s="27">
        <f t="shared" si="49"/>
        <v>9</v>
      </c>
      <c r="B2582" s="30" t="s">
        <v>4349</v>
      </c>
      <c r="C2582" s="30" t="s">
        <v>4350</v>
      </c>
      <c r="D2582" s="34">
        <v>0</v>
      </c>
      <c r="E2582" s="33">
        <v>341951471914.47998</v>
      </c>
      <c r="F2582" s="33">
        <v>341951471914.47998</v>
      </c>
    </row>
    <row r="2583" spans="1:6" ht="13.5" hidden="1" thickBot="1">
      <c r="A2583" s="27">
        <f t="shared" si="49"/>
        <v>9</v>
      </c>
      <c r="B2583" s="30" t="s">
        <v>4351</v>
      </c>
      <c r="C2583" s="30" t="s">
        <v>4352</v>
      </c>
      <c r="D2583" s="34">
        <v>0</v>
      </c>
      <c r="E2583" s="33">
        <v>750178430822.87</v>
      </c>
      <c r="F2583" s="33">
        <v>750178430822.87</v>
      </c>
    </row>
    <row r="2584" spans="1:6" ht="13.5" hidden="1" thickBot="1">
      <c r="A2584" s="27">
        <f t="shared" si="49"/>
        <v>9</v>
      </c>
      <c r="B2584" s="30" t="s">
        <v>4353</v>
      </c>
      <c r="C2584" s="30" t="s">
        <v>4354</v>
      </c>
      <c r="D2584" s="34">
        <v>0</v>
      </c>
      <c r="E2584" s="33">
        <v>142608880284.35999</v>
      </c>
      <c r="F2584" s="33">
        <v>142608880284.35999</v>
      </c>
    </row>
    <row r="2585" spans="1:6" ht="13.5" hidden="1" thickBot="1">
      <c r="A2585" s="27">
        <f t="shared" si="49"/>
        <v>9</v>
      </c>
      <c r="B2585" s="30" t="s">
        <v>4355</v>
      </c>
      <c r="C2585" s="30" t="s">
        <v>4356</v>
      </c>
      <c r="D2585" s="34">
        <v>0</v>
      </c>
      <c r="E2585" s="33">
        <v>1829233972.8499999</v>
      </c>
      <c r="F2585" s="33">
        <v>1829233972.8499999</v>
      </c>
    </row>
    <row r="2586" spans="1:6" ht="13.5" hidden="1" thickBot="1">
      <c r="A2586" s="27">
        <f t="shared" si="49"/>
        <v>9</v>
      </c>
      <c r="B2586" s="30" t="s">
        <v>4357</v>
      </c>
      <c r="C2586" s="30" t="s">
        <v>4358</v>
      </c>
      <c r="D2586" s="34">
        <v>0</v>
      </c>
      <c r="E2586" s="33">
        <v>2043122698330.47</v>
      </c>
      <c r="F2586" s="33">
        <v>2043122698330.47</v>
      </c>
    </row>
    <row r="2587" spans="1:6" ht="13.5" hidden="1" thickBot="1">
      <c r="A2587" s="27">
        <f t="shared" si="49"/>
        <v>9</v>
      </c>
      <c r="B2587" s="30" t="s">
        <v>4359</v>
      </c>
      <c r="C2587" s="30" t="s">
        <v>1171</v>
      </c>
      <c r="D2587" s="34">
        <v>0</v>
      </c>
      <c r="E2587" s="33">
        <v>770690030498.07996</v>
      </c>
      <c r="F2587" s="33">
        <v>770690030498.07996</v>
      </c>
    </row>
    <row r="2588" spans="1:6" ht="13.5" hidden="1" thickBot="1">
      <c r="A2588" s="27">
        <f t="shared" si="49"/>
        <v>9</v>
      </c>
      <c r="B2588" s="30" t="s">
        <v>4360</v>
      </c>
      <c r="C2588" s="30" t="s">
        <v>1516</v>
      </c>
      <c r="D2588" s="34">
        <v>0</v>
      </c>
      <c r="E2588" s="33">
        <v>365329537672.19</v>
      </c>
      <c r="F2588" s="33">
        <v>365329537672.19</v>
      </c>
    </row>
    <row r="2589" spans="1:6" ht="13.5" hidden="1" thickBot="1">
      <c r="A2589" s="27">
        <f t="shared" si="49"/>
        <v>9</v>
      </c>
      <c r="B2589" s="30" t="s">
        <v>4361</v>
      </c>
      <c r="C2589" s="30" t="s">
        <v>4362</v>
      </c>
      <c r="D2589" s="34">
        <v>0</v>
      </c>
      <c r="E2589" s="34">
        <v>179563318</v>
      </c>
      <c r="F2589" s="34">
        <v>179563318</v>
      </c>
    </row>
    <row r="2590" spans="1:6" ht="13.5" hidden="1" thickBot="1">
      <c r="A2590" s="27">
        <f t="shared" si="49"/>
        <v>9</v>
      </c>
      <c r="B2590" s="30" t="s">
        <v>4363</v>
      </c>
      <c r="C2590" s="30" t="s">
        <v>4364</v>
      </c>
      <c r="D2590" s="34">
        <v>0</v>
      </c>
      <c r="E2590" s="33">
        <v>9159474270.9300003</v>
      </c>
      <c r="F2590" s="33">
        <v>9159474270.9300003</v>
      </c>
    </row>
    <row r="2591" spans="1:6" ht="13.5" hidden="1" thickBot="1">
      <c r="A2591" s="27">
        <f t="shared" si="49"/>
        <v>9</v>
      </c>
      <c r="B2591" s="30" t="s">
        <v>4365</v>
      </c>
      <c r="C2591" s="30" t="s">
        <v>4366</v>
      </c>
      <c r="D2591" s="34">
        <v>0</v>
      </c>
      <c r="E2591" s="34">
        <v>456372932</v>
      </c>
      <c r="F2591" s="34">
        <v>456372932</v>
      </c>
    </row>
    <row r="2592" spans="1:6" ht="13.5" hidden="1" thickBot="1">
      <c r="A2592" s="27">
        <f t="shared" si="49"/>
        <v>9</v>
      </c>
      <c r="B2592" s="30" t="s">
        <v>4367</v>
      </c>
      <c r="C2592" s="30" t="s">
        <v>4368</v>
      </c>
      <c r="D2592" s="34">
        <v>0</v>
      </c>
      <c r="E2592" s="33">
        <v>23494772547.459999</v>
      </c>
      <c r="F2592" s="33">
        <v>23494772547.459999</v>
      </c>
    </row>
    <row r="2593" spans="1:6" ht="13.5" hidden="1" thickBot="1">
      <c r="A2593" s="27">
        <f t="shared" ref="A2593:A2656" si="50">LEN(B2593)</f>
        <v>9</v>
      </c>
      <c r="B2593" s="30" t="s">
        <v>4369</v>
      </c>
      <c r="C2593" s="30" t="s">
        <v>4370</v>
      </c>
      <c r="D2593" s="34">
        <v>0</v>
      </c>
      <c r="E2593" s="34">
        <v>4134340824</v>
      </c>
      <c r="F2593" s="34">
        <v>4134340824</v>
      </c>
    </row>
    <row r="2594" spans="1:6" ht="13.5" hidden="1" thickBot="1">
      <c r="A2594" s="27">
        <f t="shared" si="50"/>
        <v>9</v>
      </c>
      <c r="B2594" s="30" t="s">
        <v>4371</v>
      </c>
      <c r="C2594" s="30" t="s">
        <v>4372</v>
      </c>
      <c r="D2594" s="34">
        <v>0</v>
      </c>
      <c r="E2594" s="34">
        <v>3901734000</v>
      </c>
      <c r="F2594" s="34">
        <v>3901734000</v>
      </c>
    </row>
    <row r="2595" spans="1:6" ht="13.5" hidden="1" thickBot="1">
      <c r="A2595" s="27">
        <f t="shared" si="50"/>
        <v>9</v>
      </c>
      <c r="B2595" s="30" t="s">
        <v>4373</v>
      </c>
      <c r="C2595" s="30" t="s">
        <v>4374</v>
      </c>
      <c r="D2595" s="34">
        <v>0</v>
      </c>
      <c r="E2595" s="34">
        <v>25266155009</v>
      </c>
      <c r="F2595" s="34">
        <v>25266155009</v>
      </c>
    </row>
    <row r="2596" spans="1:6" ht="13.5" hidden="1" thickBot="1">
      <c r="A2596" s="27">
        <f t="shared" si="50"/>
        <v>9</v>
      </c>
      <c r="B2596" s="30" t="s">
        <v>4375</v>
      </c>
      <c r="C2596" s="30" t="s">
        <v>4376</v>
      </c>
      <c r="D2596" s="34">
        <v>0</v>
      </c>
      <c r="E2596" s="33">
        <v>544911208015.13</v>
      </c>
      <c r="F2596" s="33">
        <v>544911208015.13</v>
      </c>
    </row>
    <row r="2597" spans="1:6" ht="13.5" hidden="1" thickBot="1">
      <c r="A2597" s="27">
        <f t="shared" si="50"/>
        <v>9</v>
      </c>
      <c r="B2597" s="30" t="s">
        <v>4377</v>
      </c>
      <c r="C2597" s="30" t="s">
        <v>4378</v>
      </c>
      <c r="D2597" s="34">
        <v>0</v>
      </c>
      <c r="E2597" s="34">
        <v>0</v>
      </c>
      <c r="F2597" s="34">
        <v>0</v>
      </c>
    </row>
    <row r="2598" spans="1:6" ht="13.5" hidden="1" thickBot="1">
      <c r="A2598" s="27">
        <f t="shared" si="50"/>
        <v>9</v>
      </c>
      <c r="B2598" s="30" t="s">
        <v>4379</v>
      </c>
      <c r="C2598" s="30" t="s">
        <v>1230</v>
      </c>
      <c r="D2598" s="34">
        <v>0</v>
      </c>
      <c r="E2598" s="33">
        <v>1321595383595.3601</v>
      </c>
      <c r="F2598" s="33">
        <v>1321595383595.3601</v>
      </c>
    </row>
    <row r="2599" spans="1:6" ht="13.5" thickBot="1">
      <c r="A2599" s="27">
        <f t="shared" si="50"/>
        <v>6</v>
      </c>
      <c r="B2599" s="27" t="s">
        <v>4380</v>
      </c>
      <c r="C2599" s="30" t="s">
        <v>2473</v>
      </c>
      <c r="D2599" s="34">
        <v>0</v>
      </c>
      <c r="E2599" s="33">
        <v>577277232708.41003</v>
      </c>
      <c r="F2599" s="33">
        <v>577277232708.41003</v>
      </c>
    </row>
    <row r="2600" spans="1:6" ht="13.5" hidden="1" thickBot="1">
      <c r="A2600" s="27">
        <f t="shared" si="50"/>
        <v>9</v>
      </c>
      <c r="B2600" s="30" t="s">
        <v>4381</v>
      </c>
      <c r="C2600" s="30" t="s">
        <v>4382</v>
      </c>
      <c r="D2600" s="34">
        <v>0</v>
      </c>
      <c r="E2600" s="34">
        <v>459613284</v>
      </c>
      <c r="F2600" s="34">
        <v>459613284</v>
      </c>
    </row>
    <row r="2601" spans="1:6" ht="13.5" hidden="1" thickBot="1">
      <c r="A2601" s="27">
        <f t="shared" si="50"/>
        <v>9</v>
      </c>
      <c r="B2601" s="30" t="s">
        <v>4383</v>
      </c>
      <c r="C2601" s="30" t="s">
        <v>4384</v>
      </c>
      <c r="D2601" s="34">
        <v>0</v>
      </c>
      <c r="E2601" s="34">
        <v>135200521</v>
      </c>
      <c r="F2601" s="34">
        <v>135200521</v>
      </c>
    </row>
    <row r="2602" spans="1:6" ht="13.5" hidden="1" thickBot="1">
      <c r="A2602" s="27">
        <f t="shared" si="50"/>
        <v>9</v>
      </c>
      <c r="B2602" s="30" t="s">
        <v>4385</v>
      </c>
      <c r="C2602" s="30" t="s">
        <v>4386</v>
      </c>
      <c r="D2602" s="34">
        <v>0</v>
      </c>
      <c r="E2602" s="34">
        <v>2713199909</v>
      </c>
      <c r="F2602" s="34">
        <v>2713199909</v>
      </c>
    </row>
    <row r="2603" spans="1:6" ht="13.5" hidden="1" thickBot="1">
      <c r="A2603" s="27">
        <f t="shared" si="50"/>
        <v>9</v>
      </c>
      <c r="B2603" s="30" t="s">
        <v>4387</v>
      </c>
      <c r="C2603" s="30" t="s">
        <v>1171</v>
      </c>
      <c r="D2603" s="34">
        <v>0</v>
      </c>
      <c r="E2603" s="33">
        <v>57113058820.160004</v>
      </c>
      <c r="F2603" s="33">
        <v>57113058820.160004</v>
      </c>
    </row>
    <row r="2604" spans="1:6" ht="13.5" hidden="1" thickBot="1">
      <c r="A2604" s="27">
        <f t="shared" si="50"/>
        <v>9</v>
      </c>
      <c r="B2604" s="30" t="s">
        <v>4388</v>
      </c>
      <c r="C2604" s="30" t="s">
        <v>1173</v>
      </c>
      <c r="D2604" s="34">
        <v>0</v>
      </c>
      <c r="E2604" s="33">
        <v>264613398992.41</v>
      </c>
      <c r="F2604" s="33">
        <v>264613398992.41</v>
      </c>
    </row>
    <row r="2605" spans="1:6" ht="13.5" hidden="1" thickBot="1">
      <c r="A2605" s="27">
        <f t="shared" si="50"/>
        <v>9</v>
      </c>
      <c r="B2605" s="30" t="s">
        <v>4389</v>
      </c>
      <c r="C2605" s="30" t="s">
        <v>4358</v>
      </c>
      <c r="D2605" s="34">
        <v>0</v>
      </c>
      <c r="E2605" s="33">
        <v>49909118988.830002</v>
      </c>
      <c r="F2605" s="33">
        <v>49909118988.830002</v>
      </c>
    </row>
    <row r="2606" spans="1:6" ht="13.5" hidden="1" thickBot="1">
      <c r="A2606" s="27">
        <f t="shared" si="50"/>
        <v>9</v>
      </c>
      <c r="B2606" s="30" t="s">
        <v>4390</v>
      </c>
      <c r="C2606" s="30" t="s">
        <v>4391</v>
      </c>
      <c r="D2606" s="34">
        <v>0</v>
      </c>
      <c r="E2606" s="34">
        <v>2140965844</v>
      </c>
      <c r="F2606" s="34">
        <v>2140965844</v>
      </c>
    </row>
    <row r="2607" spans="1:6" ht="13.5" hidden="1" thickBot="1">
      <c r="A2607" s="27">
        <f t="shared" si="50"/>
        <v>9</v>
      </c>
      <c r="B2607" s="30" t="s">
        <v>4392</v>
      </c>
      <c r="C2607" s="30" t="s">
        <v>4393</v>
      </c>
      <c r="D2607" s="34">
        <v>0</v>
      </c>
      <c r="E2607" s="33">
        <v>200192676349.01001</v>
      </c>
      <c r="F2607" s="33">
        <v>200192676349.01001</v>
      </c>
    </row>
    <row r="2608" spans="1:6" ht="13.5" thickBot="1">
      <c r="A2608" s="27">
        <f t="shared" si="50"/>
        <v>3</v>
      </c>
      <c r="B2608" s="27" t="s">
        <v>4394</v>
      </c>
      <c r="C2608" s="30" t="s">
        <v>4395</v>
      </c>
      <c r="D2608" s="34">
        <v>0</v>
      </c>
      <c r="E2608" s="33">
        <v>1096665202943.49</v>
      </c>
      <c r="F2608" s="33">
        <v>1096665202943.49</v>
      </c>
    </row>
    <row r="2609" spans="1:6" ht="13.5" thickBot="1">
      <c r="A2609" s="27">
        <f t="shared" si="50"/>
        <v>6</v>
      </c>
      <c r="B2609" s="27" t="s">
        <v>4396</v>
      </c>
      <c r="C2609" s="30" t="s">
        <v>4397</v>
      </c>
      <c r="D2609" s="34">
        <v>0</v>
      </c>
      <c r="E2609" s="33">
        <v>1078695458644.24</v>
      </c>
      <c r="F2609" s="33">
        <v>1078695458644.24</v>
      </c>
    </row>
    <row r="2610" spans="1:6" ht="13.5" hidden="1" thickBot="1">
      <c r="A2610" s="27">
        <f t="shared" si="50"/>
        <v>9</v>
      </c>
      <c r="B2610" s="30" t="s">
        <v>4398</v>
      </c>
      <c r="C2610" s="30" t="s">
        <v>4399</v>
      </c>
      <c r="D2610" s="34">
        <v>0</v>
      </c>
      <c r="E2610" s="33">
        <v>1078695458644.24</v>
      </c>
      <c r="F2610" s="33">
        <v>1078695458644.24</v>
      </c>
    </row>
    <row r="2611" spans="1:6" ht="13.5" hidden="1" thickBot="1">
      <c r="A2611" s="27">
        <f t="shared" si="50"/>
        <v>9</v>
      </c>
      <c r="B2611" s="30" t="s">
        <v>4400</v>
      </c>
      <c r="C2611" s="30" t="s">
        <v>4401</v>
      </c>
      <c r="D2611" s="34">
        <v>0</v>
      </c>
      <c r="E2611" s="34">
        <v>0</v>
      </c>
      <c r="F2611" s="34">
        <v>0</v>
      </c>
    </row>
    <row r="2612" spans="1:6" ht="13.5" hidden="1" thickBot="1">
      <c r="A2612" s="27">
        <f t="shared" si="50"/>
        <v>9</v>
      </c>
      <c r="B2612" s="30" t="s">
        <v>4402</v>
      </c>
      <c r="C2612" s="30" t="s">
        <v>4403</v>
      </c>
      <c r="D2612" s="34">
        <v>0</v>
      </c>
      <c r="E2612" s="34">
        <v>0</v>
      </c>
      <c r="F2612" s="34">
        <v>0</v>
      </c>
    </row>
    <row r="2613" spans="1:6" ht="13.5" thickBot="1">
      <c r="A2613" s="27">
        <f t="shared" si="50"/>
        <v>6</v>
      </c>
      <c r="B2613" s="27" t="s">
        <v>4404</v>
      </c>
      <c r="C2613" s="30" t="s">
        <v>4405</v>
      </c>
      <c r="D2613" s="34">
        <v>0</v>
      </c>
      <c r="E2613" s="33">
        <v>11014727798.950001</v>
      </c>
      <c r="F2613" s="33">
        <v>11014727798.950001</v>
      </c>
    </row>
    <row r="2614" spans="1:6" ht="13.5" hidden="1" thickBot="1">
      <c r="A2614" s="27">
        <f t="shared" si="50"/>
        <v>9</v>
      </c>
      <c r="B2614" s="30" t="s">
        <v>4406</v>
      </c>
      <c r="C2614" s="30" t="s">
        <v>4407</v>
      </c>
      <c r="D2614" s="34">
        <v>0</v>
      </c>
      <c r="E2614" s="34">
        <v>9903115669</v>
      </c>
      <c r="F2614" s="34">
        <v>9903115669</v>
      </c>
    </row>
    <row r="2615" spans="1:6" ht="13.5" hidden="1" thickBot="1">
      <c r="A2615" s="27">
        <f t="shared" si="50"/>
        <v>9</v>
      </c>
      <c r="B2615" s="30" t="s">
        <v>4408</v>
      </c>
      <c r="C2615" s="30" t="s">
        <v>4409</v>
      </c>
      <c r="D2615" s="34">
        <v>0</v>
      </c>
      <c r="E2615" s="33">
        <v>1111612129.95</v>
      </c>
      <c r="F2615" s="33">
        <v>1111612129.95</v>
      </c>
    </row>
    <row r="2616" spans="1:6" ht="13.5" thickBot="1">
      <c r="A2616" s="27">
        <f t="shared" si="50"/>
        <v>6</v>
      </c>
      <c r="B2616" s="27" t="s">
        <v>4410</v>
      </c>
      <c r="C2616" s="30" t="s">
        <v>4411</v>
      </c>
      <c r="D2616" s="34">
        <v>0</v>
      </c>
      <c r="E2616" s="33">
        <v>6955016500.3000002</v>
      </c>
      <c r="F2616" s="33">
        <v>6955016500.3000002</v>
      </c>
    </row>
    <row r="2617" spans="1:6" ht="13.5" hidden="1" thickBot="1">
      <c r="A2617" s="27">
        <f t="shared" si="50"/>
        <v>9</v>
      </c>
      <c r="B2617" s="30" t="s">
        <v>4412</v>
      </c>
      <c r="C2617" s="30" t="s">
        <v>4413</v>
      </c>
      <c r="D2617" s="34">
        <v>0</v>
      </c>
      <c r="E2617" s="34">
        <v>676494964</v>
      </c>
      <c r="F2617" s="34">
        <v>676494964</v>
      </c>
    </row>
    <row r="2618" spans="1:6" ht="13.5" hidden="1" thickBot="1">
      <c r="A2618" s="27">
        <f t="shared" si="50"/>
        <v>9</v>
      </c>
      <c r="B2618" s="30" t="s">
        <v>4414</v>
      </c>
      <c r="C2618" s="30" t="s">
        <v>913</v>
      </c>
      <c r="D2618" s="34">
        <v>0</v>
      </c>
      <c r="E2618" s="34">
        <v>6267450000</v>
      </c>
      <c r="F2618" s="34">
        <v>6267450000</v>
      </c>
    </row>
    <row r="2619" spans="1:6" ht="13.5" hidden="1" thickBot="1">
      <c r="A2619" s="27">
        <f t="shared" si="50"/>
        <v>9</v>
      </c>
      <c r="B2619" s="30" t="s">
        <v>4415</v>
      </c>
      <c r="C2619" s="30" t="s">
        <v>4416</v>
      </c>
      <c r="D2619" s="34">
        <v>0</v>
      </c>
      <c r="E2619" s="34">
        <v>0</v>
      </c>
      <c r="F2619" s="34">
        <v>0</v>
      </c>
    </row>
    <row r="2620" spans="1:6" ht="13.5" hidden="1" thickBot="1">
      <c r="A2620" s="27">
        <f t="shared" si="50"/>
        <v>9</v>
      </c>
      <c r="B2620" s="30" t="s">
        <v>4417</v>
      </c>
      <c r="C2620" s="30" t="s">
        <v>4418</v>
      </c>
      <c r="D2620" s="34">
        <v>0</v>
      </c>
      <c r="E2620" s="33">
        <v>0.09</v>
      </c>
      <c r="F2620" s="33">
        <v>0.09</v>
      </c>
    </row>
    <row r="2621" spans="1:6" ht="13.5" hidden="1" thickBot="1">
      <c r="A2621" s="27">
        <f t="shared" si="50"/>
        <v>9</v>
      </c>
      <c r="B2621" s="30" t="s">
        <v>4419</v>
      </c>
      <c r="C2621" s="30" t="s">
        <v>4420</v>
      </c>
      <c r="D2621" s="34">
        <v>0</v>
      </c>
      <c r="E2621" s="34">
        <v>0</v>
      </c>
      <c r="F2621" s="34">
        <v>0</v>
      </c>
    </row>
    <row r="2622" spans="1:6" ht="13.5" hidden="1" thickBot="1">
      <c r="A2622" s="27">
        <f t="shared" si="50"/>
        <v>9</v>
      </c>
      <c r="B2622" s="30" t="s">
        <v>4421</v>
      </c>
      <c r="C2622" s="30" t="s">
        <v>4422</v>
      </c>
      <c r="D2622" s="34">
        <v>0</v>
      </c>
      <c r="E2622" s="33">
        <v>11071536.210000001</v>
      </c>
      <c r="F2622" s="33">
        <v>11071536.210000001</v>
      </c>
    </row>
    <row r="2623" spans="1:6" ht="13.5" thickBot="1">
      <c r="A2623" s="27">
        <f t="shared" si="50"/>
        <v>3</v>
      </c>
      <c r="B2623" s="27" t="s">
        <v>4423</v>
      </c>
      <c r="C2623" s="30" t="s">
        <v>4424</v>
      </c>
      <c r="D2623" s="34">
        <v>0</v>
      </c>
      <c r="E2623" s="33">
        <v>120249121631820</v>
      </c>
      <c r="F2623" s="33">
        <v>120249121631820</v>
      </c>
    </row>
    <row r="2624" spans="1:6" ht="13.5" thickBot="1">
      <c r="A2624" s="27">
        <f t="shared" si="50"/>
        <v>6</v>
      </c>
      <c r="B2624" s="27" t="s">
        <v>4425</v>
      </c>
      <c r="C2624" s="30" t="s">
        <v>4426</v>
      </c>
      <c r="D2624" s="34">
        <v>0</v>
      </c>
      <c r="E2624" s="33">
        <v>25488263476316.602</v>
      </c>
      <c r="F2624" s="33">
        <v>25488263476316.602</v>
      </c>
    </row>
    <row r="2625" spans="1:6" ht="13.5" hidden="1" thickBot="1">
      <c r="A2625" s="27">
        <f t="shared" si="50"/>
        <v>9</v>
      </c>
      <c r="B2625" s="30" t="s">
        <v>4427</v>
      </c>
      <c r="C2625" s="30" t="s">
        <v>4428</v>
      </c>
      <c r="D2625" s="34">
        <v>0</v>
      </c>
      <c r="E2625" s="33">
        <v>1944358893336.5801</v>
      </c>
      <c r="F2625" s="33">
        <v>1944358893336.5801</v>
      </c>
    </row>
    <row r="2626" spans="1:6" ht="13.5" hidden="1" thickBot="1">
      <c r="A2626" s="27">
        <f t="shared" si="50"/>
        <v>9</v>
      </c>
      <c r="B2626" s="30" t="s">
        <v>4429</v>
      </c>
      <c r="C2626" s="30" t="s">
        <v>1275</v>
      </c>
      <c r="D2626" s="34">
        <v>0</v>
      </c>
      <c r="E2626" s="33">
        <v>10799461773.059999</v>
      </c>
      <c r="F2626" s="33">
        <v>10799461773.059999</v>
      </c>
    </row>
    <row r="2627" spans="1:6" ht="13.5" hidden="1" thickBot="1">
      <c r="A2627" s="27">
        <f t="shared" si="50"/>
        <v>9</v>
      </c>
      <c r="B2627" s="30" t="s">
        <v>4430</v>
      </c>
      <c r="C2627" s="30" t="s">
        <v>1273</v>
      </c>
      <c r="D2627" s="34">
        <v>0</v>
      </c>
      <c r="E2627" s="33">
        <v>339271794319.62</v>
      </c>
      <c r="F2627" s="33">
        <v>339271794319.62</v>
      </c>
    </row>
    <row r="2628" spans="1:6" ht="13.5" hidden="1" thickBot="1">
      <c r="A2628" s="27">
        <f t="shared" si="50"/>
        <v>9</v>
      </c>
      <c r="B2628" s="30" t="s">
        <v>4431</v>
      </c>
      <c r="C2628" s="30" t="s">
        <v>4432</v>
      </c>
      <c r="D2628" s="34">
        <v>0</v>
      </c>
      <c r="E2628" s="33">
        <v>173923486209.73999</v>
      </c>
      <c r="F2628" s="33">
        <v>173923486209.73999</v>
      </c>
    </row>
    <row r="2629" spans="1:6" ht="13.5" hidden="1" customHeight="1" thickBot="1">
      <c r="A2629" s="27">
        <f t="shared" si="50"/>
        <v>9</v>
      </c>
      <c r="B2629" s="30" t="s">
        <v>4433</v>
      </c>
      <c r="C2629" s="38" t="s">
        <v>4434</v>
      </c>
      <c r="D2629" s="40">
        <v>0</v>
      </c>
      <c r="E2629" s="39">
        <v>432867294326.15997</v>
      </c>
      <c r="F2629" s="39">
        <v>432867294326.15997</v>
      </c>
    </row>
    <row r="2630" spans="1:6" ht="13.5" hidden="1" customHeight="1" thickBot="1">
      <c r="A2630" s="27">
        <f t="shared" si="50"/>
        <v>9</v>
      </c>
      <c r="B2630" s="30" t="s">
        <v>4435</v>
      </c>
      <c r="C2630" s="38" t="s">
        <v>4436</v>
      </c>
      <c r="D2630" s="40">
        <v>0</v>
      </c>
      <c r="E2630" s="39">
        <v>5261448619406.5596</v>
      </c>
      <c r="F2630" s="39">
        <v>5261448619406.5596</v>
      </c>
    </row>
    <row r="2631" spans="1:6" ht="13.5" hidden="1" customHeight="1" thickBot="1">
      <c r="A2631" s="27">
        <f t="shared" si="50"/>
        <v>9</v>
      </c>
      <c r="B2631" s="30" t="s">
        <v>4437</v>
      </c>
      <c r="C2631" s="38" t="s">
        <v>4438</v>
      </c>
      <c r="D2631" s="40">
        <v>0</v>
      </c>
      <c r="E2631" s="39">
        <v>31775066733.200001</v>
      </c>
      <c r="F2631" s="39">
        <v>31775066733.200001</v>
      </c>
    </row>
    <row r="2632" spans="1:6" ht="13.5" hidden="1" customHeight="1" thickBot="1">
      <c r="A2632" s="27">
        <f t="shared" si="50"/>
        <v>9</v>
      </c>
      <c r="B2632" s="30" t="s">
        <v>4439</v>
      </c>
      <c r="C2632" s="38" t="s">
        <v>4440</v>
      </c>
      <c r="D2632" s="40">
        <v>0</v>
      </c>
      <c r="E2632" s="39">
        <v>1956424115.7</v>
      </c>
      <c r="F2632" s="39">
        <v>1956424115.7</v>
      </c>
    </row>
    <row r="2633" spans="1:6" ht="13.5" hidden="1" customHeight="1" thickBot="1">
      <c r="A2633" s="27">
        <f t="shared" si="50"/>
        <v>9</v>
      </c>
      <c r="B2633" s="30" t="s">
        <v>4441</v>
      </c>
      <c r="C2633" s="38" t="s">
        <v>4442</v>
      </c>
      <c r="D2633" s="40">
        <v>0</v>
      </c>
      <c r="E2633" s="39">
        <v>77367779129.440002</v>
      </c>
      <c r="F2633" s="39">
        <v>77367779129.440002</v>
      </c>
    </row>
    <row r="2634" spans="1:6" ht="13.5" hidden="1" thickBot="1">
      <c r="A2634" s="27">
        <f t="shared" si="50"/>
        <v>9</v>
      </c>
      <c r="B2634" s="30" t="s">
        <v>4443</v>
      </c>
      <c r="C2634" s="30" t="s">
        <v>4444</v>
      </c>
      <c r="D2634" s="34">
        <v>0</v>
      </c>
      <c r="E2634" s="33">
        <v>658258489190.98999</v>
      </c>
      <c r="F2634" s="33">
        <v>658258489190.98999</v>
      </c>
    </row>
    <row r="2635" spans="1:6" ht="13.5" hidden="1" thickBot="1">
      <c r="A2635" s="27">
        <f t="shared" si="50"/>
        <v>9</v>
      </c>
      <c r="B2635" s="30" t="s">
        <v>4445</v>
      </c>
      <c r="C2635" s="30" t="s">
        <v>4446</v>
      </c>
      <c r="D2635" s="34">
        <v>0</v>
      </c>
      <c r="E2635" s="33">
        <v>1461554953891.4199</v>
      </c>
      <c r="F2635" s="33">
        <v>1461554953891.4199</v>
      </c>
    </row>
    <row r="2636" spans="1:6" ht="13.5" hidden="1" thickBot="1">
      <c r="A2636" s="27">
        <f t="shared" si="50"/>
        <v>9</v>
      </c>
      <c r="B2636" s="30" t="s">
        <v>4447</v>
      </c>
      <c r="C2636" s="30" t="s">
        <v>4448</v>
      </c>
      <c r="D2636" s="34">
        <v>0</v>
      </c>
      <c r="E2636" s="34">
        <v>7650830007</v>
      </c>
      <c r="F2636" s="34">
        <v>7650830007</v>
      </c>
    </row>
    <row r="2637" spans="1:6" ht="13.5" hidden="1" thickBot="1">
      <c r="A2637" s="27">
        <f t="shared" si="50"/>
        <v>9</v>
      </c>
      <c r="B2637" s="30" t="s">
        <v>4449</v>
      </c>
      <c r="C2637" s="30" t="s">
        <v>4450</v>
      </c>
      <c r="D2637" s="34">
        <v>0</v>
      </c>
      <c r="E2637" s="33">
        <v>211801308166.04999</v>
      </c>
      <c r="F2637" s="33">
        <v>211801308166.04999</v>
      </c>
    </row>
    <row r="2638" spans="1:6" ht="13.5" hidden="1" thickBot="1">
      <c r="A2638" s="27">
        <f t="shared" si="50"/>
        <v>9</v>
      </c>
      <c r="B2638" s="30" t="s">
        <v>4451</v>
      </c>
      <c r="C2638" s="30" t="s">
        <v>4452</v>
      </c>
      <c r="D2638" s="34">
        <v>0</v>
      </c>
      <c r="E2638" s="33">
        <v>14629627916.02</v>
      </c>
      <c r="F2638" s="33">
        <v>14629627916.02</v>
      </c>
    </row>
    <row r="2639" spans="1:6" ht="13.5" hidden="1" thickBot="1">
      <c r="A2639" s="27">
        <f t="shared" si="50"/>
        <v>9</v>
      </c>
      <c r="B2639" s="30" t="s">
        <v>4453</v>
      </c>
      <c r="C2639" s="30" t="s">
        <v>4454</v>
      </c>
      <c r="D2639" s="34">
        <v>0</v>
      </c>
      <c r="E2639" s="34">
        <v>2314700969329</v>
      </c>
      <c r="F2639" s="34">
        <v>2314700969329</v>
      </c>
    </row>
    <row r="2640" spans="1:6" ht="13.5" hidden="1" customHeight="1" thickBot="1">
      <c r="A2640" s="27">
        <f t="shared" si="50"/>
        <v>9</v>
      </c>
      <c r="B2640" s="30" t="s">
        <v>4455</v>
      </c>
      <c r="C2640" s="38" t="s">
        <v>4456</v>
      </c>
      <c r="D2640" s="40">
        <v>0</v>
      </c>
      <c r="E2640" s="40">
        <v>23188784817</v>
      </c>
      <c r="F2640" s="40">
        <v>23188784817</v>
      </c>
    </row>
    <row r="2641" spans="1:6" ht="13.5" hidden="1" thickBot="1">
      <c r="A2641" s="27">
        <f t="shared" si="50"/>
        <v>9</v>
      </c>
      <c r="B2641" s="30" t="s">
        <v>4457</v>
      </c>
      <c r="C2641" s="30" t="s">
        <v>4458</v>
      </c>
      <c r="D2641" s="34">
        <v>0</v>
      </c>
      <c r="E2641" s="33">
        <v>49079941461.629997</v>
      </c>
      <c r="F2641" s="33">
        <v>49079941461.629997</v>
      </c>
    </row>
    <row r="2642" spans="1:6" ht="13.5" hidden="1" customHeight="1" thickBot="1">
      <c r="A2642" s="27">
        <f t="shared" si="50"/>
        <v>9</v>
      </c>
      <c r="B2642" s="30" t="s">
        <v>4459</v>
      </c>
      <c r="C2642" s="38" t="s">
        <v>4460</v>
      </c>
      <c r="D2642" s="40">
        <v>0</v>
      </c>
      <c r="E2642" s="40">
        <v>293945072</v>
      </c>
      <c r="F2642" s="40">
        <v>293945072</v>
      </c>
    </row>
    <row r="2643" spans="1:6" ht="13.5" hidden="1" thickBot="1">
      <c r="A2643" s="27">
        <f t="shared" si="50"/>
        <v>9</v>
      </c>
      <c r="B2643" s="30" t="s">
        <v>4461</v>
      </c>
      <c r="C2643" s="30" t="s">
        <v>4462</v>
      </c>
      <c r="D2643" s="34">
        <v>0</v>
      </c>
      <c r="E2643" s="33">
        <v>267458990507.88</v>
      </c>
      <c r="F2643" s="33">
        <v>267458990507.88</v>
      </c>
    </row>
    <row r="2644" spans="1:6" ht="13.5" hidden="1" thickBot="1">
      <c r="A2644" s="27">
        <f t="shared" si="50"/>
        <v>9</v>
      </c>
      <c r="B2644" s="30" t="s">
        <v>4463</v>
      </c>
      <c r="C2644" s="30" t="s">
        <v>4464</v>
      </c>
      <c r="D2644" s="34">
        <v>0</v>
      </c>
      <c r="E2644" s="33">
        <v>61516773908.199997</v>
      </c>
      <c r="F2644" s="33">
        <v>61516773908.199997</v>
      </c>
    </row>
    <row r="2645" spans="1:6" ht="13.5" hidden="1" thickBot="1">
      <c r="A2645" s="27">
        <f t="shared" si="50"/>
        <v>9</v>
      </c>
      <c r="B2645" s="30" t="s">
        <v>4465</v>
      </c>
      <c r="C2645" s="30" t="s">
        <v>4466</v>
      </c>
      <c r="D2645" s="34">
        <v>0</v>
      </c>
      <c r="E2645" s="34">
        <v>2975070757696</v>
      </c>
      <c r="F2645" s="34">
        <v>2975070757696</v>
      </c>
    </row>
    <row r="2646" spans="1:6" ht="13.5" hidden="1" thickBot="1">
      <c r="A2646" s="27">
        <f t="shared" si="50"/>
        <v>9</v>
      </c>
      <c r="B2646" s="30" t="s">
        <v>4467</v>
      </c>
      <c r="C2646" s="30" t="s">
        <v>4468</v>
      </c>
      <c r="D2646" s="34">
        <v>0</v>
      </c>
      <c r="E2646" s="33">
        <v>2404258266.3000002</v>
      </c>
      <c r="F2646" s="33">
        <v>2404258266.3000002</v>
      </c>
    </row>
    <row r="2647" spans="1:6" ht="13.5" hidden="1" thickBot="1">
      <c r="A2647" s="27">
        <f t="shared" si="50"/>
        <v>9</v>
      </c>
      <c r="B2647" s="30" t="s">
        <v>4469</v>
      </c>
      <c r="C2647" s="30" t="s">
        <v>1242</v>
      </c>
      <c r="D2647" s="34">
        <v>0</v>
      </c>
      <c r="E2647" s="33">
        <v>923563789724.22998</v>
      </c>
      <c r="F2647" s="33">
        <v>923563789724.22998</v>
      </c>
    </row>
    <row r="2648" spans="1:6" ht="13.5" hidden="1" thickBot="1">
      <c r="A2648" s="27">
        <f t="shared" si="50"/>
        <v>9</v>
      </c>
      <c r="B2648" s="30" t="s">
        <v>4470</v>
      </c>
      <c r="C2648" s="30" t="s">
        <v>4471</v>
      </c>
      <c r="D2648" s="34">
        <v>0</v>
      </c>
      <c r="E2648" s="33">
        <v>75664561254.979996</v>
      </c>
      <c r="F2648" s="33">
        <v>75664561254.979996</v>
      </c>
    </row>
    <row r="2649" spans="1:6" ht="13.5" hidden="1" thickBot="1">
      <c r="A2649" s="27">
        <f t="shared" si="50"/>
        <v>9</v>
      </c>
      <c r="B2649" s="30" t="s">
        <v>4472</v>
      </c>
      <c r="C2649" s="30" t="s">
        <v>4473</v>
      </c>
      <c r="D2649" s="34">
        <v>0</v>
      </c>
      <c r="E2649" s="33">
        <v>186383052464.54001</v>
      </c>
      <c r="F2649" s="33">
        <v>186383052464.54001</v>
      </c>
    </row>
    <row r="2650" spans="1:6" ht="13.5" hidden="1" thickBot="1">
      <c r="A2650" s="27">
        <f t="shared" si="50"/>
        <v>9</v>
      </c>
      <c r="B2650" s="30" t="s">
        <v>4474</v>
      </c>
      <c r="C2650" s="30" t="s">
        <v>4475</v>
      </c>
      <c r="D2650" s="34">
        <v>0</v>
      </c>
      <c r="E2650" s="33">
        <v>54128627292.059998</v>
      </c>
      <c r="F2650" s="33">
        <v>54128627292.059998</v>
      </c>
    </row>
    <row r="2651" spans="1:6" ht="13.5" hidden="1" thickBot="1">
      <c r="A2651" s="27">
        <f t="shared" si="50"/>
        <v>9</v>
      </c>
      <c r="B2651" s="30" t="s">
        <v>4476</v>
      </c>
      <c r="C2651" s="30" t="s">
        <v>4477</v>
      </c>
      <c r="D2651" s="34">
        <v>0</v>
      </c>
      <c r="E2651" s="34">
        <v>25381126350</v>
      </c>
      <c r="F2651" s="34">
        <v>25381126350</v>
      </c>
    </row>
    <row r="2652" spans="1:6" ht="13.5" hidden="1" thickBot="1">
      <c r="A2652" s="27">
        <f t="shared" si="50"/>
        <v>9</v>
      </c>
      <c r="B2652" s="30" t="s">
        <v>4478</v>
      </c>
      <c r="C2652" s="30" t="s">
        <v>4479</v>
      </c>
      <c r="D2652" s="34">
        <v>0</v>
      </c>
      <c r="E2652" s="34">
        <v>1273988490</v>
      </c>
      <c r="F2652" s="34">
        <v>1273988490</v>
      </c>
    </row>
    <row r="2653" spans="1:6" ht="13.5" hidden="1" thickBot="1">
      <c r="A2653" s="27">
        <f t="shared" si="50"/>
        <v>9</v>
      </c>
      <c r="B2653" s="30" t="s">
        <v>4480</v>
      </c>
      <c r="C2653" s="30" t="s">
        <v>4481</v>
      </c>
      <c r="D2653" s="34">
        <v>0</v>
      </c>
      <c r="E2653" s="34">
        <v>2323898296</v>
      </c>
      <c r="F2653" s="34">
        <v>2323898296</v>
      </c>
    </row>
    <row r="2654" spans="1:6" ht="13.5" hidden="1" thickBot="1">
      <c r="A2654" s="27">
        <f t="shared" si="50"/>
        <v>9</v>
      </c>
      <c r="B2654" s="30" t="s">
        <v>4482</v>
      </c>
      <c r="C2654" s="30" t="s">
        <v>4483</v>
      </c>
      <c r="D2654" s="34">
        <v>0</v>
      </c>
      <c r="E2654" s="34">
        <v>12557133205</v>
      </c>
      <c r="F2654" s="34">
        <v>12557133205</v>
      </c>
    </row>
    <row r="2655" spans="1:6" ht="13.5" hidden="1" thickBot="1">
      <c r="A2655" s="27">
        <f t="shared" si="50"/>
        <v>9</v>
      </c>
      <c r="B2655" s="30" t="s">
        <v>4484</v>
      </c>
      <c r="C2655" s="30" t="s">
        <v>4485</v>
      </c>
      <c r="D2655" s="34">
        <v>0</v>
      </c>
      <c r="E2655" s="33">
        <v>3655881626356.8701</v>
      </c>
      <c r="F2655" s="33">
        <v>3655881626356.8701</v>
      </c>
    </row>
    <row r="2656" spans="1:6" ht="13.5" hidden="1" thickBot="1">
      <c r="A2656" s="27">
        <f t="shared" si="50"/>
        <v>9</v>
      </c>
      <c r="B2656" s="30" t="s">
        <v>4486</v>
      </c>
      <c r="C2656" s="30" t="s">
        <v>1120</v>
      </c>
      <c r="D2656" s="34">
        <v>0</v>
      </c>
      <c r="E2656" s="33">
        <v>523475182454.45001</v>
      </c>
      <c r="F2656" s="33">
        <v>523475182454.45001</v>
      </c>
    </row>
    <row r="2657" spans="1:6" ht="13.5" hidden="1" customHeight="1" thickBot="1">
      <c r="A2657" s="27">
        <f t="shared" ref="A2657:A2720" si="51">LEN(B2657)</f>
        <v>9</v>
      </c>
      <c r="B2657" s="30" t="s">
        <v>4487</v>
      </c>
      <c r="C2657" s="38" t="s">
        <v>4488</v>
      </c>
      <c r="D2657" s="40">
        <v>0</v>
      </c>
      <c r="E2657" s="39">
        <v>370747275088.29999</v>
      </c>
      <c r="F2657" s="39">
        <v>370747275088.29999</v>
      </c>
    </row>
    <row r="2658" spans="1:6" ht="13.5" hidden="1" customHeight="1" thickBot="1">
      <c r="A2658" s="27">
        <f t="shared" si="51"/>
        <v>9</v>
      </c>
      <c r="B2658" s="30" t="s">
        <v>4489</v>
      </c>
      <c r="C2658" s="38" t="s">
        <v>4490</v>
      </c>
      <c r="D2658" s="40">
        <v>0</v>
      </c>
      <c r="E2658" s="40">
        <v>10895942</v>
      </c>
      <c r="F2658" s="40">
        <v>10895942</v>
      </c>
    </row>
    <row r="2659" spans="1:6" ht="51.75" hidden="1" thickBot="1">
      <c r="A2659" s="27">
        <f t="shared" si="51"/>
        <v>9</v>
      </c>
      <c r="B2659" s="30" t="s">
        <v>4491</v>
      </c>
      <c r="C2659" s="38" t="s">
        <v>4492</v>
      </c>
      <c r="D2659" s="40">
        <v>0</v>
      </c>
      <c r="E2659" s="40">
        <v>100381946</v>
      </c>
      <c r="F2659" s="40">
        <v>100381946</v>
      </c>
    </row>
    <row r="2660" spans="1:6" ht="13.5" hidden="1" thickBot="1">
      <c r="A2660" s="27">
        <f t="shared" si="51"/>
        <v>9</v>
      </c>
      <c r="B2660" s="30" t="s">
        <v>4493</v>
      </c>
      <c r="C2660" s="30" t="s">
        <v>4494</v>
      </c>
      <c r="D2660" s="34">
        <v>0</v>
      </c>
      <c r="E2660" s="34">
        <v>880456988</v>
      </c>
      <c r="F2660" s="34">
        <v>880456988</v>
      </c>
    </row>
    <row r="2661" spans="1:6" ht="13.5" hidden="1" thickBot="1">
      <c r="A2661" s="27">
        <f t="shared" si="51"/>
        <v>9</v>
      </c>
      <c r="B2661" s="30" t="s">
        <v>4495</v>
      </c>
      <c r="C2661" s="30" t="s">
        <v>4496</v>
      </c>
      <c r="D2661" s="34">
        <v>0</v>
      </c>
      <c r="E2661" s="33">
        <v>200063117100.19</v>
      </c>
      <c r="F2661" s="33">
        <v>200063117100.19</v>
      </c>
    </row>
    <row r="2662" spans="1:6" ht="13.5" hidden="1" thickBot="1">
      <c r="A2662" s="27">
        <f t="shared" si="51"/>
        <v>9</v>
      </c>
      <c r="B2662" s="30" t="s">
        <v>4497</v>
      </c>
      <c r="C2662" s="30" t="s">
        <v>4498</v>
      </c>
      <c r="D2662" s="34">
        <v>0</v>
      </c>
      <c r="E2662" s="34">
        <v>48377359090</v>
      </c>
      <c r="F2662" s="34">
        <v>48377359090</v>
      </c>
    </row>
    <row r="2663" spans="1:6" ht="13.5" hidden="1" thickBot="1">
      <c r="A2663" s="27">
        <f t="shared" si="51"/>
        <v>9</v>
      </c>
      <c r="B2663" s="30" t="s">
        <v>4499</v>
      </c>
      <c r="C2663" s="30" t="s">
        <v>4500</v>
      </c>
      <c r="D2663" s="34">
        <v>0</v>
      </c>
      <c r="E2663" s="33">
        <v>129375170288.77</v>
      </c>
      <c r="F2663" s="33">
        <v>129375170288.77</v>
      </c>
    </row>
    <row r="2664" spans="1:6" ht="13.5" hidden="1" thickBot="1">
      <c r="A2664" s="27">
        <f t="shared" si="51"/>
        <v>9</v>
      </c>
      <c r="B2664" s="30" t="s">
        <v>4501</v>
      </c>
      <c r="C2664" s="30" t="s">
        <v>4502</v>
      </c>
      <c r="D2664" s="34">
        <v>0</v>
      </c>
      <c r="E2664" s="33">
        <v>65257758757.610001</v>
      </c>
      <c r="F2664" s="33">
        <v>65257758757.610001</v>
      </c>
    </row>
    <row r="2665" spans="1:6" ht="13.5" hidden="1" thickBot="1">
      <c r="A2665" s="27">
        <f t="shared" si="51"/>
        <v>9</v>
      </c>
      <c r="B2665" s="30" t="s">
        <v>4503</v>
      </c>
      <c r="C2665" s="30" t="s">
        <v>4504</v>
      </c>
      <c r="D2665" s="34">
        <v>0</v>
      </c>
      <c r="E2665" s="33">
        <v>101890390.95999999</v>
      </c>
      <c r="F2665" s="33">
        <v>101890390.95999999</v>
      </c>
    </row>
    <row r="2666" spans="1:6" ht="13.5" hidden="1" thickBot="1">
      <c r="A2666" s="27">
        <f t="shared" si="51"/>
        <v>9</v>
      </c>
      <c r="B2666" s="30" t="s">
        <v>4505</v>
      </c>
      <c r="C2666" s="30" t="s">
        <v>4506</v>
      </c>
      <c r="D2666" s="34">
        <v>0</v>
      </c>
      <c r="E2666" s="33">
        <v>11130081.800000001</v>
      </c>
      <c r="F2666" s="33">
        <v>11130081.800000001</v>
      </c>
    </row>
    <row r="2667" spans="1:6" ht="51.75" hidden="1" thickBot="1">
      <c r="A2667" s="27">
        <f t="shared" si="51"/>
        <v>9</v>
      </c>
      <c r="B2667" s="30" t="s">
        <v>4507</v>
      </c>
      <c r="C2667" s="38" t="s">
        <v>4508</v>
      </c>
      <c r="D2667" s="40">
        <v>0</v>
      </c>
      <c r="E2667" s="40">
        <v>3998213065</v>
      </c>
      <c r="F2667" s="40">
        <v>3998213065</v>
      </c>
    </row>
    <row r="2668" spans="1:6" ht="13.5" hidden="1" thickBot="1">
      <c r="A2668" s="27">
        <f t="shared" si="51"/>
        <v>9</v>
      </c>
      <c r="B2668" s="30" t="s">
        <v>4509</v>
      </c>
      <c r="C2668" s="30" t="s">
        <v>4510</v>
      </c>
      <c r="D2668" s="34">
        <v>0</v>
      </c>
      <c r="E2668" s="33">
        <v>2887328392110.3301</v>
      </c>
      <c r="F2668" s="33">
        <v>2887328392110.3301</v>
      </c>
    </row>
    <row r="2669" spans="1:6" ht="13.5" thickBot="1">
      <c r="A2669" s="27">
        <f t="shared" si="51"/>
        <v>6</v>
      </c>
      <c r="B2669" s="27" t="s">
        <v>4511</v>
      </c>
      <c r="C2669" s="30" t="s">
        <v>4512</v>
      </c>
      <c r="D2669" s="34">
        <v>0</v>
      </c>
      <c r="E2669" s="33">
        <v>37566099621374.602</v>
      </c>
      <c r="F2669" s="33">
        <v>37566099621374.602</v>
      </c>
    </row>
    <row r="2670" spans="1:6" ht="13.5" hidden="1" thickBot="1">
      <c r="A2670" s="27">
        <f t="shared" si="51"/>
        <v>9</v>
      </c>
      <c r="B2670" s="30" t="s">
        <v>4513</v>
      </c>
      <c r="C2670" s="30" t="s">
        <v>474</v>
      </c>
      <c r="D2670" s="34">
        <v>0</v>
      </c>
      <c r="E2670" s="33">
        <v>4406721056574.2402</v>
      </c>
      <c r="F2670" s="33">
        <v>4406721056574.2402</v>
      </c>
    </row>
    <row r="2671" spans="1:6" ht="13.5" hidden="1" thickBot="1">
      <c r="A2671" s="27">
        <f t="shared" si="51"/>
        <v>9</v>
      </c>
      <c r="B2671" s="30" t="s">
        <v>4514</v>
      </c>
      <c r="C2671" s="30" t="s">
        <v>760</v>
      </c>
      <c r="D2671" s="34">
        <v>0</v>
      </c>
      <c r="E2671" s="33">
        <v>3767626183796.9702</v>
      </c>
      <c r="F2671" s="33">
        <v>3767626183796.9702</v>
      </c>
    </row>
    <row r="2672" spans="1:6" ht="13.5" hidden="1" thickBot="1">
      <c r="A2672" s="27">
        <f t="shared" si="51"/>
        <v>9</v>
      </c>
      <c r="B2672" s="30" t="s">
        <v>4515</v>
      </c>
      <c r="C2672" s="30" t="s">
        <v>56</v>
      </c>
      <c r="D2672" s="34">
        <v>0</v>
      </c>
      <c r="E2672" s="33">
        <v>225727419218.69</v>
      </c>
      <c r="F2672" s="33">
        <v>225727419218.69</v>
      </c>
    </row>
    <row r="2673" spans="1:6" ht="13.5" hidden="1" thickBot="1">
      <c r="A2673" s="27">
        <f t="shared" si="51"/>
        <v>9</v>
      </c>
      <c r="B2673" s="30" t="s">
        <v>4516</v>
      </c>
      <c r="C2673" s="30" t="s">
        <v>54</v>
      </c>
      <c r="D2673" s="34">
        <v>0</v>
      </c>
      <c r="E2673" s="33">
        <v>526348294613.54999</v>
      </c>
      <c r="F2673" s="33">
        <v>526348294613.54999</v>
      </c>
    </row>
    <row r="2674" spans="1:6" ht="13.5" hidden="1" thickBot="1">
      <c r="A2674" s="27">
        <f t="shared" si="51"/>
        <v>9</v>
      </c>
      <c r="B2674" s="30" t="s">
        <v>4517</v>
      </c>
      <c r="C2674" s="30" t="s">
        <v>66</v>
      </c>
      <c r="D2674" s="34">
        <v>0</v>
      </c>
      <c r="E2674" s="34">
        <v>373583511769</v>
      </c>
      <c r="F2674" s="34">
        <v>373583511769</v>
      </c>
    </row>
    <row r="2675" spans="1:6" ht="13.5" hidden="1" thickBot="1">
      <c r="A2675" s="27">
        <f t="shared" si="51"/>
        <v>9</v>
      </c>
      <c r="B2675" s="30" t="s">
        <v>4518</v>
      </c>
      <c r="C2675" s="30" t="s">
        <v>2171</v>
      </c>
      <c r="D2675" s="34">
        <v>0</v>
      </c>
      <c r="E2675" s="33">
        <v>8476265673912.3398</v>
      </c>
      <c r="F2675" s="33">
        <v>8476265673912.3398</v>
      </c>
    </row>
    <row r="2676" spans="1:6" ht="13.5" hidden="1" thickBot="1">
      <c r="A2676" s="27">
        <f t="shared" si="51"/>
        <v>9</v>
      </c>
      <c r="B2676" s="30" t="s">
        <v>4519</v>
      </c>
      <c r="C2676" s="30" t="s">
        <v>4520</v>
      </c>
      <c r="D2676" s="34">
        <v>0</v>
      </c>
      <c r="E2676" s="33">
        <v>7146180332.6800003</v>
      </c>
      <c r="F2676" s="33">
        <v>7146180332.6800003</v>
      </c>
    </row>
    <row r="2677" spans="1:6" ht="13.5" hidden="1" thickBot="1">
      <c r="A2677" s="27">
        <f t="shared" si="51"/>
        <v>9</v>
      </c>
      <c r="B2677" s="30" t="s">
        <v>4521</v>
      </c>
      <c r="C2677" s="30" t="s">
        <v>4522</v>
      </c>
      <c r="D2677" s="34">
        <v>0</v>
      </c>
      <c r="E2677" s="33">
        <v>5206611072.9300003</v>
      </c>
      <c r="F2677" s="33">
        <v>5206611072.9300003</v>
      </c>
    </row>
    <row r="2678" spans="1:6" ht="13.5" hidden="1" thickBot="1">
      <c r="A2678" s="27">
        <f t="shared" si="51"/>
        <v>9</v>
      </c>
      <c r="B2678" s="30" t="s">
        <v>4523</v>
      </c>
      <c r="C2678" s="30" t="s">
        <v>4524</v>
      </c>
      <c r="D2678" s="34">
        <v>0</v>
      </c>
      <c r="E2678" s="33">
        <v>9681123861180.3105</v>
      </c>
      <c r="F2678" s="33">
        <v>9681123861180.3105</v>
      </c>
    </row>
    <row r="2679" spans="1:6" ht="13.5" hidden="1" thickBot="1">
      <c r="A2679" s="27">
        <f t="shared" si="51"/>
        <v>9</v>
      </c>
      <c r="B2679" s="30" t="s">
        <v>4525</v>
      </c>
      <c r="C2679" s="30" t="s">
        <v>4526</v>
      </c>
      <c r="D2679" s="34">
        <v>0</v>
      </c>
      <c r="E2679" s="34">
        <v>19535158</v>
      </c>
      <c r="F2679" s="34">
        <v>19535158</v>
      </c>
    </row>
    <row r="2680" spans="1:6" ht="13.5" hidden="1" thickBot="1">
      <c r="A2680" s="27">
        <f t="shared" si="51"/>
        <v>9</v>
      </c>
      <c r="B2680" s="30" t="s">
        <v>4527</v>
      </c>
      <c r="C2680" s="30" t="s">
        <v>4528</v>
      </c>
      <c r="D2680" s="34">
        <v>0</v>
      </c>
      <c r="E2680" s="33">
        <v>245416033769.44</v>
      </c>
      <c r="F2680" s="33">
        <v>245416033769.44</v>
      </c>
    </row>
    <row r="2681" spans="1:6" ht="13.5" hidden="1" thickBot="1">
      <c r="A2681" s="27">
        <f t="shared" si="51"/>
        <v>9</v>
      </c>
      <c r="B2681" s="30" t="s">
        <v>4529</v>
      </c>
      <c r="C2681" s="30" t="s">
        <v>4530</v>
      </c>
      <c r="D2681" s="34">
        <v>0</v>
      </c>
      <c r="E2681" s="33">
        <v>1528169834.95</v>
      </c>
      <c r="F2681" s="33">
        <v>1528169834.95</v>
      </c>
    </row>
    <row r="2682" spans="1:6" ht="13.5" hidden="1" thickBot="1">
      <c r="A2682" s="27">
        <f t="shared" si="51"/>
        <v>9</v>
      </c>
      <c r="B2682" s="30" t="s">
        <v>4531</v>
      </c>
      <c r="C2682" s="30" t="s">
        <v>4532</v>
      </c>
      <c r="D2682" s="34">
        <v>0</v>
      </c>
      <c r="E2682" s="33">
        <v>7730294633103.7002</v>
      </c>
      <c r="F2682" s="33">
        <v>7730294633103.7002</v>
      </c>
    </row>
    <row r="2683" spans="1:6" ht="13.5" hidden="1" thickBot="1">
      <c r="A2683" s="27">
        <f t="shared" si="51"/>
        <v>9</v>
      </c>
      <c r="B2683" s="30" t="s">
        <v>4533</v>
      </c>
      <c r="C2683" s="30" t="s">
        <v>1383</v>
      </c>
      <c r="D2683" s="34">
        <v>0</v>
      </c>
      <c r="E2683" s="33">
        <v>132490413970.92999</v>
      </c>
      <c r="F2683" s="33">
        <v>132490413970.92999</v>
      </c>
    </row>
    <row r="2684" spans="1:6" ht="13.5" hidden="1" thickBot="1">
      <c r="A2684" s="27">
        <f t="shared" si="51"/>
        <v>9</v>
      </c>
      <c r="B2684" s="30" t="s">
        <v>4534</v>
      </c>
      <c r="C2684" s="30" t="s">
        <v>57</v>
      </c>
      <c r="D2684" s="34">
        <v>0</v>
      </c>
      <c r="E2684" s="33">
        <v>748556245699.59998</v>
      </c>
      <c r="F2684" s="33">
        <v>748556245699.59998</v>
      </c>
    </row>
    <row r="2685" spans="1:6" ht="13.5" hidden="1" thickBot="1">
      <c r="A2685" s="27">
        <f t="shared" si="51"/>
        <v>9</v>
      </c>
      <c r="B2685" s="30" t="s">
        <v>4535</v>
      </c>
      <c r="C2685" s="30" t="s">
        <v>120</v>
      </c>
      <c r="D2685" s="34">
        <v>0</v>
      </c>
      <c r="E2685" s="33">
        <v>942821285629.29004</v>
      </c>
      <c r="F2685" s="33">
        <v>942821285629.29004</v>
      </c>
    </row>
    <row r="2686" spans="1:6" ht="13.5" hidden="1" thickBot="1">
      <c r="A2686" s="27">
        <f t="shared" si="51"/>
        <v>9</v>
      </c>
      <c r="B2686" s="30" t="s">
        <v>4536</v>
      </c>
      <c r="C2686" s="30" t="s">
        <v>4537</v>
      </c>
      <c r="D2686" s="34">
        <v>0</v>
      </c>
      <c r="E2686" s="33">
        <v>295224511738.03003</v>
      </c>
      <c r="F2686" s="33">
        <v>295224511738.03003</v>
      </c>
    </row>
    <row r="2687" spans="1:6" ht="13.5" thickBot="1">
      <c r="A2687" s="27">
        <f t="shared" si="51"/>
        <v>6</v>
      </c>
      <c r="B2687" s="27" t="s">
        <v>4538</v>
      </c>
      <c r="C2687" s="30" t="s">
        <v>4539</v>
      </c>
      <c r="D2687" s="34">
        <v>0</v>
      </c>
      <c r="E2687" s="33">
        <v>47810802482623.797</v>
      </c>
      <c r="F2687" s="33">
        <v>47810802482623.797</v>
      </c>
    </row>
    <row r="2688" spans="1:6" ht="13.5" hidden="1" thickBot="1">
      <c r="A2688" s="27">
        <f t="shared" si="51"/>
        <v>9</v>
      </c>
      <c r="B2688" s="30" t="s">
        <v>4540</v>
      </c>
      <c r="C2688" s="30" t="s">
        <v>4541</v>
      </c>
      <c r="D2688" s="34">
        <v>0</v>
      </c>
      <c r="E2688" s="33">
        <v>2287729578.5</v>
      </c>
      <c r="F2688" s="33">
        <v>2287729578.5</v>
      </c>
    </row>
    <row r="2689" spans="1:6" ht="13.5" hidden="1" thickBot="1">
      <c r="A2689" s="27">
        <f t="shared" si="51"/>
        <v>9</v>
      </c>
      <c r="B2689" s="30" t="s">
        <v>4542</v>
      </c>
      <c r="C2689" s="30" t="s">
        <v>1178</v>
      </c>
      <c r="D2689" s="34">
        <v>0</v>
      </c>
      <c r="E2689" s="33">
        <v>722749890350.39001</v>
      </c>
      <c r="F2689" s="33">
        <v>722749890350.39001</v>
      </c>
    </row>
    <row r="2690" spans="1:6" ht="13.5" hidden="1" thickBot="1">
      <c r="A2690" s="27">
        <f t="shared" si="51"/>
        <v>9</v>
      </c>
      <c r="B2690" s="30" t="s">
        <v>4543</v>
      </c>
      <c r="C2690" s="30" t="s">
        <v>4544</v>
      </c>
      <c r="D2690" s="34">
        <v>0</v>
      </c>
      <c r="E2690" s="33">
        <v>181026350886.76999</v>
      </c>
      <c r="F2690" s="33">
        <v>181026350886.76999</v>
      </c>
    </row>
    <row r="2691" spans="1:6" ht="13.5" hidden="1" thickBot="1">
      <c r="A2691" s="27">
        <f t="shared" si="51"/>
        <v>9</v>
      </c>
      <c r="B2691" s="30" t="s">
        <v>4545</v>
      </c>
      <c r="C2691" s="30" t="s">
        <v>891</v>
      </c>
      <c r="D2691" s="34">
        <v>0</v>
      </c>
      <c r="E2691" s="34">
        <v>27743071</v>
      </c>
      <c r="F2691" s="34">
        <v>27743071</v>
      </c>
    </row>
    <row r="2692" spans="1:6" ht="13.5" hidden="1" thickBot="1">
      <c r="A2692" s="27">
        <f t="shared" si="51"/>
        <v>9</v>
      </c>
      <c r="B2692" s="30" t="s">
        <v>4546</v>
      </c>
      <c r="C2692" s="30" t="s">
        <v>1277</v>
      </c>
      <c r="D2692" s="34">
        <v>0</v>
      </c>
      <c r="E2692" s="33">
        <v>15263798540.32</v>
      </c>
      <c r="F2692" s="33">
        <v>15263798540.32</v>
      </c>
    </row>
    <row r="2693" spans="1:6" ht="13.5" hidden="1" thickBot="1">
      <c r="A2693" s="27">
        <f t="shared" si="51"/>
        <v>9</v>
      </c>
      <c r="B2693" s="30" t="s">
        <v>4547</v>
      </c>
      <c r="C2693" s="30" t="s">
        <v>4548</v>
      </c>
      <c r="D2693" s="34">
        <v>0</v>
      </c>
      <c r="E2693" s="33">
        <v>93996256755.520004</v>
      </c>
      <c r="F2693" s="33">
        <v>93996256755.520004</v>
      </c>
    </row>
    <row r="2694" spans="1:6" ht="13.5" hidden="1" thickBot="1">
      <c r="A2694" s="27">
        <f t="shared" si="51"/>
        <v>9</v>
      </c>
      <c r="B2694" s="30" t="s">
        <v>4549</v>
      </c>
      <c r="C2694" s="30" t="s">
        <v>1265</v>
      </c>
      <c r="D2694" s="34">
        <v>0</v>
      </c>
      <c r="E2694" s="33">
        <v>2594213059424.1899</v>
      </c>
      <c r="F2694" s="33">
        <v>2594213059424.1899</v>
      </c>
    </row>
    <row r="2695" spans="1:6" ht="13.5" hidden="1" thickBot="1">
      <c r="A2695" s="27">
        <f t="shared" si="51"/>
        <v>9</v>
      </c>
      <c r="B2695" s="30" t="s">
        <v>4550</v>
      </c>
      <c r="C2695" s="30" t="s">
        <v>4551</v>
      </c>
      <c r="D2695" s="34">
        <v>0</v>
      </c>
      <c r="E2695" s="33">
        <v>74786127484.610001</v>
      </c>
      <c r="F2695" s="33">
        <v>74786127484.610001</v>
      </c>
    </row>
    <row r="2696" spans="1:6" ht="51.75" hidden="1" thickBot="1">
      <c r="A2696" s="27">
        <f t="shared" si="51"/>
        <v>9</v>
      </c>
      <c r="B2696" s="30" t="s">
        <v>4552</v>
      </c>
      <c r="C2696" s="38" t="s">
        <v>1288</v>
      </c>
      <c r="D2696" s="40">
        <v>0</v>
      </c>
      <c r="E2696" s="40">
        <v>39223837419</v>
      </c>
      <c r="F2696" s="40">
        <v>39223837419</v>
      </c>
    </row>
    <row r="2697" spans="1:6" ht="13.5" hidden="1" thickBot="1">
      <c r="A2697" s="27">
        <f t="shared" si="51"/>
        <v>9</v>
      </c>
      <c r="B2697" s="30" t="s">
        <v>4553</v>
      </c>
      <c r="C2697" s="30" t="s">
        <v>1242</v>
      </c>
      <c r="D2697" s="34">
        <v>0</v>
      </c>
      <c r="E2697" s="33">
        <v>986995854810.25</v>
      </c>
      <c r="F2697" s="33">
        <v>986995854810.25</v>
      </c>
    </row>
    <row r="2698" spans="1:6" ht="13.5" hidden="1" thickBot="1">
      <c r="A2698" s="27">
        <f t="shared" si="51"/>
        <v>9</v>
      </c>
      <c r="B2698" s="30" t="s">
        <v>4554</v>
      </c>
      <c r="C2698" s="30" t="s">
        <v>4555</v>
      </c>
      <c r="D2698" s="34">
        <v>0</v>
      </c>
      <c r="E2698" s="34">
        <v>12010</v>
      </c>
      <c r="F2698" s="34">
        <v>12010</v>
      </c>
    </row>
    <row r="2699" spans="1:6" ht="13.5" hidden="1" thickBot="1">
      <c r="A2699" s="27">
        <f t="shared" si="51"/>
        <v>9</v>
      </c>
      <c r="B2699" s="30" t="s">
        <v>4556</v>
      </c>
      <c r="C2699" s="30" t="s">
        <v>4557</v>
      </c>
      <c r="D2699" s="34">
        <v>0</v>
      </c>
      <c r="E2699" s="33">
        <v>1642060837.04</v>
      </c>
      <c r="F2699" s="33">
        <v>1642060837.04</v>
      </c>
    </row>
    <row r="2700" spans="1:6" ht="13.5" hidden="1" thickBot="1">
      <c r="A2700" s="27">
        <f t="shared" si="51"/>
        <v>9</v>
      </c>
      <c r="B2700" s="30" t="s">
        <v>4558</v>
      </c>
      <c r="C2700" s="30" t="s">
        <v>1303</v>
      </c>
      <c r="D2700" s="34">
        <v>0</v>
      </c>
      <c r="E2700" s="33">
        <v>500169415665.45001</v>
      </c>
      <c r="F2700" s="33">
        <v>500169415665.45001</v>
      </c>
    </row>
    <row r="2701" spans="1:6" ht="13.5" hidden="1" thickBot="1">
      <c r="A2701" s="27">
        <f t="shared" si="51"/>
        <v>9</v>
      </c>
      <c r="B2701" s="30" t="s">
        <v>4559</v>
      </c>
      <c r="C2701" s="30" t="s">
        <v>1244</v>
      </c>
      <c r="D2701" s="34">
        <v>0</v>
      </c>
      <c r="E2701" s="33">
        <v>61343941844.040001</v>
      </c>
      <c r="F2701" s="33">
        <v>61343941844.040001</v>
      </c>
    </row>
    <row r="2702" spans="1:6" ht="13.5" hidden="1" thickBot="1">
      <c r="A2702" s="27">
        <f t="shared" si="51"/>
        <v>9</v>
      </c>
      <c r="B2702" s="30" t="s">
        <v>4560</v>
      </c>
      <c r="C2702" s="30" t="s">
        <v>1238</v>
      </c>
      <c r="D2702" s="34">
        <v>0</v>
      </c>
      <c r="E2702" s="33">
        <v>126871766.01000001</v>
      </c>
      <c r="F2702" s="33">
        <v>126871766.01000001</v>
      </c>
    </row>
    <row r="2703" spans="1:6" ht="13.5" hidden="1" thickBot="1">
      <c r="A2703" s="27">
        <f t="shared" si="51"/>
        <v>9</v>
      </c>
      <c r="B2703" s="30" t="s">
        <v>4561</v>
      </c>
      <c r="C2703" s="30" t="s">
        <v>1294</v>
      </c>
      <c r="D2703" s="34">
        <v>0</v>
      </c>
      <c r="E2703" s="34">
        <v>3835533462208</v>
      </c>
      <c r="F2703" s="34">
        <v>3835533462208</v>
      </c>
    </row>
    <row r="2704" spans="1:6" ht="13.5" hidden="1" thickBot="1">
      <c r="A2704" s="27">
        <f t="shared" si="51"/>
        <v>9</v>
      </c>
      <c r="B2704" s="30" t="s">
        <v>4562</v>
      </c>
      <c r="C2704" s="30" t="s">
        <v>1279</v>
      </c>
      <c r="D2704" s="34">
        <v>0</v>
      </c>
      <c r="E2704" s="33">
        <v>272979609437.04999</v>
      </c>
      <c r="F2704" s="33">
        <v>272979609437.04999</v>
      </c>
    </row>
    <row r="2705" spans="1:6" ht="13.5" hidden="1" thickBot="1">
      <c r="A2705" s="27">
        <f t="shared" si="51"/>
        <v>9</v>
      </c>
      <c r="B2705" s="30" t="s">
        <v>4563</v>
      </c>
      <c r="C2705" s="30" t="s">
        <v>4564</v>
      </c>
      <c r="D2705" s="34">
        <v>0</v>
      </c>
      <c r="E2705" s="34">
        <v>944348596</v>
      </c>
      <c r="F2705" s="34">
        <v>944348596</v>
      </c>
    </row>
    <row r="2706" spans="1:6" ht="13.5" hidden="1" thickBot="1">
      <c r="A2706" s="27">
        <f t="shared" si="51"/>
        <v>9</v>
      </c>
      <c r="B2706" s="30" t="s">
        <v>4565</v>
      </c>
      <c r="C2706" s="30" t="s">
        <v>1236</v>
      </c>
      <c r="D2706" s="34">
        <v>0</v>
      </c>
      <c r="E2706" s="33">
        <v>114762823030.92999</v>
      </c>
      <c r="F2706" s="33">
        <v>114762823030.92999</v>
      </c>
    </row>
    <row r="2707" spans="1:6" ht="13.5" hidden="1" thickBot="1">
      <c r="A2707" s="27">
        <f t="shared" si="51"/>
        <v>9</v>
      </c>
      <c r="B2707" s="30" t="s">
        <v>4566</v>
      </c>
      <c r="C2707" s="30" t="s">
        <v>4567</v>
      </c>
      <c r="D2707" s="34">
        <v>0</v>
      </c>
      <c r="E2707" s="33">
        <v>174249863667.28</v>
      </c>
      <c r="F2707" s="33">
        <v>174249863667.28</v>
      </c>
    </row>
    <row r="2708" spans="1:6" ht="13.5" hidden="1" thickBot="1">
      <c r="A2708" s="27">
        <f t="shared" si="51"/>
        <v>9</v>
      </c>
      <c r="B2708" s="30" t="s">
        <v>4568</v>
      </c>
      <c r="C2708" s="30" t="s">
        <v>4569</v>
      </c>
      <c r="D2708" s="34">
        <v>0</v>
      </c>
      <c r="E2708" s="33">
        <v>24765854359864.801</v>
      </c>
      <c r="F2708" s="33">
        <v>24765854359864.801</v>
      </c>
    </row>
    <row r="2709" spans="1:6" ht="13.5" hidden="1" thickBot="1">
      <c r="A2709" s="27">
        <f t="shared" si="51"/>
        <v>9</v>
      </c>
      <c r="B2709" s="30" t="s">
        <v>4570</v>
      </c>
      <c r="C2709" s="30" t="s">
        <v>4571</v>
      </c>
      <c r="D2709" s="34">
        <v>0</v>
      </c>
      <c r="E2709" s="33">
        <v>2351580734076.5</v>
      </c>
      <c r="F2709" s="33">
        <v>2351580734076.5</v>
      </c>
    </row>
    <row r="2710" spans="1:6" ht="13.5" hidden="1" thickBot="1">
      <c r="A2710" s="27">
        <f t="shared" si="51"/>
        <v>9</v>
      </c>
      <c r="B2710" s="30" t="s">
        <v>4572</v>
      </c>
      <c r="C2710" s="30" t="s">
        <v>1271</v>
      </c>
      <c r="D2710" s="34">
        <v>0</v>
      </c>
      <c r="E2710" s="33">
        <v>763918948747.78003</v>
      </c>
      <c r="F2710" s="33">
        <v>763918948747.78003</v>
      </c>
    </row>
    <row r="2711" spans="1:6" ht="13.5" hidden="1" thickBot="1">
      <c r="A2711" s="27">
        <f t="shared" si="51"/>
        <v>9</v>
      </c>
      <c r="B2711" s="30" t="s">
        <v>4573</v>
      </c>
      <c r="C2711" s="30" t="s">
        <v>1292</v>
      </c>
      <c r="D2711" s="34">
        <v>0</v>
      </c>
      <c r="E2711" s="33">
        <v>31430002299.529999</v>
      </c>
      <c r="F2711" s="33">
        <v>31430002299.529999</v>
      </c>
    </row>
    <row r="2712" spans="1:6" ht="13.5" hidden="1" thickBot="1">
      <c r="A2712" s="27">
        <f t="shared" si="51"/>
        <v>9</v>
      </c>
      <c r="B2712" s="30" t="s">
        <v>4574</v>
      </c>
      <c r="C2712" s="30" t="s">
        <v>4575</v>
      </c>
      <c r="D2712" s="34">
        <v>0</v>
      </c>
      <c r="E2712" s="34">
        <v>71398049709</v>
      </c>
      <c r="F2712" s="34">
        <v>71398049709</v>
      </c>
    </row>
    <row r="2713" spans="1:6" ht="13.5" hidden="1" thickBot="1">
      <c r="A2713" s="27">
        <f t="shared" si="51"/>
        <v>9</v>
      </c>
      <c r="B2713" s="30" t="s">
        <v>4576</v>
      </c>
      <c r="C2713" s="30" t="s">
        <v>4577</v>
      </c>
      <c r="D2713" s="34">
        <v>0</v>
      </c>
      <c r="E2713" s="33">
        <v>499239477950.42999</v>
      </c>
      <c r="F2713" s="33">
        <v>499239477950.42999</v>
      </c>
    </row>
    <row r="2714" spans="1:6" ht="13.5" hidden="1" thickBot="1">
      <c r="A2714" s="27">
        <f t="shared" si="51"/>
        <v>9</v>
      </c>
      <c r="B2714" s="30" t="s">
        <v>4578</v>
      </c>
      <c r="C2714" s="30" t="s">
        <v>4579</v>
      </c>
      <c r="D2714" s="34">
        <v>0</v>
      </c>
      <c r="E2714" s="33">
        <v>3938832.76</v>
      </c>
      <c r="F2714" s="33">
        <v>3938832.76</v>
      </c>
    </row>
    <row r="2715" spans="1:6" ht="13.5" hidden="1" thickBot="1">
      <c r="A2715" s="27">
        <f t="shared" si="51"/>
        <v>9</v>
      </c>
      <c r="B2715" s="30" t="s">
        <v>4580</v>
      </c>
      <c r="C2715" s="30" t="s">
        <v>4581</v>
      </c>
      <c r="D2715" s="34">
        <v>0</v>
      </c>
      <c r="E2715" s="34">
        <v>100000</v>
      </c>
      <c r="F2715" s="34">
        <v>100000</v>
      </c>
    </row>
    <row r="2716" spans="1:6" ht="13.5" hidden="1" thickBot="1">
      <c r="A2716" s="27">
        <f t="shared" si="51"/>
        <v>9</v>
      </c>
      <c r="B2716" s="30" t="s">
        <v>4582</v>
      </c>
      <c r="C2716" s="30" t="s">
        <v>972</v>
      </c>
      <c r="D2716" s="34">
        <v>0</v>
      </c>
      <c r="E2716" s="33">
        <v>227425491585.62</v>
      </c>
      <c r="F2716" s="33">
        <v>227425491585.62</v>
      </c>
    </row>
    <row r="2717" spans="1:6" ht="13.5" hidden="1" thickBot="1">
      <c r="A2717" s="27">
        <f t="shared" si="51"/>
        <v>9</v>
      </c>
      <c r="B2717" s="30" t="s">
        <v>4583</v>
      </c>
      <c r="C2717" s="30" t="s">
        <v>4584</v>
      </c>
      <c r="D2717" s="34">
        <v>0</v>
      </c>
      <c r="E2717" s="33">
        <v>14962170109.389999</v>
      </c>
      <c r="F2717" s="33">
        <v>14962170109.389999</v>
      </c>
    </row>
    <row r="2718" spans="1:6" ht="13.5" hidden="1" thickBot="1">
      <c r="A2718" s="27">
        <f t="shared" si="51"/>
        <v>9</v>
      </c>
      <c r="B2718" s="30" t="s">
        <v>4585</v>
      </c>
      <c r="C2718" s="30" t="s">
        <v>4586</v>
      </c>
      <c r="D2718" s="34">
        <v>0</v>
      </c>
      <c r="E2718" s="33">
        <v>39949734509.389999</v>
      </c>
      <c r="F2718" s="33">
        <v>39949734509.389999</v>
      </c>
    </row>
    <row r="2719" spans="1:6" ht="13.5" hidden="1" thickBot="1">
      <c r="A2719" s="27">
        <f t="shared" si="51"/>
        <v>9</v>
      </c>
      <c r="B2719" s="30" t="s">
        <v>4587</v>
      </c>
      <c r="C2719" s="30" t="s">
        <v>1299</v>
      </c>
      <c r="D2719" s="34">
        <v>0</v>
      </c>
      <c r="E2719" s="34">
        <v>1245818414</v>
      </c>
      <c r="F2719" s="34">
        <v>1245818414</v>
      </c>
    </row>
    <row r="2720" spans="1:6" ht="13.5" hidden="1" thickBot="1">
      <c r="A2720" s="27">
        <f t="shared" si="51"/>
        <v>9</v>
      </c>
      <c r="B2720" s="30" t="s">
        <v>4588</v>
      </c>
      <c r="C2720" s="30" t="s">
        <v>1301</v>
      </c>
      <c r="D2720" s="34">
        <v>0</v>
      </c>
      <c r="E2720" s="33">
        <v>554419128.79999995</v>
      </c>
      <c r="F2720" s="33">
        <v>554419128.79999995</v>
      </c>
    </row>
    <row r="2721" spans="1:6" ht="13.5" hidden="1" thickBot="1">
      <c r="A2721" s="27">
        <f t="shared" ref="A2721:A2784" si="52">LEN(B2721)</f>
        <v>9</v>
      </c>
      <c r="B2721" s="30" t="s">
        <v>4589</v>
      </c>
      <c r="C2721" s="30" t="s">
        <v>3042</v>
      </c>
      <c r="D2721" s="34">
        <v>0</v>
      </c>
      <c r="E2721" s="34">
        <v>2125448759</v>
      </c>
      <c r="F2721" s="34">
        <v>2125448759</v>
      </c>
    </row>
    <row r="2722" spans="1:6" ht="13.5" hidden="1" thickBot="1">
      <c r="A2722" s="27">
        <f t="shared" si="52"/>
        <v>9</v>
      </c>
      <c r="B2722" s="30" t="s">
        <v>4590</v>
      </c>
      <c r="C2722" s="30" t="s">
        <v>1307</v>
      </c>
      <c r="D2722" s="34">
        <v>0</v>
      </c>
      <c r="E2722" s="33">
        <v>694802445.88999999</v>
      </c>
      <c r="F2722" s="33">
        <v>694802445.88999999</v>
      </c>
    </row>
    <row r="2723" spans="1:6" ht="13.5" hidden="1" thickBot="1">
      <c r="A2723" s="27">
        <f t="shared" si="52"/>
        <v>9</v>
      </c>
      <c r="B2723" s="30" t="s">
        <v>4591</v>
      </c>
      <c r="C2723" s="30" t="s">
        <v>4592</v>
      </c>
      <c r="D2723" s="34">
        <v>0</v>
      </c>
      <c r="E2723" s="34">
        <v>2800000</v>
      </c>
      <c r="F2723" s="34">
        <v>2800000</v>
      </c>
    </row>
    <row r="2724" spans="1:6" ht="13.5" hidden="1" thickBot="1">
      <c r="A2724" s="27">
        <f t="shared" si="52"/>
        <v>9</v>
      </c>
      <c r="B2724" s="30" t="s">
        <v>4593</v>
      </c>
      <c r="C2724" s="30" t="s">
        <v>1309</v>
      </c>
      <c r="D2724" s="34">
        <v>0</v>
      </c>
      <c r="E2724" s="34">
        <v>452260045</v>
      </c>
      <c r="F2724" s="34">
        <v>452260045</v>
      </c>
    </row>
    <row r="2725" spans="1:6" ht="13.5" hidden="1" thickBot="1">
      <c r="A2725" s="27">
        <f t="shared" si="52"/>
        <v>9</v>
      </c>
      <c r="B2725" s="30" t="s">
        <v>4594</v>
      </c>
      <c r="C2725" s="30" t="s">
        <v>4595</v>
      </c>
      <c r="D2725" s="34">
        <v>0</v>
      </c>
      <c r="E2725" s="34">
        <v>21200000</v>
      </c>
      <c r="F2725" s="34">
        <v>21200000</v>
      </c>
    </row>
    <row r="2726" spans="1:6" ht="13.5" hidden="1" thickBot="1">
      <c r="A2726" s="27">
        <f t="shared" si="52"/>
        <v>9</v>
      </c>
      <c r="B2726" s="30" t="s">
        <v>4596</v>
      </c>
      <c r="C2726" s="30" t="s">
        <v>1004</v>
      </c>
      <c r="D2726" s="34">
        <v>0</v>
      </c>
      <c r="E2726" s="33">
        <v>12502237997.85</v>
      </c>
      <c r="F2726" s="33">
        <v>12502237997.85</v>
      </c>
    </row>
    <row r="2727" spans="1:6" ht="13.5" hidden="1" customHeight="1" thickBot="1">
      <c r="A2727" s="27">
        <f t="shared" si="52"/>
        <v>9</v>
      </c>
      <c r="B2727" s="30" t="s">
        <v>4597</v>
      </c>
      <c r="C2727" s="38" t="s">
        <v>4598</v>
      </c>
      <c r="D2727" s="40">
        <v>0</v>
      </c>
      <c r="E2727" s="39">
        <v>2953399952.0700002</v>
      </c>
      <c r="F2727" s="39">
        <v>2953399952.0700002</v>
      </c>
    </row>
    <row r="2728" spans="1:6" ht="13.5" hidden="1" thickBot="1">
      <c r="A2728" s="27">
        <f t="shared" si="52"/>
        <v>9</v>
      </c>
      <c r="B2728" s="30" t="s">
        <v>4599</v>
      </c>
      <c r="C2728" s="30" t="s">
        <v>1318</v>
      </c>
      <c r="D2728" s="34">
        <v>0</v>
      </c>
      <c r="E2728" s="33">
        <v>2014683594.53</v>
      </c>
      <c r="F2728" s="33">
        <v>2014683594.53</v>
      </c>
    </row>
    <row r="2729" spans="1:6" ht="13.5" hidden="1" thickBot="1">
      <c r="A2729" s="27">
        <f t="shared" si="52"/>
        <v>9</v>
      </c>
      <c r="B2729" s="30" t="s">
        <v>4600</v>
      </c>
      <c r="C2729" s="30" t="s">
        <v>4471</v>
      </c>
      <c r="D2729" s="34">
        <v>0</v>
      </c>
      <c r="E2729" s="33">
        <v>325602592782.32001</v>
      </c>
      <c r="F2729" s="33">
        <v>325602592782.32001</v>
      </c>
    </row>
    <row r="2730" spans="1:6" ht="13.5" hidden="1" thickBot="1">
      <c r="A2730" s="27">
        <f t="shared" si="52"/>
        <v>9</v>
      </c>
      <c r="B2730" s="30" t="s">
        <v>4601</v>
      </c>
      <c r="C2730" s="30" t="s">
        <v>4602</v>
      </c>
      <c r="D2730" s="34">
        <v>0</v>
      </c>
      <c r="E2730" s="33">
        <v>1549737180658.9399</v>
      </c>
      <c r="F2730" s="33">
        <v>1549737180658.9399</v>
      </c>
    </row>
    <row r="2731" spans="1:6" ht="13.5" hidden="1" thickBot="1">
      <c r="A2731" s="27">
        <f t="shared" si="52"/>
        <v>9</v>
      </c>
      <c r="B2731" s="30" t="s">
        <v>4603</v>
      </c>
      <c r="C2731" s="30" t="s">
        <v>4604</v>
      </c>
      <c r="D2731" s="34">
        <v>0</v>
      </c>
      <c r="E2731" s="34">
        <v>4450000</v>
      </c>
      <c r="F2731" s="34">
        <v>4450000</v>
      </c>
    </row>
    <row r="2732" spans="1:6" ht="13.5" hidden="1" thickBot="1">
      <c r="A2732" s="27">
        <f t="shared" si="52"/>
        <v>9</v>
      </c>
      <c r="B2732" s="30" t="s">
        <v>4605</v>
      </c>
      <c r="C2732" s="30" t="s">
        <v>4606</v>
      </c>
      <c r="D2732" s="34">
        <v>0</v>
      </c>
      <c r="E2732" s="33">
        <v>7474805123777.79</v>
      </c>
      <c r="F2732" s="33">
        <v>7474805123777.79</v>
      </c>
    </row>
    <row r="2733" spans="1:6" ht="13.5" thickBot="1">
      <c r="A2733" s="27">
        <f t="shared" si="52"/>
        <v>6</v>
      </c>
      <c r="B2733" s="27" t="s">
        <v>4607</v>
      </c>
      <c r="C2733" s="30" t="s">
        <v>4608</v>
      </c>
      <c r="D2733" s="34">
        <v>0</v>
      </c>
      <c r="E2733" s="34">
        <v>29132803787</v>
      </c>
      <c r="F2733" s="34">
        <v>29132803787</v>
      </c>
    </row>
    <row r="2734" spans="1:6" ht="13.5" hidden="1" thickBot="1">
      <c r="A2734" s="27">
        <f t="shared" si="52"/>
        <v>9</v>
      </c>
      <c r="B2734" s="30" t="s">
        <v>4609</v>
      </c>
      <c r="C2734" s="30" t="s">
        <v>4610</v>
      </c>
      <c r="D2734" s="34">
        <v>0</v>
      </c>
      <c r="E2734" s="34">
        <v>546649754</v>
      </c>
      <c r="F2734" s="34">
        <v>546649754</v>
      </c>
    </row>
    <row r="2735" spans="1:6" ht="13.5" hidden="1" thickBot="1">
      <c r="A2735" s="27">
        <f t="shared" si="52"/>
        <v>9</v>
      </c>
      <c r="B2735" s="30" t="s">
        <v>4611</v>
      </c>
      <c r="C2735" s="30" t="s">
        <v>4612</v>
      </c>
      <c r="D2735" s="34">
        <v>0</v>
      </c>
      <c r="E2735" s="34">
        <v>366978330</v>
      </c>
      <c r="F2735" s="34">
        <v>366978330</v>
      </c>
    </row>
    <row r="2736" spans="1:6" ht="13.5" hidden="1" thickBot="1">
      <c r="A2736" s="27">
        <f t="shared" si="52"/>
        <v>9</v>
      </c>
      <c r="B2736" s="30" t="s">
        <v>4613</v>
      </c>
      <c r="C2736" s="30" t="s">
        <v>4614</v>
      </c>
      <c r="D2736" s="34">
        <v>0</v>
      </c>
      <c r="E2736" s="34">
        <v>24473649777</v>
      </c>
      <c r="F2736" s="34">
        <v>24473649777</v>
      </c>
    </row>
    <row r="2737" spans="1:6" ht="13.5" hidden="1" thickBot="1">
      <c r="A2737" s="27">
        <f t="shared" si="52"/>
        <v>9</v>
      </c>
      <c r="B2737" s="30" t="s">
        <v>4615</v>
      </c>
      <c r="C2737" s="30" t="s">
        <v>4616</v>
      </c>
      <c r="D2737" s="34">
        <v>0</v>
      </c>
      <c r="E2737" s="34">
        <v>3639916718</v>
      </c>
      <c r="F2737" s="34">
        <v>3639916718</v>
      </c>
    </row>
    <row r="2738" spans="1:6" ht="13.5" hidden="1" thickBot="1">
      <c r="A2738" s="27">
        <f t="shared" si="52"/>
        <v>9</v>
      </c>
      <c r="B2738" s="30" t="s">
        <v>4617</v>
      </c>
      <c r="C2738" s="30" t="s">
        <v>4618</v>
      </c>
      <c r="D2738" s="34">
        <v>0</v>
      </c>
      <c r="E2738" s="34">
        <v>105609208</v>
      </c>
      <c r="F2738" s="34">
        <v>105609208</v>
      </c>
    </row>
    <row r="2739" spans="1:6" ht="13.5" thickBot="1">
      <c r="A2739" s="27">
        <f t="shared" si="52"/>
        <v>6</v>
      </c>
      <c r="B2739" s="27" t="s">
        <v>4619</v>
      </c>
      <c r="C2739" s="30" t="s">
        <v>4620</v>
      </c>
      <c r="D2739" s="34">
        <v>0</v>
      </c>
      <c r="E2739" s="34">
        <v>1566649541611</v>
      </c>
      <c r="F2739" s="34">
        <v>1566649541611</v>
      </c>
    </row>
    <row r="2740" spans="1:6" ht="13.5" hidden="1" thickBot="1">
      <c r="A2740" s="27">
        <f t="shared" si="52"/>
        <v>9</v>
      </c>
      <c r="B2740" s="30" t="s">
        <v>4621</v>
      </c>
      <c r="C2740" s="30" t="s">
        <v>586</v>
      </c>
      <c r="D2740" s="34">
        <v>0</v>
      </c>
      <c r="E2740" s="34">
        <v>1751160894</v>
      </c>
      <c r="F2740" s="34">
        <v>1751160894</v>
      </c>
    </row>
    <row r="2741" spans="1:6" ht="13.5" hidden="1" thickBot="1">
      <c r="A2741" s="27">
        <f t="shared" si="52"/>
        <v>9</v>
      </c>
      <c r="B2741" s="30" t="s">
        <v>4622</v>
      </c>
      <c r="C2741" s="30" t="s">
        <v>680</v>
      </c>
      <c r="D2741" s="34">
        <v>0</v>
      </c>
      <c r="E2741" s="34">
        <v>1564898380717</v>
      </c>
      <c r="F2741" s="34">
        <v>1564898380717</v>
      </c>
    </row>
    <row r="2742" spans="1:6" ht="13.5" hidden="1" thickBot="1">
      <c r="A2742" s="27">
        <f t="shared" si="52"/>
        <v>9</v>
      </c>
      <c r="B2742" s="30" t="s">
        <v>4623</v>
      </c>
      <c r="C2742" s="30" t="s">
        <v>580</v>
      </c>
      <c r="D2742" s="34">
        <v>0</v>
      </c>
      <c r="E2742" s="34">
        <v>0</v>
      </c>
      <c r="F2742" s="34">
        <v>0</v>
      </c>
    </row>
    <row r="2743" spans="1:6" ht="13.5" hidden="1" thickBot="1">
      <c r="A2743" s="27">
        <f t="shared" si="52"/>
        <v>9</v>
      </c>
      <c r="B2743" s="30" t="s">
        <v>4624</v>
      </c>
      <c r="C2743" s="30" t="s">
        <v>582</v>
      </c>
      <c r="D2743" s="34">
        <v>0</v>
      </c>
      <c r="E2743" s="34">
        <v>0</v>
      </c>
      <c r="F2743" s="34">
        <v>0</v>
      </c>
    </row>
    <row r="2744" spans="1:6" ht="13.5" hidden="1" thickBot="1">
      <c r="A2744" s="27">
        <f t="shared" si="52"/>
        <v>9</v>
      </c>
      <c r="B2744" s="30" t="s">
        <v>4625</v>
      </c>
      <c r="C2744" s="30" t="s">
        <v>584</v>
      </c>
      <c r="D2744" s="34">
        <v>0</v>
      </c>
      <c r="E2744" s="34">
        <v>0</v>
      </c>
      <c r="F2744" s="34">
        <v>0</v>
      </c>
    </row>
    <row r="2745" spans="1:6" ht="13.5" thickBot="1">
      <c r="A2745" s="27">
        <f t="shared" si="52"/>
        <v>6</v>
      </c>
      <c r="B2745" s="27" t="s">
        <v>4626</v>
      </c>
      <c r="C2745" s="30" t="s">
        <v>4627</v>
      </c>
      <c r="D2745" s="34">
        <v>0</v>
      </c>
      <c r="E2745" s="34">
        <v>1109617523840</v>
      </c>
      <c r="F2745" s="34">
        <v>1109617523840</v>
      </c>
    </row>
    <row r="2746" spans="1:6" ht="13.5" hidden="1" thickBot="1">
      <c r="A2746" s="27">
        <f t="shared" si="52"/>
        <v>9</v>
      </c>
      <c r="B2746" s="30" t="s">
        <v>4628</v>
      </c>
      <c r="C2746" s="30" t="s">
        <v>586</v>
      </c>
      <c r="D2746" s="34">
        <v>0</v>
      </c>
      <c r="E2746" s="34">
        <v>1109617523840</v>
      </c>
      <c r="F2746" s="34">
        <v>1109617523840</v>
      </c>
    </row>
    <row r="2747" spans="1:6" ht="13.5" hidden="1" thickBot="1">
      <c r="A2747" s="27">
        <f t="shared" si="52"/>
        <v>9</v>
      </c>
      <c r="B2747" s="30" t="s">
        <v>4629</v>
      </c>
      <c r="C2747" s="30" t="s">
        <v>580</v>
      </c>
      <c r="D2747" s="34">
        <v>0</v>
      </c>
      <c r="E2747" s="34">
        <v>0</v>
      </c>
      <c r="F2747" s="34">
        <v>0</v>
      </c>
    </row>
    <row r="2748" spans="1:6" ht="13.5" hidden="1" thickBot="1">
      <c r="A2748" s="27">
        <f t="shared" si="52"/>
        <v>9</v>
      </c>
      <c r="B2748" s="30" t="s">
        <v>4630</v>
      </c>
      <c r="C2748" s="30" t="s">
        <v>582</v>
      </c>
      <c r="D2748" s="34">
        <v>0</v>
      </c>
      <c r="E2748" s="34">
        <v>0</v>
      </c>
      <c r="F2748" s="34">
        <v>0</v>
      </c>
    </row>
    <row r="2749" spans="1:6" ht="13.5" hidden="1" thickBot="1">
      <c r="A2749" s="27">
        <f t="shared" si="52"/>
        <v>9</v>
      </c>
      <c r="B2749" s="30" t="s">
        <v>4631</v>
      </c>
      <c r="C2749" s="30" t="s">
        <v>584</v>
      </c>
      <c r="D2749" s="34">
        <v>0</v>
      </c>
      <c r="E2749" s="34">
        <v>0</v>
      </c>
      <c r="F2749" s="34">
        <v>0</v>
      </c>
    </row>
    <row r="2750" spans="1:6" ht="51.75" thickBot="1">
      <c r="A2750" s="27">
        <f t="shared" si="52"/>
        <v>6</v>
      </c>
      <c r="B2750" s="27" t="s">
        <v>4632</v>
      </c>
      <c r="C2750" s="38" t="s">
        <v>4633</v>
      </c>
      <c r="D2750" s="40">
        <v>0</v>
      </c>
      <c r="E2750" s="39">
        <v>42257444534.410004</v>
      </c>
      <c r="F2750" s="39">
        <v>42257444534.410004</v>
      </c>
    </row>
    <row r="2751" spans="1:6" ht="13.5" hidden="1" thickBot="1">
      <c r="A2751" s="27">
        <f t="shared" si="52"/>
        <v>9</v>
      </c>
      <c r="B2751" s="30" t="s">
        <v>4634</v>
      </c>
      <c r="C2751" s="30" t="s">
        <v>586</v>
      </c>
      <c r="D2751" s="34">
        <v>0</v>
      </c>
      <c r="E2751" s="33">
        <v>87306363.409999996</v>
      </c>
      <c r="F2751" s="33">
        <v>87306363.409999996</v>
      </c>
    </row>
    <row r="2752" spans="1:6" ht="13.5" hidden="1" thickBot="1">
      <c r="A2752" s="27">
        <f t="shared" si="52"/>
        <v>9</v>
      </c>
      <c r="B2752" s="30" t="s">
        <v>4635</v>
      </c>
      <c r="C2752" s="30" t="s">
        <v>680</v>
      </c>
      <c r="D2752" s="34">
        <v>0</v>
      </c>
      <c r="E2752" s="34">
        <v>42170138171</v>
      </c>
      <c r="F2752" s="34">
        <v>42170138171</v>
      </c>
    </row>
    <row r="2753" spans="1:6" ht="13.5" hidden="1" thickBot="1">
      <c r="A2753" s="27">
        <f t="shared" si="52"/>
        <v>9</v>
      </c>
      <c r="B2753" s="30" t="s">
        <v>4636</v>
      </c>
      <c r="C2753" s="30" t="s">
        <v>582</v>
      </c>
      <c r="D2753" s="34">
        <v>0</v>
      </c>
      <c r="E2753" s="34">
        <v>0</v>
      </c>
      <c r="F2753" s="34">
        <v>0</v>
      </c>
    </row>
    <row r="2754" spans="1:6" ht="13.5" thickBot="1">
      <c r="A2754" s="27">
        <f t="shared" si="52"/>
        <v>6</v>
      </c>
      <c r="B2754" s="27" t="s">
        <v>4637</v>
      </c>
      <c r="C2754" s="30" t="s">
        <v>4638</v>
      </c>
      <c r="D2754" s="34">
        <v>0</v>
      </c>
      <c r="E2754" s="34">
        <v>77726500</v>
      </c>
      <c r="F2754" s="34">
        <v>77726500</v>
      </c>
    </row>
    <row r="2755" spans="1:6" ht="13.5" hidden="1" thickBot="1">
      <c r="A2755" s="27">
        <f t="shared" si="52"/>
        <v>9</v>
      </c>
      <c r="B2755" s="30" t="s">
        <v>4639</v>
      </c>
      <c r="C2755" s="30" t="s">
        <v>4640</v>
      </c>
      <c r="D2755" s="34">
        <v>0</v>
      </c>
      <c r="E2755" s="34">
        <v>77726500</v>
      </c>
      <c r="F2755" s="34">
        <v>77726500</v>
      </c>
    </row>
    <row r="2756" spans="1:6" ht="13.5" thickBot="1">
      <c r="A2756" s="27">
        <f t="shared" si="52"/>
        <v>6</v>
      </c>
      <c r="B2756" s="27" t="s">
        <v>4641</v>
      </c>
      <c r="C2756" s="30" t="s">
        <v>4642</v>
      </c>
      <c r="D2756" s="34">
        <v>0</v>
      </c>
      <c r="E2756" s="34">
        <v>7753351545</v>
      </c>
      <c r="F2756" s="34">
        <v>7753351545</v>
      </c>
    </row>
    <row r="2757" spans="1:6" ht="13.5" hidden="1" thickBot="1">
      <c r="A2757" s="27">
        <f t="shared" si="52"/>
        <v>9</v>
      </c>
      <c r="B2757" s="30" t="s">
        <v>4643</v>
      </c>
      <c r="C2757" s="30" t="s">
        <v>106</v>
      </c>
      <c r="D2757" s="34">
        <v>0</v>
      </c>
      <c r="E2757" s="34">
        <v>2852559384</v>
      </c>
      <c r="F2757" s="34">
        <v>2852559384</v>
      </c>
    </row>
    <row r="2758" spans="1:6" ht="13.5" hidden="1" thickBot="1">
      <c r="A2758" s="27">
        <f t="shared" si="52"/>
        <v>9</v>
      </c>
      <c r="B2758" s="30" t="s">
        <v>4644</v>
      </c>
      <c r="C2758" s="30" t="s">
        <v>98</v>
      </c>
      <c r="D2758" s="34">
        <v>0</v>
      </c>
      <c r="E2758" s="34">
        <v>4900792161</v>
      </c>
      <c r="F2758" s="34">
        <v>4900792161</v>
      </c>
    </row>
    <row r="2759" spans="1:6" ht="13.5" thickBot="1">
      <c r="A2759" s="27">
        <f t="shared" si="52"/>
        <v>6</v>
      </c>
      <c r="B2759" s="27" t="s">
        <v>4645</v>
      </c>
      <c r="C2759" s="30" t="s">
        <v>4646</v>
      </c>
      <c r="D2759" s="34">
        <v>0</v>
      </c>
      <c r="E2759" s="33">
        <v>6817067742.0100002</v>
      </c>
      <c r="F2759" s="33">
        <v>6817067742.0100002</v>
      </c>
    </row>
    <row r="2760" spans="1:6" ht="13.5" hidden="1" thickBot="1">
      <c r="A2760" s="27">
        <f t="shared" si="52"/>
        <v>9</v>
      </c>
      <c r="B2760" s="30" t="s">
        <v>4647</v>
      </c>
      <c r="C2760" s="30" t="s">
        <v>2375</v>
      </c>
      <c r="D2760" s="34">
        <v>0</v>
      </c>
      <c r="E2760" s="34">
        <v>6874990</v>
      </c>
      <c r="F2760" s="34">
        <v>6874990</v>
      </c>
    </row>
    <row r="2761" spans="1:6" ht="13.5" hidden="1" thickBot="1">
      <c r="A2761" s="27">
        <f t="shared" si="52"/>
        <v>9</v>
      </c>
      <c r="B2761" s="30" t="s">
        <v>4648</v>
      </c>
      <c r="C2761" s="30" t="s">
        <v>2377</v>
      </c>
      <c r="D2761" s="34">
        <v>0</v>
      </c>
      <c r="E2761" s="33">
        <v>6810192752.0100002</v>
      </c>
      <c r="F2761" s="33">
        <v>6810192752.0100002</v>
      </c>
    </row>
    <row r="2762" spans="1:6" ht="13.5" thickBot="1">
      <c r="A2762" s="27">
        <f t="shared" si="52"/>
        <v>6</v>
      </c>
      <c r="B2762" s="27" t="s">
        <v>4649</v>
      </c>
      <c r="C2762" s="30" t="s">
        <v>4650</v>
      </c>
      <c r="D2762" s="34">
        <v>0</v>
      </c>
      <c r="E2762" s="33">
        <v>4355146224957.6499</v>
      </c>
      <c r="F2762" s="33">
        <v>4355146224957.6499</v>
      </c>
    </row>
    <row r="2763" spans="1:6" ht="13.5" hidden="1" thickBot="1">
      <c r="A2763" s="27">
        <f t="shared" si="52"/>
        <v>9</v>
      </c>
      <c r="B2763" s="30" t="s">
        <v>4651</v>
      </c>
      <c r="C2763" s="30" t="s">
        <v>474</v>
      </c>
      <c r="D2763" s="34">
        <v>0</v>
      </c>
      <c r="E2763" s="33">
        <v>58008600730.959999</v>
      </c>
      <c r="F2763" s="33">
        <v>58008600730.959999</v>
      </c>
    </row>
    <row r="2764" spans="1:6" ht="13.5" hidden="1" thickBot="1">
      <c r="A2764" s="27">
        <f t="shared" si="52"/>
        <v>9</v>
      </c>
      <c r="B2764" s="30" t="s">
        <v>4652</v>
      </c>
      <c r="C2764" s="30" t="s">
        <v>149</v>
      </c>
      <c r="D2764" s="34">
        <v>0</v>
      </c>
      <c r="E2764" s="33">
        <v>56366740791.68</v>
      </c>
      <c r="F2764" s="33">
        <v>56366740791.68</v>
      </c>
    </row>
    <row r="2765" spans="1:6" ht="13.5" hidden="1" thickBot="1">
      <c r="A2765" s="27">
        <f t="shared" si="52"/>
        <v>9</v>
      </c>
      <c r="B2765" s="30" t="s">
        <v>4653</v>
      </c>
      <c r="C2765" s="30" t="s">
        <v>760</v>
      </c>
      <c r="D2765" s="34">
        <v>0</v>
      </c>
      <c r="E2765" s="33">
        <v>96773805015.210007</v>
      </c>
      <c r="F2765" s="33">
        <v>96773805015.210007</v>
      </c>
    </row>
    <row r="2766" spans="1:6" ht="13.5" hidden="1" thickBot="1">
      <c r="A2766" s="27">
        <f t="shared" si="52"/>
        <v>9</v>
      </c>
      <c r="B2766" s="30" t="s">
        <v>4654</v>
      </c>
      <c r="C2766" s="30" t="s">
        <v>1383</v>
      </c>
      <c r="D2766" s="34">
        <v>0</v>
      </c>
      <c r="E2766" s="33">
        <v>99101658.370000005</v>
      </c>
      <c r="F2766" s="33">
        <v>99101658.370000005</v>
      </c>
    </row>
    <row r="2767" spans="1:6" ht="13.5" hidden="1" thickBot="1">
      <c r="A2767" s="27">
        <f t="shared" si="52"/>
        <v>9</v>
      </c>
      <c r="B2767" s="30" t="s">
        <v>4655</v>
      </c>
      <c r="C2767" s="30" t="s">
        <v>116</v>
      </c>
      <c r="D2767" s="34">
        <v>0</v>
      </c>
      <c r="E2767" s="33">
        <v>12645265449.440001</v>
      </c>
      <c r="F2767" s="33">
        <v>12645265449.440001</v>
      </c>
    </row>
    <row r="2768" spans="1:6" ht="13.5" hidden="1" thickBot="1">
      <c r="A2768" s="27">
        <f t="shared" si="52"/>
        <v>9</v>
      </c>
      <c r="B2768" s="30" t="s">
        <v>4656</v>
      </c>
      <c r="C2768" s="30" t="s">
        <v>193</v>
      </c>
      <c r="D2768" s="34">
        <v>0</v>
      </c>
      <c r="E2768" s="33">
        <v>1693145315059.73</v>
      </c>
      <c r="F2768" s="33">
        <v>1693145315059.73</v>
      </c>
    </row>
    <row r="2769" spans="1:6" ht="13.5" hidden="1" thickBot="1">
      <c r="A2769" s="27">
        <f t="shared" si="52"/>
        <v>9</v>
      </c>
      <c r="B2769" s="30" t="s">
        <v>4657</v>
      </c>
      <c r="C2769" s="30" t="s">
        <v>2330</v>
      </c>
      <c r="D2769" s="34">
        <v>0</v>
      </c>
      <c r="E2769" s="33">
        <v>24993261128.650002</v>
      </c>
      <c r="F2769" s="33">
        <v>24993261128.650002</v>
      </c>
    </row>
    <row r="2770" spans="1:6" ht="13.5" hidden="1" thickBot="1">
      <c r="A2770" s="27">
        <f t="shared" si="52"/>
        <v>9</v>
      </c>
      <c r="B2770" s="30" t="s">
        <v>4658</v>
      </c>
      <c r="C2770" s="30" t="s">
        <v>93</v>
      </c>
      <c r="D2770" s="34">
        <v>0</v>
      </c>
      <c r="E2770" s="34">
        <v>10698416179</v>
      </c>
      <c r="F2770" s="34">
        <v>10698416179</v>
      </c>
    </row>
    <row r="2771" spans="1:6" ht="13.5" hidden="1" thickBot="1">
      <c r="A2771" s="27">
        <f t="shared" si="52"/>
        <v>9</v>
      </c>
      <c r="B2771" s="30" t="s">
        <v>4659</v>
      </c>
      <c r="C2771" s="30" t="s">
        <v>82</v>
      </c>
      <c r="D2771" s="34">
        <v>0</v>
      </c>
      <c r="E2771" s="33">
        <v>475337124293.88</v>
      </c>
      <c r="F2771" s="33">
        <v>475337124293.88</v>
      </c>
    </row>
    <row r="2772" spans="1:6" ht="13.5" hidden="1" thickBot="1">
      <c r="A2772" s="27">
        <f t="shared" si="52"/>
        <v>9</v>
      </c>
      <c r="B2772" s="30" t="s">
        <v>4660</v>
      </c>
      <c r="C2772" s="30" t="s">
        <v>2406</v>
      </c>
      <c r="D2772" s="34">
        <v>0</v>
      </c>
      <c r="E2772" s="33">
        <v>59401794209.970001</v>
      </c>
      <c r="F2772" s="33">
        <v>59401794209.970001</v>
      </c>
    </row>
    <row r="2773" spans="1:6" ht="13.5" hidden="1" thickBot="1">
      <c r="A2773" s="27">
        <f t="shared" si="52"/>
        <v>9</v>
      </c>
      <c r="B2773" s="30" t="s">
        <v>4661</v>
      </c>
      <c r="C2773" s="30" t="s">
        <v>2408</v>
      </c>
      <c r="D2773" s="34">
        <v>0</v>
      </c>
      <c r="E2773" s="33">
        <v>995375017322.87</v>
      </c>
      <c r="F2773" s="33">
        <v>995375017322.87</v>
      </c>
    </row>
    <row r="2774" spans="1:6" ht="13.5" hidden="1" thickBot="1">
      <c r="A2774" s="27">
        <f t="shared" si="52"/>
        <v>9</v>
      </c>
      <c r="B2774" s="30" t="s">
        <v>4662</v>
      </c>
      <c r="C2774" s="30" t="s">
        <v>57</v>
      </c>
      <c r="D2774" s="34">
        <v>0</v>
      </c>
      <c r="E2774" s="33">
        <v>218068956244.57001</v>
      </c>
      <c r="F2774" s="33">
        <v>218068956244.57001</v>
      </c>
    </row>
    <row r="2775" spans="1:6" ht="13.5" hidden="1" thickBot="1">
      <c r="A2775" s="27">
        <f t="shared" si="52"/>
        <v>9</v>
      </c>
      <c r="B2775" s="30" t="s">
        <v>4663</v>
      </c>
      <c r="C2775" s="30" t="s">
        <v>2411</v>
      </c>
      <c r="D2775" s="34">
        <v>0</v>
      </c>
      <c r="E2775" s="33">
        <v>134087423481.74001</v>
      </c>
      <c r="F2775" s="33">
        <v>134087423481.74001</v>
      </c>
    </row>
    <row r="2776" spans="1:6" ht="13.5" hidden="1" thickBot="1">
      <c r="A2776" s="27">
        <f t="shared" si="52"/>
        <v>9</v>
      </c>
      <c r="B2776" s="30" t="s">
        <v>4664</v>
      </c>
      <c r="C2776" s="30" t="s">
        <v>2415</v>
      </c>
      <c r="D2776" s="34">
        <v>0</v>
      </c>
      <c r="E2776" s="33">
        <v>309223171941.21997</v>
      </c>
      <c r="F2776" s="33">
        <v>309223171941.21997</v>
      </c>
    </row>
    <row r="2777" spans="1:6" ht="13.5" hidden="1" thickBot="1">
      <c r="A2777" s="27">
        <f t="shared" si="52"/>
        <v>9</v>
      </c>
      <c r="B2777" s="30" t="s">
        <v>4665</v>
      </c>
      <c r="C2777" s="30" t="s">
        <v>162</v>
      </c>
      <c r="D2777" s="34">
        <v>0</v>
      </c>
      <c r="E2777" s="33">
        <v>210922231450.35999</v>
      </c>
      <c r="F2777" s="33">
        <v>210922231450.35999</v>
      </c>
    </row>
    <row r="2778" spans="1:6" ht="13.5" thickBot="1">
      <c r="A2778" s="27">
        <f t="shared" si="52"/>
        <v>6</v>
      </c>
      <c r="B2778" s="27" t="s">
        <v>4666</v>
      </c>
      <c r="C2778" s="30" t="s">
        <v>4667</v>
      </c>
      <c r="D2778" s="34">
        <v>0</v>
      </c>
      <c r="E2778" s="33">
        <v>2266504366987.8101</v>
      </c>
      <c r="F2778" s="33">
        <v>2266504366987.8101</v>
      </c>
    </row>
    <row r="2779" spans="1:6" ht="13.5" hidden="1" thickBot="1">
      <c r="A2779" s="27">
        <f t="shared" si="52"/>
        <v>9</v>
      </c>
      <c r="B2779" s="30" t="s">
        <v>4668</v>
      </c>
      <c r="C2779" s="30" t="s">
        <v>2171</v>
      </c>
      <c r="D2779" s="34">
        <v>0</v>
      </c>
      <c r="E2779" s="33">
        <v>670312681391.54004</v>
      </c>
      <c r="F2779" s="33">
        <v>670312681391.54004</v>
      </c>
    </row>
    <row r="2780" spans="1:6" ht="13.5" hidden="1" thickBot="1">
      <c r="A2780" s="27">
        <f t="shared" si="52"/>
        <v>9</v>
      </c>
      <c r="B2780" s="30" t="s">
        <v>4669</v>
      </c>
      <c r="C2780" s="30" t="s">
        <v>760</v>
      </c>
      <c r="D2780" s="34">
        <v>0</v>
      </c>
      <c r="E2780" s="33">
        <v>551961335295.68994</v>
      </c>
      <c r="F2780" s="33">
        <v>551961335295.68994</v>
      </c>
    </row>
    <row r="2781" spans="1:6" ht="13.5" hidden="1" thickBot="1">
      <c r="A2781" s="27">
        <f t="shared" si="52"/>
        <v>9</v>
      </c>
      <c r="B2781" s="30" t="s">
        <v>4670</v>
      </c>
      <c r="C2781" s="30" t="s">
        <v>1360</v>
      </c>
      <c r="D2781" s="34">
        <v>0</v>
      </c>
      <c r="E2781" s="34">
        <v>3877822615</v>
      </c>
      <c r="F2781" s="34">
        <v>3877822615</v>
      </c>
    </row>
    <row r="2782" spans="1:6" ht="13.5" hidden="1" thickBot="1">
      <c r="A2782" s="27">
        <f t="shared" si="52"/>
        <v>9</v>
      </c>
      <c r="B2782" s="30" t="s">
        <v>4671</v>
      </c>
      <c r="C2782" s="30" t="s">
        <v>1383</v>
      </c>
      <c r="D2782" s="34">
        <v>0</v>
      </c>
      <c r="E2782" s="33">
        <v>208742472403.14999</v>
      </c>
      <c r="F2782" s="33">
        <v>208742472403.14999</v>
      </c>
    </row>
    <row r="2783" spans="1:6" ht="13.5" hidden="1" thickBot="1">
      <c r="A2783" s="27">
        <f t="shared" si="52"/>
        <v>9</v>
      </c>
      <c r="B2783" s="30" t="s">
        <v>4672</v>
      </c>
      <c r="C2783" s="30" t="s">
        <v>116</v>
      </c>
      <c r="D2783" s="34">
        <v>0</v>
      </c>
      <c r="E2783" s="33">
        <v>24542595041.68</v>
      </c>
      <c r="F2783" s="33">
        <v>24542595041.68</v>
      </c>
    </row>
    <row r="2784" spans="1:6" ht="13.5" hidden="1" thickBot="1">
      <c r="A2784" s="27">
        <f t="shared" si="52"/>
        <v>9</v>
      </c>
      <c r="B2784" s="30" t="s">
        <v>4673</v>
      </c>
      <c r="C2784" s="30" t="s">
        <v>193</v>
      </c>
      <c r="D2784" s="34">
        <v>0</v>
      </c>
      <c r="E2784" s="33">
        <v>802566781258.20996</v>
      </c>
      <c r="F2784" s="33">
        <v>802566781258.20996</v>
      </c>
    </row>
    <row r="2785" spans="1:6" ht="13.5" hidden="1" thickBot="1">
      <c r="A2785" s="27">
        <f t="shared" ref="A2785:A2848" si="53">LEN(B2785)</f>
        <v>9</v>
      </c>
      <c r="B2785" s="30" t="s">
        <v>4674</v>
      </c>
      <c r="C2785" s="30" t="s">
        <v>93</v>
      </c>
      <c r="D2785" s="34">
        <v>0</v>
      </c>
      <c r="E2785" s="34">
        <v>1720385449</v>
      </c>
      <c r="F2785" s="34">
        <v>1720385449</v>
      </c>
    </row>
    <row r="2786" spans="1:6" ht="13.5" hidden="1" thickBot="1">
      <c r="A2786" s="27">
        <f t="shared" si="53"/>
        <v>9</v>
      </c>
      <c r="B2786" s="30" t="s">
        <v>4675</v>
      </c>
      <c r="C2786" s="30" t="s">
        <v>2330</v>
      </c>
      <c r="D2786" s="34">
        <v>0</v>
      </c>
      <c r="E2786" s="33">
        <v>183995224.00999999</v>
      </c>
      <c r="F2786" s="33">
        <v>183995224.00999999</v>
      </c>
    </row>
    <row r="2787" spans="1:6" ht="13.5" hidden="1" thickBot="1">
      <c r="A2787" s="27">
        <f t="shared" si="53"/>
        <v>9</v>
      </c>
      <c r="B2787" s="30" t="s">
        <v>4676</v>
      </c>
      <c r="C2787" s="30" t="s">
        <v>2447</v>
      </c>
      <c r="D2787" s="34">
        <v>0</v>
      </c>
      <c r="E2787" s="33">
        <v>2596298309.5300002</v>
      </c>
      <c r="F2787" s="33">
        <v>2596298309.5300002</v>
      </c>
    </row>
    <row r="2788" spans="1:6" ht="13.5" thickBot="1">
      <c r="A2788" s="27">
        <f t="shared" si="53"/>
        <v>4</v>
      </c>
      <c r="B2788" s="27" t="s">
        <v>4677</v>
      </c>
      <c r="C2788" s="30" t="s">
        <v>4678</v>
      </c>
      <c r="D2788" s="34">
        <v>0</v>
      </c>
      <c r="E2788" s="33">
        <v>16249327868513.4</v>
      </c>
      <c r="F2788" s="33">
        <v>16249327868513.4</v>
      </c>
    </row>
    <row r="2789" spans="1:6" ht="13.5" hidden="1" thickBot="1">
      <c r="A2789" s="27">
        <f t="shared" si="53"/>
        <v>7</v>
      </c>
      <c r="B2789" s="30" t="s">
        <v>4679</v>
      </c>
      <c r="C2789" s="30" t="s">
        <v>4680</v>
      </c>
      <c r="D2789" s="34">
        <v>0</v>
      </c>
      <c r="E2789" s="33">
        <v>719451298407.31995</v>
      </c>
      <c r="F2789" s="33">
        <v>719451298407.31995</v>
      </c>
    </row>
    <row r="2790" spans="1:6" ht="13.5" hidden="1" thickBot="1">
      <c r="A2790" s="27">
        <f t="shared" si="53"/>
        <v>10</v>
      </c>
      <c r="B2790" s="30" t="s">
        <v>4681</v>
      </c>
      <c r="C2790" s="30" t="s">
        <v>4682</v>
      </c>
      <c r="D2790" s="34">
        <v>0</v>
      </c>
      <c r="E2790" s="33">
        <v>497871700298.92999</v>
      </c>
      <c r="F2790" s="33">
        <v>497871700298.92999</v>
      </c>
    </row>
    <row r="2791" spans="1:6" ht="13.5" hidden="1" thickBot="1">
      <c r="A2791" s="27">
        <f t="shared" si="53"/>
        <v>10</v>
      </c>
      <c r="B2791" s="30" t="s">
        <v>4683</v>
      </c>
      <c r="C2791" s="30" t="s">
        <v>4684</v>
      </c>
      <c r="D2791" s="34">
        <v>0</v>
      </c>
      <c r="E2791" s="33">
        <v>221579598108.39001</v>
      </c>
      <c r="F2791" s="33">
        <v>221579598108.39001</v>
      </c>
    </row>
    <row r="2792" spans="1:6" ht="13.5" hidden="1" thickBot="1">
      <c r="A2792" s="27">
        <f t="shared" si="53"/>
        <v>7</v>
      </c>
      <c r="B2792" s="30" t="s">
        <v>4685</v>
      </c>
      <c r="C2792" s="30" t="s">
        <v>2861</v>
      </c>
      <c r="D2792" s="34">
        <v>0</v>
      </c>
      <c r="E2792" s="33">
        <v>2067162967229.3999</v>
      </c>
      <c r="F2792" s="33">
        <v>2067162967229.3999</v>
      </c>
    </row>
    <row r="2793" spans="1:6" ht="13.5" hidden="1" thickBot="1">
      <c r="A2793" s="27">
        <f t="shared" si="53"/>
        <v>10</v>
      </c>
      <c r="B2793" s="30" t="s">
        <v>4686</v>
      </c>
      <c r="C2793" s="30" t="s">
        <v>4687</v>
      </c>
      <c r="D2793" s="34">
        <v>0</v>
      </c>
      <c r="E2793" s="33">
        <v>1464194120417.96</v>
      </c>
      <c r="F2793" s="33">
        <v>1464194120417.96</v>
      </c>
    </row>
    <row r="2794" spans="1:6" ht="13.5" hidden="1" thickBot="1">
      <c r="A2794" s="27">
        <f t="shared" si="53"/>
        <v>10</v>
      </c>
      <c r="B2794" s="30" t="s">
        <v>4688</v>
      </c>
      <c r="C2794" s="30" t="s">
        <v>4689</v>
      </c>
      <c r="D2794" s="34">
        <v>0</v>
      </c>
      <c r="E2794" s="33">
        <v>423306943736.96997</v>
      </c>
      <c r="F2794" s="33">
        <v>423306943736.96997</v>
      </c>
    </row>
    <row r="2795" spans="1:6" ht="13.5" hidden="1" thickBot="1">
      <c r="A2795" s="27">
        <f t="shared" si="53"/>
        <v>10</v>
      </c>
      <c r="B2795" s="30" t="s">
        <v>4690</v>
      </c>
      <c r="C2795" s="30" t="s">
        <v>1242</v>
      </c>
      <c r="D2795" s="34">
        <v>0</v>
      </c>
      <c r="E2795" s="33">
        <v>45961336928.339996</v>
      </c>
      <c r="F2795" s="33">
        <v>45961336928.339996</v>
      </c>
    </row>
    <row r="2796" spans="1:6" ht="13.5" hidden="1" thickBot="1">
      <c r="A2796" s="27">
        <f t="shared" si="53"/>
        <v>10</v>
      </c>
      <c r="B2796" s="30" t="s">
        <v>4691</v>
      </c>
      <c r="C2796" s="30" t="s">
        <v>4692</v>
      </c>
      <c r="D2796" s="34">
        <v>0</v>
      </c>
      <c r="E2796" s="33">
        <v>15690686050.84</v>
      </c>
      <c r="F2796" s="33">
        <v>15690686050.84</v>
      </c>
    </row>
    <row r="2797" spans="1:6" ht="13.5" hidden="1" thickBot="1">
      <c r="A2797" s="27">
        <f t="shared" si="53"/>
        <v>10</v>
      </c>
      <c r="B2797" s="30" t="s">
        <v>4693</v>
      </c>
      <c r="C2797" s="30" t="s">
        <v>1020</v>
      </c>
      <c r="D2797" s="34">
        <v>0</v>
      </c>
      <c r="E2797" s="33">
        <v>118009880095.28999</v>
      </c>
      <c r="F2797" s="33">
        <v>118009880095.28999</v>
      </c>
    </row>
    <row r="2798" spans="1:6" ht="13.5" hidden="1" thickBot="1">
      <c r="A2798" s="27">
        <f t="shared" si="53"/>
        <v>7</v>
      </c>
      <c r="B2798" s="30" t="s">
        <v>4694</v>
      </c>
      <c r="C2798" s="30" t="s">
        <v>4296</v>
      </c>
      <c r="D2798" s="34">
        <v>0</v>
      </c>
      <c r="E2798" s="33">
        <v>11818610043142</v>
      </c>
      <c r="F2798" s="33">
        <v>11818610043142</v>
      </c>
    </row>
    <row r="2799" spans="1:6" ht="13.5" hidden="1" thickBot="1">
      <c r="A2799" s="27">
        <f t="shared" si="53"/>
        <v>10</v>
      </c>
      <c r="B2799" s="30" t="s">
        <v>4695</v>
      </c>
      <c r="C2799" s="30" t="s">
        <v>2481</v>
      </c>
      <c r="D2799" s="34">
        <v>0</v>
      </c>
      <c r="E2799" s="33">
        <v>1165139987259.6599</v>
      </c>
      <c r="F2799" s="33">
        <v>1165139987259.6599</v>
      </c>
    </row>
    <row r="2800" spans="1:6" ht="13.5" hidden="1" thickBot="1">
      <c r="A2800" s="27">
        <f t="shared" si="53"/>
        <v>10</v>
      </c>
      <c r="B2800" s="30" t="s">
        <v>4696</v>
      </c>
      <c r="C2800" s="30" t="s">
        <v>2479</v>
      </c>
      <c r="D2800" s="34">
        <v>0</v>
      </c>
      <c r="E2800" s="33">
        <v>371387601096.48999</v>
      </c>
      <c r="F2800" s="33">
        <v>371387601096.48999</v>
      </c>
    </row>
    <row r="2801" spans="1:6" ht="13.5" hidden="1" thickBot="1">
      <c r="A2801" s="27">
        <f t="shared" si="53"/>
        <v>10</v>
      </c>
      <c r="B2801" s="30" t="s">
        <v>4697</v>
      </c>
      <c r="C2801" s="30" t="s">
        <v>2477</v>
      </c>
      <c r="D2801" s="34">
        <v>0</v>
      </c>
      <c r="E2801" s="33">
        <v>4165732528144.5601</v>
      </c>
      <c r="F2801" s="33">
        <v>4165732528144.5601</v>
      </c>
    </row>
    <row r="2802" spans="1:6" ht="13.5" hidden="1" thickBot="1">
      <c r="A2802" s="27">
        <f t="shared" si="53"/>
        <v>10</v>
      </c>
      <c r="B2802" s="30" t="s">
        <v>4698</v>
      </c>
      <c r="C2802" s="30" t="s">
        <v>1230</v>
      </c>
      <c r="D2802" s="34">
        <v>0</v>
      </c>
      <c r="E2802" s="33">
        <v>6116349926641.3096</v>
      </c>
      <c r="F2802" s="33">
        <v>6116349926641.3096</v>
      </c>
    </row>
    <row r="2803" spans="1:6" ht="13.5" hidden="1" thickBot="1">
      <c r="A2803" s="27">
        <f t="shared" si="53"/>
        <v>7</v>
      </c>
      <c r="B2803" s="30" t="s">
        <v>4699</v>
      </c>
      <c r="C2803" s="30" t="s">
        <v>4395</v>
      </c>
      <c r="D2803" s="34">
        <v>0</v>
      </c>
      <c r="E2803" s="33">
        <v>1526297749377.96</v>
      </c>
      <c r="F2803" s="33">
        <v>1526297749377.96</v>
      </c>
    </row>
    <row r="2804" spans="1:6" ht="13.5" hidden="1" thickBot="1">
      <c r="A2804" s="27">
        <f t="shared" si="53"/>
        <v>10</v>
      </c>
      <c r="B2804" s="30" t="s">
        <v>4700</v>
      </c>
      <c r="C2804" s="30" t="s">
        <v>4397</v>
      </c>
      <c r="D2804" s="34">
        <v>0</v>
      </c>
      <c r="E2804" s="33">
        <v>559558073985.08997</v>
      </c>
      <c r="F2804" s="33">
        <v>559558073985.08997</v>
      </c>
    </row>
    <row r="2805" spans="1:6" ht="13.5" hidden="1" thickBot="1">
      <c r="A2805" s="27">
        <f t="shared" si="53"/>
        <v>10</v>
      </c>
      <c r="B2805" s="30" t="s">
        <v>4701</v>
      </c>
      <c r="C2805" s="30" t="s">
        <v>4702</v>
      </c>
      <c r="D2805" s="34">
        <v>0</v>
      </c>
      <c r="E2805" s="33">
        <v>70473847453.789993</v>
      </c>
      <c r="F2805" s="33">
        <v>70473847453.789993</v>
      </c>
    </row>
    <row r="2806" spans="1:6" ht="13.5" hidden="1" thickBot="1">
      <c r="A2806" s="27">
        <f t="shared" si="53"/>
        <v>10</v>
      </c>
      <c r="B2806" s="30" t="s">
        <v>4703</v>
      </c>
      <c r="C2806" s="30" t="s">
        <v>4411</v>
      </c>
      <c r="D2806" s="34">
        <v>0</v>
      </c>
      <c r="E2806" s="33">
        <v>896265827939.07996</v>
      </c>
      <c r="F2806" s="33">
        <v>896265827939.07996</v>
      </c>
    </row>
    <row r="2807" spans="1:6" ht="13.5" hidden="1" thickBot="1">
      <c r="A2807" s="27">
        <f t="shared" si="53"/>
        <v>7</v>
      </c>
      <c r="B2807" s="30" t="s">
        <v>4704</v>
      </c>
      <c r="C2807" s="30" t="s">
        <v>4705</v>
      </c>
      <c r="D2807" s="34">
        <v>0</v>
      </c>
      <c r="E2807" s="33">
        <v>117805810356.73</v>
      </c>
      <c r="F2807" s="33">
        <v>117805810356.73</v>
      </c>
    </row>
    <row r="2808" spans="1:6" ht="13.5" hidden="1" thickBot="1">
      <c r="A2808" s="27">
        <f t="shared" si="53"/>
        <v>10</v>
      </c>
      <c r="B2808" s="30" t="s">
        <v>4706</v>
      </c>
      <c r="C2808" s="30" t="s">
        <v>4426</v>
      </c>
      <c r="D2808" s="34">
        <v>0</v>
      </c>
      <c r="E2808" s="33">
        <v>79945096226.75</v>
      </c>
      <c r="F2808" s="33">
        <v>79945096226.75</v>
      </c>
    </row>
    <row r="2809" spans="1:6" ht="13.5" hidden="1" thickBot="1">
      <c r="A2809" s="27">
        <f t="shared" si="53"/>
        <v>10</v>
      </c>
      <c r="B2809" s="30" t="s">
        <v>4707</v>
      </c>
      <c r="C2809" s="30" t="s">
        <v>4539</v>
      </c>
      <c r="D2809" s="34">
        <v>0</v>
      </c>
      <c r="E2809" s="33">
        <v>37860714129.980003</v>
      </c>
      <c r="F2809" s="33">
        <v>37860714129.980003</v>
      </c>
    </row>
    <row r="2810" spans="1:6" ht="13.5" thickBot="1">
      <c r="A2810" s="27">
        <f t="shared" si="53"/>
        <v>1</v>
      </c>
      <c r="B2810" s="27" t="s">
        <v>4708</v>
      </c>
      <c r="C2810" s="30" t="s">
        <v>4709</v>
      </c>
      <c r="D2810" s="34">
        <v>0</v>
      </c>
      <c r="E2810" s="33">
        <v>399962709594317</v>
      </c>
      <c r="F2810" s="33">
        <v>399962709594317</v>
      </c>
    </row>
    <row r="2811" spans="1:6" ht="13.5" thickBot="1">
      <c r="A2811" s="35">
        <f t="shared" si="53"/>
        <v>1</v>
      </c>
      <c r="B2811" s="27" t="s">
        <v>4708</v>
      </c>
      <c r="C2811" s="36" t="s">
        <v>4710</v>
      </c>
      <c r="D2811" s="41">
        <v>0</v>
      </c>
      <c r="E2811" s="37">
        <f>E2812+E2986+E3090+E3268+E3324+E3420+E3474+E3489</f>
        <v>442542728290520.63</v>
      </c>
      <c r="F2811" s="37">
        <f>F2812+F2986+F3090+F3268+F3324+F3420+F3474+F3489</f>
        <v>442542728290520.63</v>
      </c>
    </row>
    <row r="2812" spans="1:6" ht="13.5" thickBot="1">
      <c r="A2812" s="27">
        <f t="shared" si="53"/>
        <v>3</v>
      </c>
      <c r="B2812" s="27" t="s">
        <v>4711</v>
      </c>
      <c r="C2812" s="30" t="s">
        <v>4712</v>
      </c>
      <c r="D2812" s="34">
        <v>0</v>
      </c>
      <c r="E2812" s="33">
        <v>118390341075760</v>
      </c>
      <c r="F2812" s="33">
        <v>118390341075760</v>
      </c>
    </row>
    <row r="2813" spans="1:6" ht="13.5" thickBot="1">
      <c r="A2813" s="27">
        <f t="shared" si="53"/>
        <v>6</v>
      </c>
      <c r="B2813" s="27" t="s">
        <v>4713</v>
      </c>
      <c r="C2813" s="30" t="s">
        <v>2212</v>
      </c>
      <c r="D2813" s="34">
        <v>0</v>
      </c>
      <c r="E2813" s="33">
        <v>24361951247925</v>
      </c>
      <c r="F2813" s="33">
        <v>24361951247925</v>
      </c>
    </row>
    <row r="2814" spans="1:6" ht="13.5" hidden="1" thickBot="1">
      <c r="A2814" s="27">
        <f t="shared" si="53"/>
        <v>9</v>
      </c>
      <c r="B2814" s="30" t="s">
        <v>4714</v>
      </c>
      <c r="C2814" s="30" t="s">
        <v>4715</v>
      </c>
      <c r="D2814" s="34">
        <v>0</v>
      </c>
      <c r="E2814" s="33">
        <v>18876417947682.301</v>
      </c>
      <c r="F2814" s="33">
        <v>18876417947682.301</v>
      </c>
    </row>
    <row r="2815" spans="1:6" ht="13.5" hidden="1" thickBot="1">
      <c r="A2815" s="27">
        <f t="shared" si="53"/>
        <v>9</v>
      </c>
      <c r="B2815" s="30" t="s">
        <v>4716</v>
      </c>
      <c r="C2815" s="30" t="s">
        <v>4717</v>
      </c>
      <c r="D2815" s="34">
        <v>0</v>
      </c>
      <c r="E2815" s="34">
        <v>6785018548</v>
      </c>
      <c r="F2815" s="34">
        <v>6785018548</v>
      </c>
    </row>
    <row r="2816" spans="1:6" ht="13.5" hidden="1" thickBot="1">
      <c r="A2816" s="27">
        <f t="shared" si="53"/>
        <v>9</v>
      </c>
      <c r="B2816" s="30" t="s">
        <v>4718</v>
      </c>
      <c r="C2816" s="30" t="s">
        <v>4719</v>
      </c>
      <c r="D2816" s="34">
        <v>0</v>
      </c>
      <c r="E2816" s="33">
        <v>261897190337.32001</v>
      </c>
      <c r="F2816" s="33">
        <v>261897190337.32001</v>
      </c>
    </row>
    <row r="2817" spans="1:6" ht="13.5" hidden="1" thickBot="1">
      <c r="A2817" s="27">
        <f t="shared" si="53"/>
        <v>9</v>
      </c>
      <c r="B2817" s="30" t="s">
        <v>4720</v>
      </c>
      <c r="C2817" s="30" t="s">
        <v>3007</v>
      </c>
      <c r="D2817" s="34">
        <v>0</v>
      </c>
      <c r="E2817" s="33">
        <v>326967105982.41998</v>
      </c>
      <c r="F2817" s="33">
        <v>326967105982.41998</v>
      </c>
    </row>
    <row r="2818" spans="1:6" ht="13.5" hidden="1" thickBot="1">
      <c r="A2818" s="27">
        <f t="shared" si="53"/>
        <v>9</v>
      </c>
      <c r="B2818" s="30" t="s">
        <v>4721</v>
      </c>
      <c r="C2818" s="30" t="s">
        <v>4722</v>
      </c>
      <c r="D2818" s="34">
        <v>0</v>
      </c>
      <c r="E2818" s="33">
        <v>26934942537.669998</v>
      </c>
      <c r="F2818" s="33">
        <v>26934942537.669998</v>
      </c>
    </row>
    <row r="2819" spans="1:6" ht="13.5" hidden="1" thickBot="1">
      <c r="A2819" s="27">
        <f t="shared" si="53"/>
        <v>9</v>
      </c>
      <c r="B2819" s="30" t="s">
        <v>4723</v>
      </c>
      <c r="C2819" s="30" t="s">
        <v>4724</v>
      </c>
      <c r="D2819" s="34">
        <v>0</v>
      </c>
      <c r="E2819" s="33">
        <v>150043182893.59</v>
      </c>
      <c r="F2819" s="33">
        <v>150043182893.59</v>
      </c>
    </row>
    <row r="2820" spans="1:6" ht="13.5" hidden="1" thickBot="1">
      <c r="A2820" s="27">
        <f t="shared" si="53"/>
        <v>9</v>
      </c>
      <c r="B2820" s="30" t="s">
        <v>4725</v>
      </c>
      <c r="C2820" s="30" t="s">
        <v>4726</v>
      </c>
      <c r="D2820" s="34">
        <v>0</v>
      </c>
      <c r="E2820" s="33">
        <v>2848033431973.1602</v>
      </c>
      <c r="F2820" s="33">
        <v>2848033431973.1602</v>
      </c>
    </row>
    <row r="2821" spans="1:6" ht="13.5" hidden="1" thickBot="1">
      <c r="A2821" s="27">
        <f t="shared" si="53"/>
        <v>9</v>
      </c>
      <c r="B2821" s="30" t="s">
        <v>4727</v>
      </c>
      <c r="C2821" s="30" t="s">
        <v>4728</v>
      </c>
      <c r="D2821" s="34">
        <v>0</v>
      </c>
      <c r="E2821" s="33">
        <v>137927463968.17999</v>
      </c>
      <c r="F2821" s="33">
        <v>137927463968.17999</v>
      </c>
    </row>
    <row r="2822" spans="1:6" ht="13.5" hidden="1" thickBot="1">
      <c r="A2822" s="27">
        <f t="shared" si="53"/>
        <v>9</v>
      </c>
      <c r="B2822" s="30" t="s">
        <v>4729</v>
      </c>
      <c r="C2822" s="30" t="s">
        <v>4730</v>
      </c>
      <c r="D2822" s="34">
        <v>0</v>
      </c>
      <c r="E2822" s="33">
        <v>451586720612.5</v>
      </c>
      <c r="F2822" s="33">
        <v>451586720612.5</v>
      </c>
    </row>
    <row r="2823" spans="1:6" ht="13.5" hidden="1" thickBot="1">
      <c r="A2823" s="27">
        <f t="shared" si="53"/>
        <v>9</v>
      </c>
      <c r="B2823" s="30" t="s">
        <v>4731</v>
      </c>
      <c r="C2823" s="30" t="s">
        <v>4732</v>
      </c>
      <c r="D2823" s="34">
        <v>0</v>
      </c>
      <c r="E2823" s="34">
        <v>2178063864</v>
      </c>
      <c r="F2823" s="34">
        <v>2178063864</v>
      </c>
    </row>
    <row r="2824" spans="1:6" ht="13.5" hidden="1" thickBot="1">
      <c r="A2824" s="27">
        <f t="shared" si="53"/>
        <v>9</v>
      </c>
      <c r="B2824" s="30" t="s">
        <v>4733</v>
      </c>
      <c r="C2824" s="30" t="s">
        <v>4734</v>
      </c>
      <c r="D2824" s="34">
        <v>0</v>
      </c>
      <c r="E2824" s="33">
        <v>775779966049.65002</v>
      </c>
      <c r="F2824" s="33">
        <v>775779966049.65002</v>
      </c>
    </row>
    <row r="2825" spans="1:6" ht="13.5" hidden="1" thickBot="1">
      <c r="A2825" s="27">
        <f t="shared" si="53"/>
        <v>9</v>
      </c>
      <c r="B2825" s="30" t="s">
        <v>4735</v>
      </c>
      <c r="C2825" s="30" t="s">
        <v>4736</v>
      </c>
      <c r="D2825" s="34">
        <v>0</v>
      </c>
      <c r="E2825" s="33">
        <v>283466057727.65997</v>
      </c>
      <c r="F2825" s="33">
        <v>283466057727.65997</v>
      </c>
    </row>
    <row r="2826" spans="1:6" ht="13.5" hidden="1" thickBot="1">
      <c r="A2826" s="27">
        <f t="shared" si="53"/>
        <v>9</v>
      </c>
      <c r="B2826" s="30" t="s">
        <v>4737</v>
      </c>
      <c r="C2826" s="30" t="s">
        <v>4738</v>
      </c>
      <c r="D2826" s="34">
        <v>0</v>
      </c>
      <c r="E2826" s="33">
        <v>210130656125.62</v>
      </c>
      <c r="F2826" s="33">
        <v>210130656125.62</v>
      </c>
    </row>
    <row r="2827" spans="1:6" ht="13.5" hidden="1" thickBot="1">
      <c r="A2827" s="27">
        <f t="shared" si="53"/>
        <v>9</v>
      </c>
      <c r="B2827" s="30" t="s">
        <v>4739</v>
      </c>
      <c r="C2827" s="30" t="s">
        <v>4740</v>
      </c>
      <c r="D2827" s="34">
        <v>0</v>
      </c>
      <c r="E2827" s="34">
        <v>746552133</v>
      </c>
      <c r="F2827" s="34">
        <v>746552133</v>
      </c>
    </row>
    <row r="2828" spans="1:6" ht="13.5" hidden="1" thickBot="1">
      <c r="A2828" s="27">
        <f t="shared" si="53"/>
        <v>9</v>
      </c>
      <c r="B2828" s="30" t="s">
        <v>4741</v>
      </c>
      <c r="C2828" s="30" t="s">
        <v>4742</v>
      </c>
      <c r="D2828" s="34">
        <v>0</v>
      </c>
      <c r="E2828" s="34">
        <v>3056947490</v>
      </c>
      <c r="F2828" s="34">
        <v>3056947490</v>
      </c>
    </row>
    <row r="2829" spans="1:6" ht="13.5" thickBot="1">
      <c r="A2829" s="27">
        <f t="shared" si="53"/>
        <v>6</v>
      </c>
      <c r="B2829" s="27" t="s">
        <v>4743</v>
      </c>
      <c r="C2829" s="30" t="s">
        <v>4744</v>
      </c>
      <c r="D2829" s="34">
        <v>0</v>
      </c>
      <c r="E2829" s="33">
        <v>2226541755179.2998</v>
      </c>
      <c r="F2829" s="33">
        <v>2226541755179.2998</v>
      </c>
    </row>
    <row r="2830" spans="1:6" ht="13.5" hidden="1" thickBot="1">
      <c r="A2830" s="27">
        <f t="shared" si="53"/>
        <v>9</v>
      </c>
      <c r="B2830" s="30" t="s">
        <v>4745</v>
      </c>
      <c r="C2830" s="30" t="s">
        <v>2908</v>
      </c>
      <c r="D2830" s="34">
        <v>0</v>
      </c>
      <c r="E2830" s="33">
        <v>44290693446.989998</v>
      </c>
      <c r="F2830" s="33">
        <v>44290693446.989998</v>
      </c>
    </row>
    <row r="2831" spans="1:6" ht="13.5" hidden="1" thickBot="1">
      <c r="A2831" s="27">
        <f t="shared" si="53"/>
        <v>9</v>
      </c>
      <c r="B2831" s="30" t="s">
        <v>4746</v>
      </c>
      <c r="C2831" s="30" t="s">
        <v>4747</v>
      </c>
      <c r="D2831" s="34">
        <v>0</v>
      </c>
      <c r="E2831" s="33">
        <v>664844529636.08997</v>
      </c>
      <c r="F2831" s="33">
        <v>664844529636.08997</v>
      </c>
    </row>
    <row r="2832" spans="1:6" ht="13.5" hidden="1" thickBot="1">
      <c r="A2832" s="27">
        <f t="shared" si="53"/>
        <v>9</v>
      </c>
      <c r="B2832" s="30" t="s">
        <v>4748</v>
      </c>
      <c r="C2832" s="30" t="s">
        <v>1271</v>
      </c>
      <c r="D2832" s="34">
        <v>0</v>
      </c>
      <c r="E2832" s="33">
        <v>274167553704.87</v>
      </c>
      <c r="F2832" s="33">
        <v>274167553704.87</v>
      </c>
    </row>
    <row r="2833" spans="1:6" ht="13.5" hidden="1" thickBot="1">
      <c r="A2833" s="27">
        <f t="shared" si="53"/>
        <v>9</v>
      </c>
      <c r="B2833" s="30" t="s">
        <v>4749</v>
      </c>
      <c r="C2833" s="30" t="s">
        <v>4750</v>
      </c>
      <c r="D2833" s="34">
        <v>0</v>
      </c>
      <c r="E2833" s="33">
        <v>109460071157.03</v>
      </c>
      <c r="F2833" s="33">
        <v>109460071157.03</v>
      </c>
    </row>
    <row r="2834" spans="1:6" ht="13.5" hidden="1" thickBot="1">
      <c r="A2834" s="27">
        <f t="shared" si="53"/>
        <v>9</v>
      </c>
      <c r="B2834" s="30" t="s">
        <v>4751</v>
      </c>
      <c r="C2834" s="30" t="s">
        <v>4752</v>
      </c>
      <c r="D2834" s="34">
        <v>0</v>
      </c>
      <c r="E2834" s="34">
        <v>245950983</v>
      </c>
      <c r="F2834" s="34">
        <v>245950983</v>
      </c>
    </row>
    <row r="2835" spans="1:6" ht="13.5" hidden="1" thickBot="1">
      <c r="A2835" s="27">
        <f t="shared" si="53"/>
        <v>9</v>
      </c>
      <c r="B2835" s="30" t="s">
        <v>4753</v>
      </c>
      <c r="C2835" s="30" t="s">
        <v>897</v>
      </c>
      <c r="D2835" s="34">
        <v>0</v>
      </c>
      <c r="E2835" s="34">
        <v>1862253748</v>
      </c>
      <c r="F2835" s="34">
        <v>1862253748</v>
      </c>
    </row>
    <row r="2836" spans="1:6" ht="13.5" hidden="1" thickBot="1">
      <c r="A2836" s="27">
        <f t="shared" si="53"/>
        <v>9</v>
      </c>
      <c r="B2836" s="30" t="s">
        <v>4754</v>
      </c>
      <c r="C2836" s="30" t="s">
        <v>3153</v>
      </c>
      <c r="D2836" s="34">
        <v>0</v>
      </c>
      <c r="E2836" s="33">
        <v>10078143641.16</v>
      </c>
      <c r="F2836" s="33">
        <v>10078143641.16</v>
      </c>
    </row>
    <row r="2837" spans="1:6" ht="13.5" hidden="1" thickBot="1">
      <c r="A2837" s="27">
        <f t="shared" si="53"/>
        <v>9</v>
      </c>
      <c r="B2837" s="30" t="s">
        <v>4755</v>
      </c>
      <c r="C2837" s="30" t="s">
        <v>3107</v>
      </c>
      <c r="D2837" s="34">
        <v>0</v>
      </c>
      <c r="E2837" s="34">
        <v>4988571055</v>
      </c>
      <c r="F2837" s="34">
        <v>4988571055</v>
      </c>
    </row>
    <row r="2838" spans="1:6" ht="13.5" hidden="1" thickBot="1">
      <c r="A2838" s="27">
        <f t="shared" si="53"/>
        <v>9</v>
      </c>
      <c r="B2838" s="30" t="s">
        <v>4756</v>
      </c>
      <c r="C2838" s="30" t="s">
        <v>4757</v>
      </c>
      <c r="D2838" s="34">
        <v>0</v>
      </c>
      <c r="E2838" s="33">
        <v>1116603987807.1599</v>
      </c>
      <c r="F2838" s="33">
        <v>1116603987807.1599</v>
      </c>
    </row>
    <row r="2839" spans="1:6" ht="13.5" thickBot="1">
      <c r="A2839" s="27">
        <f t="shared" si="53"/>
        <v>6</v>
      </c>
      <c r="B2839" s="27" t="s">
        <v>4758</v>
      </c>
      <c r="C2839" s="30" t="s">
        <v>2214</v>
      </c>
      <c r="D2839" s="34">
        <v>0</v>
      </c>
      <c r="E2839" s="33">
        <v>5982252698206.54</v>
      </c>
      <c r="F2839" s="33">
        <v>5982252698206.54</v>
      </c>
    </row>
    <row r="2840" spans="1:6" ht="13.5" hidden="1" thickBot="1">
      <c r="A2840" s="27">
        <f t="shared" si="53"/>
        <v>9</v>
      </c>
      <c r="B2840" s="30" t="s">
        <v>4759</v>
      </c>
      <c r="C2840" s="30" t="s">
        <v>4760</v>
      </c>
      <c r="D2840" s="34">
        <v>0</v>
      </c>
      <c r="E2840" s="33">
        <v>23755985826.299999</v>
      </c>
      <c r="F2840" s="33">
        <v>23755985826.299999</v>
      </c>
    </row>
    <row r="2841" spans="1:6" ht="13.5" hidden="1" thickBot="1">
      <c r="A2841" s="27">
        <f t="shared" si="53"/>
        <v>9</v>
      </c>
      <c r="B2841" s="30" t="s">
        <v>4761</v>
      </c>
      <c r="C2841" s="30" t="s">
        <v>3102</v>
      </c>
      <c r="D2841" s="34">
        <v>0</v>
      </c>
      <c r="E2841" s="33">
        <v>706961395326.25</v>
      </c>
      <c r="F2841" s="33">
        <v>706961395326.25</v>
      </c>
    </row>
    <row r="2842" spans="1:6" ht="13.5" hidden="1" thickBot="1">
      <c r="A2842" s="27">
        <f t="shared" si="53"/>
        <v>9</v>
      </c>
      <c r="B2842" s="30" t="s">
        <v>4762</v>
      </c>
      <c r="C2842" s="30" t="s">
        <v>4763</v>
      </c>
      <c r="D2842" s="34">
        <v>0</v>
      </c>
      <c r="E2842" s="33">
        <v>2297863123403.4399</v>
      </c>
      <c r="F2842" s="33">
        <v>2297863123403.4399</v>
      </c>
    </row>
    <row r="2843" spans="1:6" ht="13.5" hidden="1" thickBot="1">
      <c r="A2843" s="27">
        <f t="shared" si="53"/>
        <v>9</v>
      </c>
      <c r="B2843" s="30" t="s">
        <v>4764</v>
      </c>
      <c r="C2843" s="30" t="s">
        <v>4765</v>
      </c>
      <c r="D2843" s="34">
        <v>0</v>
      </c>
      <c r="E2843" s="33">
        <v>27882993750.900002</v>
      </c>
      <c r="F2843" s="33">
        <v>27882993750.900002</v>
      </c>
    </row>
    <row r="2844" spans="1:6" ht="13.5" hidden="1" thickBot="1">
      <c r="A2844" s="27">
        <f t="shared" si="53"/>
        <v>9</v>
      </c>
      <c r="B2844" s="30" t="s">
        <v>4766</v>
      </c>
      <c r="C2844" s="30" t="s">
        <v>4767</v>
      </c>
      <c r="D2844" s="34">
        <v>0</v>
      </c>
      <c r="E2844" s="33">
        <v>520901901950.78998</v>
      </c>
      <c r="F2844" s="33">
        <v>520901901950.78998</v>
      </c>
    </row>
    <row r="2845" spans="1:6" ht="13.5" hidden="1" thickBot="1">
      <c r="A2845" s="27">
        <f t="shared" si="53"/>
        <v>9</v>
      </c>
      <c r="B2845" s="30" t="s">
        <v>4768</v>
      </c>
      <c r="C2845" s="30" t="s">
        <v>4769</v>
      </c>
      <c r="D2845" s="34">
        <v>0</v>
      </c>
      <c r="E2845" s="33">
        <v>1387601224683.3501</v>
      </c>
      <c r="F2845" s="33">
        <v>1387601224683.3501</v>
      </c>
    </row>
    <row r="2846" spans="1:6" ht="13.5" hidden="1" thickBot="1">
      <c r="A2846" s="27">
        <f t="shared" si="53"/>
        <v>9</v>
      </c>
      <c r="B2846" s="30" t="s">
        <v>4770</v>
      </c>
      <c r="C2846" s="30" t="s">
        <v>4771</v>
      </c>
      <c r="D2846" s="34">
        <v>0</v>
      </c>
      <c r="E2846" s="33">
        <v>882232810820.43994</v>
      </c>
      <c r="F2846" s="33">
        <v>882232810820.43994</v>
      </c>
    </row>
    <row r="2847" spans="1:6" ht="13.5" hidden="1" thickBot="1">
      <c r="A2847" s="27">
        <f t="shared" si="53"/>
        <v>9</v>
      </c>
      <c r="B2847" s="30" t="s">
        <v>4772</v>
      </c>
      <c r="C2847" s="30" t="s">
        <v>3105</v>
      </c>
      <c r="D2847" s="34">
        <v>0</v>
      </c>
      <c r="E2847" s="33">
        <v>43434126476.040001</v>
      </c>
      <c r="F2847" s="33">
        <v>43434126476.040001</v>
      </c>
    </row>
    <row r="2848" spans="1:6" ht="13.5" hidden="1" thickBot="1">
      <c r="A2848" s="27">
        <f t="shared" si="53"/>
        <v>9</v>
      </c>
      <c r="B2848" s="30" t="s">
        <v>4773</v>
      </c>
      <c r="C2848" s="30" t="s">
        <v>4774</v>
      </c>
      <c r="D2848" s="34">
        <v>0</v>
      </c>
      <c r="E2848" s="33">
        <v>91619135969.029999</v>
      </c>
      <c r="F2848" s="33">
        <v>91619135969.029999</v>
      </c>
    </row>
    <row r="2849" spans="1:6" ht="13.5" thickBot="1">
      <c r="A2849" s="27">
        <f t="shared" ref="A2849:A2913" si="54">LEN(B2849)</f>
        <v>6</v>
      </c>
      <c r="B2849" s="27" t="s">
        <v>4775</v>
      </c>
      <c r="C2849" s="30" t="s">
        <v>133</v>
      </c>
      <c r="D2849" s="34">
        <v>0</v>
      </c>
      <c r="E2849" s="33">
        <v>9593141405.5200005</v>
      </c>
      <c r="F2849" s="33">
        <v>9593141405.5200005</v>
      </c>
    </row>
    <row r="2850" spans="1:6" ht="13.5" hidden="1" thickBot="1">
      <c r="A2850" s="27">
        <f t="shared" si="54"/>
        <v>9</v>
      </c>
      <c r="B2850" s="30" t="s">
        <v>4776</v>
      </c>
      <c r="C2850" s="30" t="s">
        <v>4777</v>
      </c>
      <c r="D2850" s="34">
        <v>0</v>
      </c>
      <c r="E2850" s="34">
        <v>602082374</v>
      </c>
      <c r="F2850" s="34">
        <v>602082374</v>
      </c>
    </row>
    <row r="2851" spans="1:6" ht="13.5" hidden="1" thickBot="1">
      <c r="A2851" s="27">
        <f t="shared" si="54"/>
        <v>9</v>
      </c>
      <c r="B2851" s="30" t="s">
        <v>4778</v>
      </c>
      <c r="C2851" s="30" t="s">
        <v>4779</v>
      </c>
      <c r="D2851" s="34">
        <v>0</v>
      </c>
      <c r="E2851" s="34">
        <v>400960719</v>
      </c>
      <c r="F2851" s="34">
        <v>400960719</v>
      </c>
    </row>
    <row r="2852" spans="1:6" ht="13.5" hidden="1" thickBot="1">
      <c r="A2852" s="27">
        <f t="shared" si="54"/>
        <v>9</v>
      </c>
      <c r="B2852" s="30" t="s">
        <v>4780</v>
      </c>
      <c r="C2852" s="30" t="s">
        <v>4781</v>
      </c>
      <c r="D2852" s="34">
        <v>0</v>
      </c>
      <c r="E2852" s="34">
        <v>1202677035</v>
      </c>
      <c r="F2852" s="34">
        <v>1202677035</v>
      </c>
    </row>
    <row r="2853" spans="1:6" ht="13.5" hidden="1" thickBot="1">
      <c r="A2853" s="27">
        <f t="shared" si="54"/>
        <v>9</v>
      </c>
      <c r="B2853" s="30" t="s">
        <v>4782</v>
      </c>
      <c r="C2853" s="30" t="s">
        <v>4783</v>
      </c>
      <c r="D2853" s="34">
        <v>0</v>
      </c>
      <c r="E2853" s="33">
        <v>7387421277.5200005</v>
      </c>
      <c r="F2853" s="33">
        <v>7387421277.5200005</v>
      </c>
    </row>
    <row r="2854" spans="1:6" ht="13.5" thickBot="1">
      <c r="A2854" s="27">
        <f t="shared" si="54"/>
        <v>6</v>
      </c>
      <c r="B2854" s="27" t="s">
        <v>4784</v>
      </c>
      <c r="C2854" s="30" t="s">
        <v>4785</v>
      </c>
      <c r="D2854" s="34">
        <v>0</v>
      </c>
      <c r="E2854" s="33">
        <v>12453278059198</v>
      </c>
      <c r="F2854" s="33">
        <v>12453278059198</v>
      </c>
    </row>
    <row r="2855" spans="1:6" ht="13.5" hidden="1" thickBot="1">
      <c r="A2855" s="27">
        <f t="shared" si="54"/>
        <v>9</v>
      </c>
      <c r="B2855" s="30" t="s">
        <v>4786</v>
      </c>
      <c r="C2855" s="30" t="s">
        <v>3069</v>
      </c>
      <c r="D2855" s="34">
        <v>0</v>
      </c>
      <c r="E2855" s="33">
        <v>885970652561.12</v>
      </c>
      <c r="F2855" s="33">
        <v>885970652561.12</v>
      </c>
    </row>
    <row r="2856" spans="1:6" ht="13.5" hidden="1" thickBot="1">
      <c r="A2856" s="27">
        <f t="shared" si="54"/>
        <v>9</v>
      </c>
      <c r="B2856" s="30" t="s">
        <v>4787</v>
      </c>
      <c r="C2856" s="30" t="s">
        <v>4788</v>
      </c>
      <c r="D2856" s="34">
        <v>0</v>
      </c>
      <c r="E2856" s="33">
        <v>2319435360667.6401</v>
      </c>
      <c r="F2856" s="33">
        <v>2319435360667.6401</v>
      </c>
    </row>
    <row r="2857" spans="1:6" ht="13.5" hidden="1" thickBot="1">
      <c r="A2857" s="27">
        <f t="shared" si="54"/>
        <v>9</v>
      </c>
      <c r="B2857" s="30" t="s">
        <v>4789</v>
      </c>
      <c r="C2857" s="30" t="s">
        <v>4790</v>
      </c>
      <c r="D2857" s="34">
        <v>0</v>
      </c>
      <c r="E2857" s="33">
        <v>83447993700.149994</v>
      </c>
      <c r="F2857" s="33">
        <v>83447993700.149994</v>
      </c>
    </row>
    <row r="2858" spans="1:6" ht="13.5" hidden="1" thickBot="1">
      <c r="A2858" s="27">
        <f t="shared" si="54"/>
        <v>9</v>
      </c>
      <c r="B2858" s="30" t="s">
        <v>4791</v>
      </c>
      <c r="C2858" s="30" t="s">
        <v>4792</v>
      </c>
      <c r="D2858" s="34">
        <v>0</v>
      </c>
      <c r="E2858" s="33">
        <v>1073656428429.03</v>
      </c>
      <c r="F2858" s="33">
        <v>1073656428429.03</v>
      </c>
    </row>
    <row r="2859" spans="1:6" ht="13.5" hidden="1" thickBot="1">
      <c r="A2859" s="27">
        <f t="shared" si="54"/>
        <v>9</v>
      </c>
      <c r="B2859" s="30" t="s">
        <v>4793</v>
      </c>
      <c r="C2859" s="30" t="s">
        <v>3075</v>
      </c>
      <c r="D2859" s="34">
        <v>0</v>
      </c>
      <c r="E2859" s="33">
        <v>2234810387977.6699</v>
      </c>
      <c r="F2859" s="33">
        <v>2234810387977.6699</v>
      </c>
    </row>
    <row r="2860" spans="1:6" ht="13.5" hidden="1" thickBot="1">
      <c r="A2860" s="27">
        <f t="shared" si="54"/>
        <v>9</v>
      </c>
      <c r="B2860" s="30" t="s">
        <v>4794</v>
      </c>
      <c r="C2860" s="30" t="s">
        <v>3073</v>
      </c>
      <c r="D2860" s="34">
        <v>0</v>
      </c>
      <c r="E2860" s="33">
        <v>1605395665314.4199</v>
      </c>
      <c r="F2860" s="33">
        <v>1605395665314.4199</v>
      </c>
    </row>
    <row r="2861" spans="1:6" ht="13.5" hidden="1" thickBot="1">
      <c r="A2861" s="27">
        <f t="shared" si="54"/>
        <v>9</v>
      </c>
      <c r="B2861" s="30" t="s">
        <v>4795</v>
      </c>
      <c r="C2861" s="30" t="s">
        <v>4796</v>
      </c>
      <c r="D2861" s="34">
        <v>0</v>
      </c>
      <c r="E2861" s="33">
        <v>109363242674.14</v>
      </c>
      <c r="F2861" s="33">
        <v>109363242674.14</v>
      </c>
    </row>
    <row r="2862" spans="1:6" ht="13.5" hidden="1" thickBot="1">
      <c r="A2862" s="27">
        <f t="shared" si="54"/>
        <v>9</v>
      </c>
      <c r="B2862" s="30" t="s">
        <v>4797</v>
      </c>
      <c r="C2862" s="30" t="s">
        <v>3117</v>
      </c>
      <c r="D2862" s="34">
        <v>0</v>
      </c>
      <c r="E2862" s="33">
        <v>155210711361.60999</v>
      </c>
      <c r="F2862" s="33">
        <v>155210711361.60999</v>
      </c>
    </row>
    <row r="2863" spans="1:6" ht="13.5" hidden="1" thickBot="1">
      <c r="A2863" s="27">
        <f t="shared" si="54"/>
        <v>9</v>
      </c>
      <c r="B2863" s="30" t="s">
        <v>4798</v>
      </c>
      <c r="C2863" s="30" t="s">
        <v>3080</v>
      </c>
      <c r="D2863" s="34">
        <v>0</v>
      </c>
      <c r="E2863" s="33">
        <v>3695898240159.7202</v>
      </c>
      <c r="F2863" s="33">
        <v>3695898240159.7202</v>
      </c>
    </row>
    <row r="2864" spans="1:6" ht="13.5" hidden="1" thickBot="1">
      <c r="A2864" s="27">
        <f t="shared" si="54"/>
        <v>9</v>
      </c>
      <c r="B2864" s="30" t="s">
        <v>4799</v>
      </c>
      <c r="C2864" s="30" t="s">
        <v>4800</v>
      </c>
      <c r="D2864" s="34">
        <v>0</v>
      </c>
      <c r="E2864" s="33">
        <v>290089376352.47998</v>
      </c>
      <c r="F2864" s="33">
        <v>290089376352.47998</v>
      </c>
    </row>
    <row r="2865" spans="1:6" ht="13.5" thickBot="1">
      <c r="A2865" s="27">
        <f t="shared" si="54"/>
        <v>6</v>
      </c>
      <c r="B2865" s="27" t="s">
        <v>4801</v>
      </c>
      <c r="C2865" s="30" t="s">
        <v>4802</v>
      </c>
      <c r="D2865" s="34">
        <v>0</v>
      </c>
      <c r="E2865" s="33">
        <v>9410064004467.0996</v>
      </c>
      <c r="F2865" s="33">
        <v>9410064004467.0996</v>
      </c>
    </row>
    <row r="2866" spans="1:6" ht="13.5" hidden="1" thickBot="1">
      <c r="A2866" s="27">
        <f t="shared" si="54"/>
        <v>9</v>
      </c>
      <c r="B2866" s="30" t="s">
        <v>4803</v>
      </c>
      <c r="C2866" s="30" t="s">
        <v>4804</v>
      </c>
      <c r="D2866" s="34">
        <v>0</v>
      </c>
      <c r="E2866" s="33">
        <v>1515662877426.6201</v>
      </c>
      <c r="F2866" s="33">
        <v>1515662877426.6201</v>
      </c>
    </row>
    <row r="2867" spans="1:6" ht="13.5" hidden="1" thickBot="1">
      <c r="A2867" s="27">
        <f t="shared" si="54"/>
        <v>9</v>
      </c>
      <c r="B2867" s="30" t="s">
        <v>4805</v>
      </c>
      <c r="C2867" s="30" t="s">
        <v>1269</v>
      </c>
      <c r="D2867" s="34">
        <v>0</v>
      </c>
      <c r="E2867" s="33">
        <v>1646549697781.4199</v>
      </c>
      <c r="F2867" s="33">
        <v>1646549697781.4199</v>
      </c>
    </row>
    <row r="2868" spans="1:6" ht="13.5" hidden="1" thickBot="1">
      <c r="A2868" s="27">
        <f t="shared" si="54"/>
        <v>9</v>
      </c>
      <c r="B2868" s="30" t="s">
        <v>4806</v>
      </c>
      <c r="C2868" s="30" t="s">
        <v>3087</v>
      </c>
      <c r="D2868" s="34">
        <v>0</v>
      </c>
      <c r="E2868" s="33">
        <v>711656587522.28003</v>
      </c>
      <c r="F2868" s="33">
        <v>711656587522.28003</v>
      </c>
    </row>
    <row r="2869" spans="1:6" ht="13.5" hidden="1" thickBot="1">
      <c r="A2869" s="27">
        <f t="shared" si="54"/>
        <v>9</v>
      </c>
      <c r="B2869" s="30" t="s">
        <v>4807</v>
      </c>
      <c r="C2869" s="30" t="s">
        <v>3089</v>
      </c>
      <c r="D2869" s="34">
        <v>0</v>
      </c>
      <c r="E2869" s="33">
        <v>142486914698.25</v>
      </c>
      <c r="F2869" s="33">
        <v>142486914698.25</v>
      </c>
    </row>
    <row r="2870" spans="1:6" ht="13.5" hidden="1" thickBot="1">
      <c r="A2870" s="27">
        <f t="shared" si="54"/>
        <v>9</v>
      </c>
      <c r="B2870" s="30" t="s">
        <v>4808</v>
      </c>
      <c r="C2870" s="30" t="s">
        <v>3091</v>
      </c>
      <c r="D2870" s="34">
        <v>0</v>
      </c>
      <c r="E2870" s="33">
        <v>20087235161.380001</v>
      </c>
      <c r="F2870" s="33">
        <v>20087235161.380001</v>
      </c>
    </row>
    <row r="2871" spans="1:6" ht="13.5" hidden="1" thickBot="1">
      <c r="A2871" s="27">
        <f t="shared" si="54"/>
        <v>9</v>
      </c>
      <c r="B2871" s="30" t="s">
        <v>4809</v>
      </c>
      <c r="C2871" s="30" t="s">
        <v>3093</v>
      </c>
      <c r="D2871" s="34">
        <v>0</v>
      </c>
      <c r="E2871" s="33">
        <v>366371278953.12</v>
      </c>
      <c r="F2871" s="33">
        <v>366371278953.12</v>
      </c>
    </row>
    <row r="2872" spans="1:6" ht="13.5" hidden="1" thickBot="1">
      <c r="A2872" s="27">
        <f t="shared" si="54"/>
        <v>9</v>
      </c>
      <c r="B2872" s="30" t="s">
        <v>4810</v>
      </c>
      <c r="C2872" s="30" t="s">
        <v>3095</v>
      </c>
      <c r="D2872" s="34">
        <v>0</v>
      </c>
      <c r="E2872" s="33">
        <v>46258750146.540001</v>
      </c>
      <c r="F2872" s="33">
        <v>46258750146.540001</v>
      </c>
    </row>
    <row r="2873" spans="1:6" ht="13.5" hidden="1" thickBot="1">
      <c r="A2873" s="27">
        <f t="shared" si="54"/>
        <v>9</v>
      </c>
      <c r="B2873" s="30" t="s">
        <v>4811</v>
      </c>
      <c r="C2873" s="30" t="s">
        <v>4812</v>
      </c>
      <c r="D2873" s="34">
        <v>0</v>
      </c>
      <c r="E2873" s="33">
        <v>21617469155.939999</v>
      </c>
      <c r="F2873" s="33">
        <v>21617469155.939999</v>
      </c>
    </row>
    <row r="2874" spans="1:6" ht="13.5" hidden="1" thickBot="1">
      <c r="A2874" s="27">
        <f t="shared" si="54"/>
        <v>9</v>
      </c>
      <c r="B2874" s="30" t="s">
        <v>4813</v>
      </c>
      <c r="C2874" s="30" t="s">
        <v>4814</v>
      </c>
      <c r="D2874" s="34">
        <v>0</v>
      </c>
      <c r="E2874" s="33">
        <v>112586906775.44</v>
      </c>
      <c r="F2874" s="33">
        <v>112586906775.44</v>
      </c>
    </row>
    <row r="2875" spans="1:6" ht="13.5" hidden="1" thickBot="1">
      <c r="A2875" s="27">
        <f t="shared" si="54"/>
        <v>9</v>
      </c>
      <c r="B2875" s="30" t="s">
        <v>4815</v>
      </c>
      <c r="C2875" s="30" t="s">
        <v>4816</v>
      </c>
      <c r="D2875" s="34">
        <v>0</v>
      </c>
      <c r="E2875" s="33">
        <v>727525601505.05005</v>
      </c>
      <c r="F2875" s="33">
        <v>727525601505.05005</v>
      </c>
    </row>
    <row r="2876" spans="1:6" ht="13.5" hidden="1" thickBot="1">
      <c r="A2876" s="27">
        <f t="shared" si="54"/>
        <v>9</v>
      </c>
      <c r="B2876" s="30" t="s">
        <v>4817</v>
      </c>
      <c r="C2876" s="30" t="s">
        <v>4586</v>
      </c>
      <c r="D2876" s="34">
        <v>0</v>
      </c>
      <c r="E2876" s="33">
        <v>3886806089595.29</v>
      </c>
      <c r="F2876" s="33">
        <v>3886806089595.29</v>
      </c>
    </row>
    <row r="2877" spans="1:6" ht="13.5" hidden="1" thickBot="1">
      <c r="A2877" s="27">
        <f t="shared" si="54"/>
        <v>9</v>
      </c>
      <c r="B2877" s="30" t="s">
        <v>4818</v>
      </c>
      <c r="C2877" s="30" t="s">
        <v>4819</v>
      </c>
      <c r="D2877" s="34">
        <v>0</v>
      </c>
      <c r="E2877" s="33">
        <v>37934351666.919998</v>
      </c>
      <c r="F2877" s="33">
        <v>37934351666.919998</v>
      </c>
    </row>
    <row r="2878" spans="1:6" ht="13.5" hidden="1" thickBot="1">
      <c r="A2878" s="27">
        <f t="shared" si="54"/>
        <v>9</v>
      </c>
      <c r="B2878" s="30" t="s">
        <v>4820</v>
      </c>
      <c r="C2878" s="30" t="s">
        <v>4821</v>
      </c>
      <c r="D2878" s="34">
        <v>0</v>
      </c>
      <c r="E2878" s="33">
        <v>174520244078.85001</v>
      </c>
      <c r="F2878" s="33">
        <v>174520244078.85001</v>
      </c>
    </row>
    <row r="2879" spans="1:6" ht="13.5" thickBot="1">
      <c r="A2879" s="27">
        <f t="shared" si="54"/>
        <v>6</v>
      </c>
      <c r="B2879" s="27" t="s">
        <v>4822</v>
      </c>
      <c r="C2879" s="30" t="s">
        <v>4823</v>
      </c>
      <c r="D2879" s="34">
        <v>0</v>
      </c>
      <c r="E2879" s="33">
        <v>37333777202547.602</v>
      </c>
      <c r="F2879" s="33">
        <v>37333777202547.602</v>
      </c>
    </row>
    <row r="2880" spans="1:6" ht="13.5" hidden="1" thickBot="1">
      <c r="A2880" s="27">
        <f t="shared" si="54"/>
        <v>9</v>
      </c>
      <c r="B2880" s="30" t="s">
        <v>4824</v>
      </c>
      <c r="C2880" s="30" t="s">
        <v>1561</v>
      </c>
      <c r="D2880" s="34">
        <v>0</v>
      </c>
      <c r="E2880" s="34">
        <v>1982622912</v>
      </c>
      <c r="F2880" s="34">
        <v>1982622912</v>
      </c>
    </row>
    <row r="2881" spans="1:6" ht="13.5" hidden="1" thickBot="1">
      <c r="A2881" s="27">
        <f t="shared" si="54"/>
        <v>9</v>
      </c>
      <c r="B2881" s="30" t="s">
        <v>4825</v>
      </c>
      <c r="C2881" s="30" t="s">
        <v>4826</v>
      </c>
      <c r="D2881" s="34">
        <v>0</v>
      </c>
      <c r="E2881" s="33">
        <v>4115207242.8000002</v>
      </c>
      <c r="F2881" s="33">
        <v>4115207242.8000002</v>
      </c>
    </row>
    <row r="2882" spans="1:6" ht="13.5" hidden="1" thickBot="1">
      <c r="A2882" s="27">
        <f t="shared" si="54"/>
        <v>9</v>
      </c>
      <c r="B2882" s="30" t="s">
        <v>4827</v>
      </c>
      <c r="C2882" s="30" t="s">
        <v>4828</v>
      </c>
      <c r="D2882" s="34">
        <v>0</v>
      </c>
      <c r="E2882" s="33">
        <v>7340450100.3999996</v>
      </c>
      <c r="F2882" s="33">
        <v>7340450100.3999996</v>
      </c>
    </row>
    <row r="2883" spans="1:6" ht="13.5" hidden="1" thickBot="1">
      <c r="A2883" s="27">
        <f t="shared" si="54"/>
        <v>9</v>
      </c>
      <c r="B2883" s="30" t="s">
        <v>4829</v>
      </c>
      <c r="C2883" s="30" t="s">
        <v>4830</v>
      </c>
      <c r="D2883" s="34">
        <v>0</v>
      </c>
      <c r="E2883" s="33">
        <v>2982105943.8000002</v>
      </c>
      <c r="F2883" s="33">
        <v>2982105943.8000002</v>
      </c>
    </row>
    <row r="2884" spans="1:6" ht="13.5" hidden="1" thickBot="1">
      <c r="A2884" s="27">
        <f t="shared" si="54"/>
        <v>9</v>
      </c>
      <c r="B2884" s="30" t="s">
        <v>4831</v>
      </c>
      <c r="C2884" s="30" t="s">
        <v>4832</v>
      </c>
      <c r="D2884" s="34">
        <v>0</v>
      </c>
      <c r="E2884" s="33">
        <v>15018546396.559999</v>
      </c>
      <c r="F2884" s="33">
        <v>15018546396.559999</v>
      </c>
    </row>
    <row r="2885" spans="1:6" ht="13.5" hidden="1" thickBot="1">
      <c r="A2885" s="27">
        <f t="shared" si="54"/>
        <v>9</v>
      </c>
      <c r="B2885" s="30" t="s">
        <v>4833</v>
      </c>
      <c r="C2885" s="30" t="s">
        <v>4834</v>
      </c>
      <c r="D2885" s="34">
        <v>0</v>
      </c>
      <c r="E2885" s="33">
        <v>1428163751223.99</v>
      </c>
      <c r="F2885" s="33">
        <v>1428163751223.99</v>
      </c>
    </row>
    <row r="2886" spans="1:6" ht="13.5" hidden="1" thickBot="1">
      <c r="A2886" s="27">
        <f t="shared" si="54"/>
        <v>9</v>
      </c>
      <c r="B2886" s="30" t="s">
        <v>4835</v>
      </c>
      <c r="C2886" s="30" t="s">
        <v>4836</v>
      </c>
      <c r="D2886" s="34">
        <v>0</v>
      </c>
      <c r="E2886" s="34">
        <v>228692198931</v>
      </c>
      <c r="F2886" s="34">
        <v>228692198931</v>
      </c>
    </row>
    <row r="2887" spans="1:6" ht="13.5" hidden="1" thickBot="1">
      <c r="A2887" s="27">
        <f t="shared" si="54"/>
        <v>9</v>
      </c>
      <c r="B2887" s="30" t="s">
        <v>4837</v>
      </c>
      <c r="C2887" s="30" t="s">
        <v>4838</v>
      </c>
      <c r="D2887" s="34">
        <v>0</v>
      </c>
      <c r="E2887" s="33">
        <v>229913342894.81</v>
      </c>
      <c r="F2887" s="33">
        <v>229913342894.81</v>
      </c>
    </row>
    <row r="2888" spans="1:6" ht="13.5" hidden="1" thickBot="1">
      <c r="A2888" s="27">
        <f t="shared" si="54"/>
        <v>9</v>
      </c>
      <c r="B2888" s="30" t="s">
        <v>4839</v>
      </c>
      <c r="C2888" s="30" t="s">
        <v>4840</v>
      </c>
      <c r="D2888" s="34">
        <v>0</v>
      </c>
      <c r="E2888" s="34">
        <v>11682650107</v>
      </c>
      <c r="F2888" s="34">
        <v>11682650107</v>
      </c>
    </row>
    <row r="2889" spans="1:6" ht="13.5" hidden="1" thickBot="1">
      <c r="A2889" s="27">
        <f t="shared" si="54"/>
        <v>9</v>
      </c>
      <c r="B2889" s="30" t="s">
        <v>4841</v>
      </c>
      <c r="C2889" s="30" t="s">
        <v>78</v>
      </c>
      <c r="D2889" s="34">
        <v>0</v>
      </c>
      <c r="E2889" s="33">
        <v>56232830778.75</v>
      </c>
      <c r="F2889" s="33">
        <v>56232830778.75</v>
      </c>
    </row>
    <row r="2890" spans="1:6" ht="13.5" hidden="1" thickBot="1">
      <c r="A2890" s="27">
        <f t="shared" si="54"/>
        <v>9</v>
      </c>
      <c r="B2890" s="30" t="s">
        <v>4842</v>
      </c>
      <c r="C2890" s="30" t="s">
        <v>4843</v>
      </c>
      <c r="D2890" s="34">
        <v>0</v>
      </c>
      <c r="E2890" s="33">
        <v>1647724000679.53</v>
      </c>
      <c r="F2890" s="33">
        <v>1647724000679.53</v>
      </c>
    </row>
    <row r="2891" spans="1:6" ht="13.5" hidden="1" thickBot="1">
      <c r="A2891" s="27">
        <f t="shared" si="54"/>
        <v>9</v>
      </c>
      <c r="B2891" s="30" t="s">
        <v>4844</v>
      </c>
      <c r="C2891" s="30" t="s">
        <v>1527</v>
      </c>
      <c r="D2891" s="34">
        <v>0</v>
      </c>
      <c r="E2891" s="33">
        <v>2766013679076.3198</v>
      </c>
      <c r="F2891" s="33">
        <v>2766013679076.3198</v>
      </c>
    </row>
    <row r="2892" spans="1:6" ht="13.5" hidden="1" thickBot="1">
      <c r="A2892" s="27">
        <f t="shared" si="54"/>
        <v>9</v>
      </c>
      <c r="B2892" s="30" t="s">
        <v>4845</v>
      </c>
      <c r="C2892" s="30" t="s">
        <v>2206</v>
      </c>
      <c r="D2892" s="34">
        <v>0</v>
      </c>
      <c r="E2892" s="33">
        <v>3640345694336.5801</v>
      </c>
      <c r="F2892" s="33">
        <v>3640345694336.5801</v>
      </c>
    </row>
    <row r="2893" spans="1:6" ht="13.5" hidden="1" thickBot="1">
      <c r="A2893" s="27">
        <f t="shared" si="54"/>
        <v>9</v>
      </c>
      <c r="B2893" s="30" t="s">
        <v>4846</v>
      </c>
      <c r="C2893" s="30" t="s">
        <v>4847</v>
      </c>
      <c r="D2893" s="34">
        <v>0</v>
      </c>
      <c r="E2893" s="33">
        <v>95276593485.5</v>
      </c>
      <c r="F2893" s="33">
        <v>95276593485.5</v>
      </c>
    </row>
    <row r="2894" spans="1:6" ht="13.5" hidden="1" thickBot="1">
      <c r="A2894" s="27">
        <f t="shared" si="54"/>
        <v>9</v>
      </c>
      <c r="B2894" s="30" t="s">
        <v>4848</v>
      </c>
      <c r="C2894" s="30" t="s">
        <v>130</v>
      </c>
      <c r="D2894" s="34">
        <v>0</v>
      </c>
      <c r="E2894" s="33">
        <v>1111839887810.21</v>
      </c>
      <c r="F2894" s="33">
        <v>1111839887810.21</v>
      </c>
    </row>
    <row r="2895" spans="1:6" ht="13.5" hidden="1" thickBot="1">
      <c r="A2895" s="27">
        <f t="shared" si="54"/>
        <v>9</v>
      </c>
      <c r="B2895" s="30" t="s">
        <v>4849</v>
      </c>
      <c r="C2895" s="30" t="s">
        <v>1303</v>
      </c>
      <c r="D2895" s="34">
        <v>0</v>
      </c>
      <c r="E2895" s="33">
        <v>1486931321239.54</v>
      </c>
      <c r="F2895" s="33">
        <v>1486931321239.54</v>
      </c>
    </row>
    <row r="2896" spans="1:6" ht="13.5" hidden="1" thickBot="1">
      <c r="A2896" s="27">
        <f t="shared" si="54"/>
        <v>9</v>
      </c>
      <c r="B2896" s="30" t="s">
        <v>4850</v>
      </c>
      <c r="C2896" s="30" t="s">
        <v>2998</v>
      </c>
      <c r="D2896" s="34">
        <v>0</v>
      </c>
      <c r="E2896" s="33">
        <v>829402582737.18005</v>
      </c>
      <c r="F2896" s="33">
        <v>829402582737.18005</v>
      </c>
    </row>
    <row r="2897" spans="1:6" ht="13.5" hidden="1" thickBot="1">
      <c r="A2897" s="27">
        <f t="shared" si="54"/>
        <v>9</v>
      </c>
      <c r="B2897" s="30" t="s">
        <v>4851</v>
      </c>
      <c r="C2897" s="30" t="s">
        <v>1010</v>
      </c>
      <c r="D2897" s="34">
        <v>0</v>
      </c>
      <c r="E2897" s="33">
        <v>270971512963.62</v>
      </c>
      <c r="F2897" s="33">
        <v>270971512963.62</v>
      </c>
    </row>
    <row r="2898" spans="1:6" ht="13.5" hidden="1" thickBot="1">
      <c r="A2898" s="27">
        <f t="shared" si="54"/>
        <v>9</v>
      </c>
      <c r="B2898" s="30" t="s">
        <v>4852</v>
      </c>
      <c r="C2898" s="30" t="s">
        <v>2203</v>
      </c>
      <c r="D2898" s="34">
        <v>0</v>
      </c>
      <c r="E2898" s="33">
        <v>861880544004.5</v>
      </c>
      <c r="F2898" s="33">
        <v>861880544004.5</v>
      </c>
    </row>
    <row r="2899" spans="1:6" ht="13.5" hidden="1" thickBot="1">
      <c r="A2899" s="27">
        <f t="shared" si="54"/>
        <v>9</v>
      </c>
      <c r="B2899" s="30" t="s">
        <v>4853</v>
      </c>
      <c r="C2899" s="30" t="s">
        <v>4557</v>
      </c>
      <c r="D2899" s="34">
        <v>0</v>
      </c>
      <c r="E2899" s="33">
        <v>26319596259.720001</v>
      </c>
      <c r="F2899" s="33">
        <v>26319596259.720001</v>
      </c>
    </row>
    <row r="2900" spans="1:6" ht="13.5" hidden="1" thickBot="1">
      <c r="A2900" s="27">
        <f t="shared" si="54"/>
        <v>9</v>
      </c>
      <c r="B2900" s="30" t="s">
        <v>4854</v>
      </c>
      <c r="C2900" s="30" t="s">
        <v>4689</v>
      </c>
      <c r="D2900" s="34">
        <v>0</v>
      </c>
      <c r="E2900" s="33">
        <v>1029674684215.11</v>
      </c>
      <c r="F2900" s="33">
        <v>1029674684215.11</v>
      </c>
    </row>
    <row r="2901" spans="1:6" ht="13.5" hidden="1" thickBot="1">
      <c r="A2901" s="27">
        <f t="shared" si="54"/>
        <v>9</v>
      </c>
      <c r="B2901" s="30" t="s">
        <v>4855</v>
      </c>
      <c r="C2901" s="30" t="s">
        <v>4856</v>
      </c>
      <c r="D2901" s="34">
        <v>0</v>
      </c>
      <c r="E2901" s="33">
        <v>771240510929.18005</v>
      </c>
      <c r="F2901" s="33">
        <v>771240510929.18005</v>
      </c>
    </row>
    <row r="2902" spans="1:6" ht="13.5" hidden="1" thickBot="1">
      <c r="A2902" s="27">
        <f t="shared" si="54"/>
        <v>9</v>
      </c>
      <c r="B2902" s="30" t="s">
        <v>4857</v>
      </c>
      <c r="C2902" s="30" t="s">
        <v>4858</v>
      </c>
      <c r="D2902" s="34">
        <v>0</v>
      </c>
      <c r="E2902" s="33">
        <v>214083486858.54999</v>
      </c>
      <c r="F2902" s="33">
        <v>214083486858.54999</v>
      </c>
    </row>
    <row r="2903" spans="1:6" ht="13.5" hidden="1" thickBot="1">
      <c r="A2903" s="27">
        <f t="shared" si="54"/>
        <v>9</v>
      </c>
      <c r="B2903" s="30" t="s">
        <v>4859</v>
      </c>
      <c r="C2903" s="30" t="s">
        <v>4860</v>
      </c>
      <c r="D2903" s="34">
        <v>0</v>
      </c>
      <c r="E2903" s="33">
        <v>5058348988.1400003</v>
      </c>
      <c r="F2903" s="33">
        <v>5058348988.1400003</v>
      </c>
    </row>
    <row r="2904" spans="1:6" ht="13.5" hidden="1" thickBot="1">
      <c r="A2904" s="27">
        <f t="shared" si="54"/>
        <v>9</v>
      </c>
      <c r="B2904" s="30" t="s">
        <v>4861</v>
      </c>
      <c r="C2904" s="30" t="s">
        <v>4862</v>
      </c>
      <c r="D2904" s="34">
        <v>0</v>
      </c>
      <c r="E2904" s="33">
        <v>5516241634.3999996</v>
      </c>
      <c r="F2904" s="33">
        <v>5516241634.3999996</v>
      </c>
    </row>
    <row r="2905" spans="1:6" ht="13.5" hidden="1" thickBot="1">
      <c r="A2905" s="27">
        <f t="shared" si="54"/>
        <v>9</v>
      </c>
      <c r="B2905" s="30" t="s">
        <v>4863</v>
      </c>
      <c r="C2905" s="30" t="s">
        <v>4864</v>
      </c>
      <c r="D2905" s="34">
        <v>0</v>
      </c>
      <c r="E2905" s="33">
        <v>111579071086.23</v>
      </c>
      <c r="F2905" s="33">
        <v>111579071086.23</v>
      </c>
    </row>
    <row r="2906" spans="1:6" ht="13.5" hidden="1" thickBot="1">
      <c r="A2906" s="27">
        <f t="shared" si="54"/>
        <v>9</v>
      </c>
      <c r="B2906" s="30" t="s">
        <v>4865</v>
      </c>
      <c r="C2906" s="30" t="s">
        <v>4866</v>
      </c>
      <c r="D2906" s="34">
        <v>0</v>
      </c>
      <c r="E2906" s="33">
        <v>54443947993.139999</v>
      </c>
      <c r="F2906" s="33">
        <v>54443947993.139999</v>
      </c>
    </row>
    <row r="2907" spans="1:6" ht="13.5" hidden="1" thickBot="1">
      <c r="A2907" s="27">
        <f t="shared" si="54"/>
        <v>9</v>
      </c>
      <c r="B2907" s="30" t="s">
        <v>4867</v>
      </c>
      <c r="C2907" s="30" t="s">
        <v>4868</v>
      </c>
      <c r="D2907" s="34">
        <v>0</v>
      </c>
      <c r="E2907" s="34">
        <v>69781190196</v>
      </c>
      <c r="F2907" s="34">
        <v>69781190196</v>
      </c>
    </row>
    <row r="2908" spans="1:6" ht="13.5" hidden="1" thickBot="1">
      <c r="A2908" s="27">
        <f t="shared" si="54"/>
        <v>9</v>
      </c>
      <c r="B2908" s="30" t="s">
        <v>4869</v>
      </c>
      <c r="C2908" s="30" t="s">
        <v>4870</v>
      </c>
      <c r="D2908" s="34">
        <v>0</v>
      </c>
      <c r="E2908" s="33">
        <v>13707021257.459999</v>
      </c>
      <c r="F2908" s="33">
        <v>13707021257.459999</v>
      </c>
    </row>
    <row r="2909" spans="1:6" ht="13.5" hidden="1" thickBot="1">
      <c r="A2909" s="27">
        <f t="shared" si="54"/>
        <v>9</v>
      </c>
      <c r="B2909" s="30" t="s">
        <v>4871</v>
      </c>
      <c r="C2909" s="30" t="s">
        <v>4872</v>
      </c>
      <c r="D2909" s="34">
        <v>0</v>
      </c>
      <c r="E2909" s="33">
        <v>161099551844.07001</v>
      </c>
      <c r="F2909" s="33">
        <v>161099551844.07001</v>
      </c>
    </row>
    <row r="2910" spans="1:6" ht="13.5" hidden="1" thickBot="1">
      <c r="A2910" s="27">
        <f t="shared" si="54"/>
        <v>9</v>
      </c>
      <c r="B2910" s="30" t="s">
        <v>4873</v>
      </c>
      <c r="C2910" s="30" t="s">
        <v>4874</v>
      </c>
      <c r="D2910" s="34">
        <v>0</v>
      </c>
      <c r="E2910" s="33">
        <v>59998475999.050003</v>
      </c>
      <c r="F2910" s="33">
        <v>59998475999.050003</v>
      </c>
    </row>
    <row r="2911" spans="1:6" ht="13.5" hidden="1" thickBot="1">
      <c r="A2911" s="27">
        <f t="shared" si="54"/>
        <v>9</v>
      </c>
      <c r="B2911" s="30" t="s">
        <v>4875</v>
      </c>
      <c r="C2911" s="30" t="s">
        <v>4876</v>
      </c>
      <c r="D2911" s="34">
        <v>0</v>
      </c>
      <c r="E2911" s="33">
        <v>10733718090.950001</v>
      </c>
      <c r="F2911" s="33">
        <v>10733718090.950001</v>
      </c>
    </row>
    <row r="2912" spans="1:6" ht="13.5" hidden="1" thickBot="1">
      <c r="A2912" s="27">
        <f t="shared" si="54"/>
        <v>9</v>
      </c>
      <c r="B2912" s="30" t="s">
        <v>4877</v>
      </c>
      <c r="C2912" s="30" t="s">
        <v>4878</v>
      </c>
      <c r="D2912" s="34">
        <v>0</v>
      </c>
      <c r="E2912" s="33">
        <v>56828928000.75</v>
      </c>
      <c r="F2912" s="33">
        <v>56828928000.75</v>
      </c>
    </row>
    <row r="2913" spans="1:6" ht="13.5" hidden="1" thickBot="1">
      <c r="A2913" s="27">
        <f t="shared" si="54"/>
        <v>9</v>
      </c>
      <c r="B2913" s="30" t="s">
        <v>4879</v>
      </c>
      <c r="C2913" s="30" t="s">
        <v>4880</v>
      </c>
      <c r="D2913" s="34">
        <v>0</v>
      </c>
      <c r="E2913" s="33">
        <v>11701257685.969999</v>
      </c>
      <c r="F2913" s="33">
        <v>11701257685.969999</v>
      </c>
    </row>
    <row r="2914" spans="1:6" ht="13.5" hidden="1" thickBot="1">
      <c r="A2914" s="27">
        <f t="shared" ref="A2914:A2977" si="55">LEN(B2914)</f>
        <v>9</v>
      </c>
      <c r="B2914" s="30" t="s">
        <v>4881</v>
      </c>
      <c r="C2914" s="30" t="s">
        <v>4882</v>
      </c>
      <c r="D2914" s="34">
        <v>0</v>
      </c>
      <c r="E2914" s="33">
        <v>1370103236.53</v>
      </c>
      <c r="F2914" s="33">
        <v>1370103236.53</v>
      </c>
    </row>
    <row r="2915" spans="1:6" ht="13.5" hidden="1" thickBot="1">
      <c r="A2915" s="27">
        <f t="shared" si="55"/>
        <v>9</v>
      </c>
      <c r="B2915" s="30" t="s">
        <v>4883</v>
      </c>
      <c r="C2915" s="30" t="s">
        <v>4884</v>
      </c>
      <c r="D2915" s="34">
        <v>0</v>
      </c>
      <c r="E2915" s="33">
        <v>607156030638.51001</v>
      </c>
      <c r="F2915" s="33">
        <v>607156030638.51001</v>
      </c>
    </row>
    <row r="2916" spans="1:6" ht="13.5" hidden="1" thickBot="1">
      <c r="A2916" s="27">
        <f t="shared" si="55"/>
        <v>9</v>
      </c>
      <c r="B2916" s="30" t="s">
        <v>4885</v>
      </c>
      <c r="C2916" s="30" t="s">
        <v>4886</v>
      </c>
      <c r="D2916" s="34">
        <v>0</v>
      </c>
      <c r="E2916" s="33">
        <v>8014716489.6099997</v>
      </c>
      <c r="F2916" s="33">
        <v>8014716489.6099997</v>
      </c>
    </row>
    <row r="2917" spans="1:6" ht="13.5" hidden="1" thickBot="1">
      <c r="A2917" s="27">
        <f t="shared" si="55"/>
        <v>9</v>
      </c>
      <c r="B2917" s="30" t="s">
        <v>4887</v>
      </c>
      <c r="C2917" s="30" t="s">
        <v>4888</v>
      </c>
      <c r="D2917" s="34">
        <v>0</v>
      </c>
      <c r="E2917" s="33">
        <v>14081563225.799999</v>
      </c>
      <c r="F2917" s="33">
        <v>14081563225.799999</v>
      </c>
    </row>
    <row r="2918" spans="1:6" ht="13.5" hidden="1" thickBot="1">
      <c r="A2918" s="27">
        <f t="shared" si="55"/>
        <v>9</v>
      </c>
      <c r="B2918" s="30" t="s">
        <v>4889</v>
      </c>
      <c r="C2918" s="30" t="s">
        <v>4890</v>
      </c>
      <c r="D2918" s="34">
        <v>0</v>
      </c>
      <c r="E2918" s="33">
        <v>137457611881.14999</v>
      </c>
      <c r="F2918" s="33">
        <v>137457611881.14999</v>
      </c>
    </row>
    <row r="2919" spans="1:6" ht="13.5" hidden="1" thickBot="1">
      <c r="A2919" s="27">
        <f t="shared" si="55"/>
        <v>9</v>
      </c>
      <c r="B2919" s="30" t="s">
        <v>4891</v>
      </c>
      <c r="C2919" s="30" t="s">
        <v>4892</v>
      </c>
      <c r="D2919" s="34">
        <v>0</v>
      </c>
      <c r="E2919" s="33">
        <v>125310357831.28999</v>
      </c>
      <c r="F2919" s="33">
        <v>125310357831.28999</v>
      </c>
    </row>
    <row r="2920" spans="1:6" ht="13.5" hidden="1" thickBot="1">
      <c r="A2920" s="27">
        <f t="shared" si="55"/>
        <v>9</v>
      </c>
      <c r="B2920" s="30" t="s">
        <v>4893</v>
      </c>
      <c r="C2920" s="30" t="s">
        <v>1567</v>
      </c>
      <c r="D2920" s="34">
        <v>0</v>
      </c>
      <c r="E2920" s="33">
        <v>647347710748.09998</v>
      </c>
      <c r="F2920" s="33">
        <v>647347710748.09998</v>
      </c>
    </row>
    <row r="2921" spans="1:6" ht="13.5" hidden="1" thickBot="1">
      <c r="A2921" s="27">
        <f t="shared" si="55"/>
        <v>9</v>
      </c>
      <c r="B2921" s="30" t="s">
        <v>4894</v>
      </c>
      <c r="C2921" s="30" t="s">
        <v>4134</v>
      </c>
      <c r="D2921" s="34">
        <v>0</v>
      </c>
      <c r="E2921" s="33">
        <v>12235613876.51</v>
      </c>
      <c r="F2921" s="33">
        <v>12235613876.51</v>
      </c>
    </row>
    <row r="2922" spans="1:6" ht="13.5" hidden="1" thickBot="1">
      <c r="A2922" s="27">
        <f t="shared" si="55"/>
        <v>9</v>
      </c>
      <c r="B2922" s="30" t="s">
        <v>4895</v>
      </c>
      <c r="C2922" s="30" t="s">
        <v>4896</v>
      </c>
      <c r="D2922" s="34">
        <v>0</v>
      </c>
      <c r="E2922" s="34">
        <v>4062337014</v>
      </c>
      <c r="F2922" s="34">
        <v>4062337014</v>
      </c>
    </row>
    <row r="2923" spans="1:6" ht="13.5" hidden="1" thickBot="1">
      <c r="A2923" s="27">
        <f t="shared" si="55"/>
        <v>9</v>
      </c>
      <c r="B2923" s="30" t="s">
        <v>4897</v>
      </c>
      <c r="C2923" s="30" t="s">
        <v>4898</v>
      </c>
      <c r="D2923" s="34">
        <v>0</v>
      </c>
      <c r="E2923" s="33">
        <v>586987367773.08997</v>
      </c>
      <c r="F2923" s="33">
        <v>586987367773.08997</v>
      </c>
    </row>
    <row r="2924" spans="1:6" ht="13.5" hidden="1" thickBot="1">
      <c r="A2924" s="27">
        <f t="shared" si="55"/>
        <v>9</v>
      </c>
      <c r="B2924" s="30" t="s">
        <v>4899</v>
      </c>
      <c r="C2924" s="30" t="s">
        <v>4900</v>
      </c>
      <c r="D2924" s="34">
        <v>0</v>
      </c>
      <c r="E2924" s="33">
        <v>234008947927.98999</v>
      </c>
      <c r="F2924" s="33">
        <v>234008947927.98999</v>
      </c>
    </row>
    <row r="2925" spans="1:6" ht="13.5" hidden="1" thickBot="1">
      <c r="A2925" s="27">
        <f t="shared" si="55"/>
        <v>9</v>
      </c>
      <c r="B2925" s="30" t="s">
        <v>4901</v>
      </c>
      <c r="C2925" s="30" t="s">
        <v>4902</v>
      </c>
      <c r="D2925" s="34">
        <v>0</v>
      </c>
      <c r="E2925" s="33">
        <v>1409448367.2</v>
      </c>
      <c r="F2925" s="33">
        <v>1409448367.2</v>
      </c>
    </row>
    <row r="2926" spans="1:6" ht="13.5" hidden="1" thickBot="1">
      <c r="A2926" s="27">
        <f t="shared" si="55"/>
        <v>9</v>
      </c>
      <c r="B2926" s="30" t="s">
        <v>4903</v>
      </c>
      <c r="C2926" s="30" t="s">
        <v>4904</v>
      </c>
      <c r="D2926" s="34">
        <v>0</v>
      </c>
      <c r="E2926" s="33">
        <v>1421924668.4300001</v>
      </c>
      <c r="F2926" s="33">
        <v>1421924668.4300001</v>
      </c>
    </row>
    <row r="2927" spans="1:6" ht="13.5" hidden="1" thickBot="1">
      <c r="A2927" s="27">
        <f t="shared" si="55"/>
        <v>9</v>
      </c>
      <c r="B2927" s="30" t="s">
        <v>4905</v>
      </c>
      <c r="C2927" s="30" t="s">
        <v>4906</v>
      </c>
      <c r="D2927" s="34">
        <v>0</v>
      </c>
      <c r="E2927" s="34">
        <v>5083301</v>
      </c>
      <c r="F2927" s="34">
        <v>5083301</v>
      </c>
    </row>
    <row r="2928" spans="1:6" ht="13.5" hidden="1" thickBot="1">
      <c r="A2928" s="27">
        <f t="shared" si="55"/>
        <v>9</v>
      </c>
      <c r="B2928" s="30" t="s">
        <v>4907</v>
      </c>
      <c r="C2928" s="30" t="s">
        <v>984</v>
      </c>
      <c r="D2928" s="34">
        <v>0</v>
      </c>
      <c r="E2928" s="33">
        <v>175297834207.47</v>
      </c>
      <c r="F2928" s="33">
        <v>175297834207.47</v>
      </c>
    </row>
    <row r="2929" spans="1:6" ht="13.5" hidden="1" thickBot="1">
      <c r="A2929" s="27">
        <f t="shared" si="55"/>
        <v>9</v>
      </c>
      <c r="B2929" s="30" t="s">
        <v>4908</v>
      </c>
      <c r="C2929" s="30" t="s">
        <v>4909</v>
      </c>
      <c r="D2929" s="34">
        <v>0</v>
      </c>
      <c r="E2929" s="33">
        <v>87375305072.860001</v>
      </c>
      <c r="F2929" s="33">
        <v>87375305072.860001</v>
      </c>
    </row>
    <row r="2930" spans="1:6" ht="13.5" hidden="1" thickBot="1">
      <c r="A2930" s="27">
        <f t="shared" si="55"/>
        <v>9</v>
      </c>
      <c r="B2930" s="30" t="s">
        <v>4910</v>
      </c>
      <c r="C2930" s="30" t="s">
        <v>2208</v>
      </c>
      <c r="D2930" s="34">
        <v>0</v>
      </c>
      <c r="E2930" s="33">
        <v>31167440250.689999</v>
      </c>
      <c r="F2930" s="33">
        <v>31167440250.689999</v>
      </c>
    </row>
    <row r="2931" spans="1:6" ht="13.5" hidden="1" thickBot="1">
      <c r="A2931" s="27">
        <f t="shared" si="55"/>
        <v>9</v>
      </c>
      <c r="B2931" s="30" t="s">
        <v>4911</v>
      </c>
      <c r="C2931" s="30" t="s">
        <v>4912</v>
      </c>
      <c r="D2931" s="34">
        <v>0</v>
      </c>
      <c r="E2931" s="34">
        <v>12315882257</v>
      </c>
      <c r="F2931" s="34">
        <v>12315882257</v>
      </c>
    </row>
    <row r="2932" spans="1:6" ht="13.5" hidden="1" thickBot="1">
      <c r="A2932" s="27">
        <f t="shared" si="55"/>
        <v>9</v>
      </c>
      <c r="B2932" s="30" t="s">
        <v>4913</v>
      </c>
      <c r="C2932" s="30" t="s">
        <v>4914</v>
      </c>
      <c r="D2932" s="34">
        <v>0</v>
      </c>
      <c r="E2932" s="33">
        <v>295686526.97000003</v>
      </c>
      <c r="F2932" s="33">
        <v>295686526.97000003</v>
      </c>
    </row>
    <row r="2933" spans="1:6" ht="13.5" hidden="1" thickBot="1">
      <c r="A2933" s="27">
        <f t="shared" si="55"/>
        <v>9</v>
      </c>
      <c r="B2933" s="30" t="s">
        <v>4915</v>
      </c>
      <c r="C2933" s="30" t="s">
        <v>4916</v>
      </c>
      <c r="D2933" s="34">
        <v>0</v>
      </c>
      <c r="E2933" s="33">
        <v>8334953221.4700003</v>
      </c>
      <c r="F2933" s="33">
        <v>8334953221.4700003</v>
      </c>
    </row>
    <row r="2934" spans="1:6" ht="13.5" hidden="1" thickBot="1">
      <c r="A2934" s="27">
        <f t="shared" si="55"/>
        <v>9</v>
      </c>
      <c r="B2934" s="30" t="s">
        <v>4917</v>
      </c>
      <c r="C2934" s="30" t="s">
        <v>4918</v>
      </c>
      <c r="D2934" s="34">
        <v>0</v>
      </c>
      <c r="E2934" s="33">
        <v>2346482861.8699999</v>
      </c>
      <c r="F2934" s="33">
        <v>2346482861.8699999</v>
      </c>
    </row>
    <row r="2935" spans="1:6" ht="13.5" hidden="1" thickBot="1">
      <c r="A2935" s="27">
        <f t="shared" si="55"/>
        <v>9</v>
      </c>
      <c r="B2935" s="30" t="s">
        <v>4919</v>
      </c>
      <c r="C2935" s="30" t="s">
        <v>4920</v>
      </c>
      <c r="D2935" s="34">
        <v>0</v>
      </c>
      <c r="E2935" s="33">
        <v>2363947011.6999998</v>
      </c>
      <c r="F2935" s="33">
        <v>2363947011.6999998</v>
      </c>
    </row>
    <row r="2936" spans="1:6" ht="13.5" hidden="1" thickBot="1">
      <c r="A2936" s="27">
        <f t="shared" si="55"/>
        <v>9</v>
      </c>
      <c r="B2936" s="30" t="s">
        <v>4921</v>
      </c>
      <c r="C2936" s="30" t="s">
        <v>4922</v>
      </c>
      <c r="D2936" s="34">
        <v>0</v>
      </c>
      <c r="E2936" s="33">
        <v>88176078716.669998</v>
      </c>
      <c r="F2936" s="33">
        <v>88176078716.669998</v>
      </c>
    </row>
    <row r="2937" spans="1:6" ht="13.5" hidden="1" thickBot="1">
      <c r="A2937" s="27">
        <f t="shared" si="55"/>
        <v>9</v>
      </c>
      <c r="B2937" s="30" t="s">
        <v>4923</v>
      </c>
      <c r="C2937" s="30" t="s">
        <v>3003</v>
      </c>
      <c r="D2937" s="34">
        <v>0</v>
      </c>
      <c r="E2937" s="33">
        <v>78624186151.440002</v>
      </c>
      <c r="F2937" s="33">
        <v>78624186151.440002</v>
      </c>
    </row>
    <row r="2938" spans="1:6" ht="13.5" hidden="1" thickBot="1">
      <c r="A2938" s="27">
        <f t="shared" si="55"/>
        <v>9</v>
      </c>
      <c r="B2938" s="30" t="s">
        <v>4924</v>
      </c>
      <c r="C2938" s="30" t="s">
        <v>69</v>
      </c>
      <c r="D2938" s="34">
        <v>0</v>
      </c>
      <c r="E2938" s="33">
        <v>184077274150.89001</v>
      </c>
      <c r="F2938" s="33">
        <v>184077274150.89001</v>
      </c>
    </row>
    <row r="2939" spans="1:6" ht="13.5" hidden="1" thickBot="1">
      <c r="A2939" s="27">
        <f t="shared" si="55"/>
        <v>9</v>
      </c>
      <c r="B2939" s="30" t="s">
        <v>4925</v>
      </c>
      <c r="C2939" s="30" t="s">
        <v>4926</v>
      </c>
      <c r="D2939" s="34">
        <v>0</v>
      </c>
      <c r="E2939" s="33">
        <v>98668492539.199997</v>
      </c>
      <c r="F2939" s="33">
        <v>98668492539.199997</v>
      </c>
    </row>
    <row r="2940" spans="1:6" ht="13.5" hidden="1" thickBot="1">
      <c r="A2940" s="27">
        <f t="shared" si="55"/>
        <v>9</v>
      </c>
      <c r="B2940" s="30" t="s">
        <v>4927</v>
      </c>
      <c r="C2940" s="30" t="s">
        <v>925</v>
      </c>
      <c r="D2940" s="34">
        <v>0</v>
      </c>
      <c r="E2940" s="34">
        <v>898606958</v>
      </c>
      <c r="F2940" s="34">
        <v>898606958</v>
      </c>
    </row>
    <row r="2941" spans="1:6" ht="13.5" hidden="1" thickBot="1">
      <c r="A2941" s="27">
        <f t="shared" si="55"/>
        <v>9</v>
      </c>
      <c r="B2941" s="30" t="s">
        <v>4928</v>
      </c>
      <c r="C2941" s="30" t="s">
        <v>4929</v>
      </c>
      <c r="D2941" s="34">
        <v>0</v>
      </c>
      <c r="E2941" s="34">
        <v>168146809960</v>
      </c>
      <c r="F2941" s="34">
        <v>168146809960</v>
      </c>
    </row>
    <row r="2942" spans="1:6" ht="13.5" hidden="1" thickBot="1">
      <c r="A2942" s="27">
        <f t="shared" si="55"/>
        <v>9</v>
      </c>
      <c r="B2942" s="30" t="s">
        <v>4930</v>
      </c>
      <c r="C2942" s="30" t="s">
        <v>4931</v>
      </c>
      <c r="D2942" s="34">
        <v>0</v>
      </c>
      <c r="E2942" s="33">
        <v>255292648746.51001</v>
      </c>
      <c r="F2942" s="33">
        <v>255292648746.51001</v>
      </c>
    </row>
    <row r="2943" spans="1:6" ht="13.5" hidden="1" thickBot="1">
      <c r="A2943" s="27">
        <f t="shared" si="55"/>
        <v>9</v>
      </c>
      <c r="B2943" s="30" t="s">
        <v>4932</v>
      </c>
      <c r="C2943" s="30" t="s">
        <v>4933</v>
      </c>
      <c r="D2943" s="34">
        <v>0</v>
      </c>
      <c r="E2943" s="33">
        <v>1050608098991.96</v>
      </c>
      <c r="F2943" s="33">
        <v>1050608098991.96</v>
      </c>
    </row>
    <row r="2944" spans="1:6" ht="13.5" hidden="1" thickBot="1">
      <c r="A2944" s="27">
        <f t="shared" si="55"/>
        <v>9</v>
      </c>
      <c r="B2944" s="30" t="s">
        <v>4934</v>
      </c>
      <c r="C2944" s="30" t="s">
        <v>4935</v>
      </c>
      <c r="D2944" s="34">
        <v>0</v>
      </c>
      <c r="E2944" s="33">
        <v>461680744101.29999</v>
      </c>
      <c r="F2944" s="33">
        <v>461680744101.29999</v>
      </c>
    </row>
    <row r="2945" spans="1:6" ht="13.5" hidden="1" thickBot="1">
      <c r="A2945" s="27">
        <f t="shared" si="55"/>
        <v>9</v>
      </c>
      <c r="B2945" s="30" t="s">
        <v>4936</v>
      </c>
      <c r="C2945" s="30" t="s">
        <v>4937</v>
      </c>
      <c r="D2945" s="34">
        <v>0</v>
      </c>
      <c r="E2945" s="33">
        <v>9679456769.1900005</v>
      </c>
      <c r="F2945" s="33">
        <v>9679456769.1900005</v>
      </c>
    </row>
    <row r="2946" spans="1:6" ht="13.5" hidden="1" thickBot="1">
      <c r="A2946" s="27">
        <f t="shared" si="55"/>
        <v>9</v>
      </c>
      <c r="B2946" s="30" t="s">
        <v>4938</v>
      </c>
      <c r="C2946" s="30" t="s">
        <v>3034</v>
      </c>
      <c r="D2946" s="34">
        <v>0</v>
      </c>
      <c r="E2946" s="33">
        <v>5811265772.6400003</v>
      </c>
      <c r="F2946" s="33">
        <v>5811265772.6400003</v>
      </c>
    </row>
    <row r="2947" spans="1:6" ht="13.5" hidden="1" thickBot="1">
      <c r="A2947" s="27">
        <f t="shared" si="55"/>
        <v>9</v>
      </c>
      <c r="B2947" s="30" t="s">
        <v>4939</v>
      </c>
      <c r="C2947" s="30" t="s">
        <v>1242</v>
      </c>
      <c r="D2947" s="34">
        <v>0</v>
      </c>
      <c r="E2947" s="33">
        <v>851861117418.41003</v>
      </c>
      <c r="F2947" s="33">
        <v>851861117418.41003</v>
      </c>
    </row>
    <row r="2948" spans="1:6" ht="13.5" hidden="1" thickBot="1">
      <c r="A2948" s="27">
        <f t="shared" si="55"/>
        <v>9</v>
      </c>
      <c r="B2948" s="30" t="s">
        <v>4940</v>
      </c>
      <c r="C2948" s="30" t="s">
        <v>1269</v>
      </c>
      <c r="D2948" s="34">
        <v>0</v>
      </c>
      <c r="E2948" s="33">
        <v>7170374836657.29</v>
      </c>
      <c r="F2948" s="33">
        <v>7170374836657.29</v>
      </c>
    </row>
    <row r="2949" spans="1:6" ht="13.5" hidden="1" thickBot="1">
      <c r="A2949" s="27">
        <f t="shared" si="55"/>
        <v>9</v>
      </c>
      <c r="B2949" s="30" t="s">
        <v>4941</v>
      </c>
      <c r="C2949" s="30" t="s">
        <v>2786</v>
      </c>
      <c r="D2949" s="34">
        <v>0</v>
      </c>
      <c r="E2949" s="33">
        <v>2834350402348.3501</v>
      </c>
      <c r="F2949" s="33">
        <v>2834350402348.3501</v>
      </c>
    </row>
    <row r="2950" spans="1:6" ht="13.5" hidden="1" thickBot="1">
      <c r="A2950" s="27">
        <f t="shared" si="55"/>
        <v>9</v>
      </c>
      <c r="B2950" s="30" t="s">
        <v>4942</v>
      </c>
      <c r="C2950" s="30" t="s">
        <v>4943</v>
      </c>
      <c r="D2950" s="34">
        <v>0</v>
      </c>
      <c r="E2950" s="33">
        <v>4076885280973.6602</v>
      </c>
      <c r="F2950" s="33">
        <v>4076885280973.6602</v>
      </c>
    </row>
    <row r="2951" spans="1:6" ht="13.5" thickBot="1">
      <c r="A2951" s="27">
        <f t="shared" si="55"/>
        <v>6</v>
      </c>
      <c r="B2951" s="27" t="s">
        <v>4944</v>
      </c>
      <c r="C2951" s="30" t="s">
        <v>2822</v>
      </c>
      <c r="D2951" s="34">
        <v>0</v>
      </c>
      <c r="E2951" s="33">
        <v>694166986763.65002</v>
      </c>
      <c r="F2951" s="33">
        <v>694166986763.65002</v>
      </c>
    </row>
    <row r="2952" spans="1:6" ht="13.5" hidden="1" thickBot="1">
      <c r="A2952" s="27">
        <f t="shared" si="55"/>
        <v>9</v>
      </c>
      <c r="B2952" s="30" t="s">
        <v>4945</v>
      </c>
      <c r="C2952" s="30" t="s">
        <v>773</v>
      </c>
      <c r="D2952" s="34">
        <v>0</v>
      </c>
      <c r="E2952" s="34">
        <v>4761564330</v>
      </c>
      <c r="F2952" s="34">
        <v>4761564330</v>
      </c>
    </row>
    <row r="2953" spans="1:6" ht="13.5" hidden="1" thickBot="1">
      <c r="A2953" s="27">
        <f t="shared" si="55"/>
        <v>9</v>
      </c>
      <c r="B2953" s="30" t="s">
        <v>4946</v>
      </c>
      <c r="C2953" s="30" t="s">
        <v>913</v>
      </c>
      <c r="D2953" s="34">
        <v>0</v>
      </c>
      <c r="E2953" s="33">
        <v>10267125547.940001</v>
      </c>
      <c r="F2953" s="33">
        <v>10267125547.940001</v>
      </c>
    </row>
    <row r="2954" spans="1:6" ht="13.5" hidden="1" thickBot="1">
      <c r="A2954" s="27">
        <f t="shared" si="55"/>
        <v>9</v>
      </c>
      <c r="B2954" s="30" t="s">
        <v>4947</v>
      </c>
      <c r="C2954" s="30" t="s">
        <v>2827</v>
      </c>
      <c r="D2954" s="34">
        <v>0</v>
      </c>
      <c r="E2954" s="34">
        <v>0</v>
      </c>
      <c r="F2954" s="34">
        <v>0</v>
      </c>
    </row>
    <row r="2955" spans="1:6" ht="13.5" hidden="1" thickBot="1">
      <c r="A2955" s="27">
        <f t="shared" si="55"/>
        <v>9</v>
      </c>
      <c r="B2955" s="30" t="s">
        <v>4948</v>
      </c>
      <c r="C2955" s="30" t="s">
        <v>775</v>
      </c>
      <c r="D2955" s="34">
        <v>0</v>
      </c>
      <c r="E2955" s="33">
        <v>661596560.49000001</v>
      </c>
      <c r="F2955" s="33">
        <v>661596560.49000001</v>
      </c>
    </row>
    <row r="2956" spans="1:6" ht="13.5" hidden="1" thickBot="1">
      <c r="A2956" s="27">
        <f t="shared" si="55"/>
        <v>9</v>
      </c>
      <c r="B2956" s="30" t="s">
        <v>4949</v>
      </c>
      <c r="C2956" s="30" t="s">
        <v>863</v>
      </c>
      <c r="D2956" s="34">
        <v>0</v>
      </c>
      <c r="E2956" s="33">
        <v>22574452832.119999</v>
      </c>
      <c r="F2956" s="33">
        <v>22574452832.119999</v>
      </c>
    </row>
    <row r="2957" spans="1:6" ht="13.5" hidden="1" thickBot="1">
      <c r="A2957" s="27">
        <f t="shared" si="55"/>
        <v>9</v>
      </c>
      <c r="B2957" s="30" t="s">
        <v>4950</v>
      </c>
      <c r="C2957" s="30" t="s">
        <v>797</v>
      </c>
      <c r="D2957" s="34">
        <v>0</v>
      </c>
      <c r="E2957" s="34">
        <v>1038000</v>
      </c>
      <c r="F2957" s="34">
        <v>1038000</v>
      </c>
    </row>
    <row r="2958" spans="1:6" ht="13.5" hidden="1" thickBot="1">
      <c r="A2958" s="27">
        <f t="shared" si="55"/>
        <v>9</v>
      </c>
      <c r="B2958" s="30" t="s">
        <v>4951</v>
      </c>
      <c r="C2958" s="30" t="s">
        <v>765</v>
      </c>
      <c r="D2958" s="34">
        <v>0</v>
      </c>
      <c r="E2958" s="34">
        <v>0</v>
      </c>
      <c r="F2958" s="34">
        <v>0</v>
      </c>
    </row>
    <row r="2959" spans="1:6" ht="13.5" hidden="1" thickBot="1">
      <c r="A2959" s="27">
        <f t="shared" si="55"/>
        <v>9</v>
      </c>
      <c r="B2959" s="30" t="s">
        <v>4952</v>
      </c>
      <c r="C2959" s="30" t="s">
        <v>2831</v>
      </c>
      <c r="D2959" s="34">
        <v>0</v>
      </c>
      <c r="E2959" s="34">
        <v>1269458141</v>
      </c>
      <c r="F2959" s="34">
        <v>1269458141</v>
      </c>
    </row>
    <row r="2960" spans="1:6" ht="13.5" hidden="1" thickBot="1">
      <c r="A2960" s="27">
        <f t="shared" si="55"/>
        <v>9</v>
      </c>
      <c r="B2960" s="30" t="s">
        <v>4953</v>
      </c>
      <c r="C2960" s="30" t="s">
        <v>1120</v>
      </c>
      <c r="D2960" s="34">
        <v>0</v>
      </c>
      <c r="E2960" s="33">
        <v>4900349758.4099998</v>
      </c>
      <c r="F2960" s="33">
        <v>4900349758.4099998</v>
      </c>
    </row>
    <row r="2961" spans="1:6" ht="13.5" hidden="1" thickBot="1">
      <c r="A2961" s="27">
        <f t="shared" si="55"/>
        <v>9</v>
      </c>
      <c r="B2961" s="30" t="s">
        <v>4954</v>
      </c>
      <c r="C2961" s="30" t="s">
        <v>899</v>
      </c>
      <c r="D2961" s="34">
        <v>0</v>
      </c>
      <c r="E2961" s="33">
        <v>211761444.97999999</v>
      </c>
      <c r="F2961" s="33">
        <v>211761444.97999999</v>
      </c>
    </row>
    <row r="2962" spans="1:6" ht="13.5" hidden="1" thickBot="1">
      <c r="A2962" s="27">
        <f t="shared" si="55"/>
        <v>9</v>
      </c>
      <c r="B2962" s="30" t="s">
        <v>4955</v>
      </c>
      <c r="C2962" s="30" t="s">
        <v>825</v>
      </c>
      <c r="D2962" s="34">
        <v>0</v>
      </c>
      <c r="E2962" s="34">
        <v>0</v>
      </c>
      <c r="F2962" s="34">
        <v>0</v>
      </c>
    </row>
    <row r="2963" spans="1:6" ht="13.5" hidden="1" thickBot="1">
      <c r="A2963" s="27">
        <f t="shared" si="55"/>
        <v>9</v>
      </c>
      <c r="B2963" s="30" t="s">
        <v>4956</v>
      </c>
      <c r="C2963" s="30" t="s">
        <v>4957</v>
      </c>
      <c r="D2963" s="34">
        <v>0</v>
      </c>
      <c r="E2963" s="34">
        <v>255396000</v>
      </c>
      <c r="F2963" s="34">
        <v>255396000</v>
      </c>
    </row>
    <row r="2964" spans="1:6" ht="13.5" hidden="1" thickBot="1">
      <c r="A2964" s="27">
        <f t="shared" si="55"/>
        <v>9</v>
      </c>
      <c r="B2964" s="30" t="s">
        <v>4958</v>
      </c>
      <c r="C2964" s="30" t="s">
        <v>4959</v>
      </c>
      <c r="D2964" s="34">
        <v>0</v>
      </c>
      <c r="E2964" s="33">
        <v>407894936110.89001</v>
      </c>
      <c r="F2964" s="33">
        <v>407894936110.89001</v>
      </c>
    </row>
    <row r="2965" spans="1:6" ht="13.5" hidden="1" thickBot="1">
      <c r="A2965" s="27">
        <f t="shared" si="55"/>
        <v>9</v>
      </c>
      <c r="B2965" s="30" t="s">
        <v>4960</v>
      </c>
      <c r="C2965" s="30" t="s">
        <v>4961</v>
      </c>
      <c r="D2965" s="34">
        <v>0</v>
      </c>
      <c r="E2965" s="34">
        <v>0</v>
      </c>
      <c r="F2965" s="34">
        <v>0</v>
      </c>
    </row>
    <row r="2966" spans="1:6" ht="13.5" hidden="1" thickBot="1">
      <c r="A2966" s="27">
        <f t="shared" si="55"/>
        <v>9</v>
      </c>
      <c r="B2966" s="30" t="s">
        <v>4962</v>
      </c>
      <c r="C2966" s="30" t="s">
        <v>911</v>
      </c>
      <c r="D2966" s="34">
        <v>0</v>
      </c>
      <c r="E2966" s="33">
        <v>78881588035.020004</v>
      </c>
      <c r="F2966" s="33">
        <v>78881588035.020004</v>
      </c>
    </row>
    <row r="2967" spans="1:6" ht="13.5" hidden="1" thickBot="1">
      <c r="A2967" s="27">
        <f t="shared" si="55"/>
        <v>9</v>
      </c>
      <c r="B2967" s="30" t="s">
        <v>4963</v>
      </c>
      <c r="C2967" s="30" t="s">
        <v>897</v>
      </c>
      <c r="D2967" s="34">
        <v>0</v>
      </c>
      <c r="E2967" s="33">
        <v>2802571520.6599998</v>
      </c>
      <c r="F2967" s="33">
        <v>2802571520.6599998</v>
      </c>
    </row>
    <row r="2968" spans="1:6" ht="13.5" hidden="1" thickBot="1">
      <c r="A2968" s="27">
        <f t="shared" si="55"/>
        <v>9</v>
      </c>
      <c r="B2968" s="30" t="s">
        <v>4964</v>
      </c>
      <c r="C2968" s="30" t="s">
        <v>767</v>
      </c>
      <c r="D2968" s="34">
        <v>0</v>
      </c>
      <c r="E2968" s="34">
        <v>0</v>
      </c>
      <c r="F2968" s="34">
        <v>0</v>
      </c>
    </row>
    <row r="2969" spans="1:6" ht="13.5" hidden="1" thickBot="1">
      <c r="A2969" s="27">
        <f t="shared" si="55"/>
        <v>9</v>
      </c>
      <c r="B2969" s="30" t="s">
        <v>4965</v>
      </c>
      <c r="C2969" s="30" t="s">
        <v>2843</v>
      </c>
      <c r="D2969" s="34">
        <v>0</v>
      </c>
      <c r="E2969" s="33">
        <v>1580769878.1700001</v>
      </c>
      <c r="F2969" s="33">
        <v>1580769878.1700001</v>
      </c>
    </row>
    <row r="2970" spans="1:6" ht="13.5" hidden="1" thickBot="1">
      <c r="A2970" s="27">
        <f t="shared" si="55"/>
        <v>9</v>
      </c>
      <c r="B2970" s="30" t="s">
        <v>4966</v>
      </c>
      <c r="C2970" s="30" t="s">
        <v>843</v>
      </c>
      <c r="D2970" s="34">
        <v>0</v>
      </c>
      <c r="E2970" s="33">
        <v>349729378.55000001</v>
      </c>
      <c r="F2970" s="33">
        <v>349729378.55000001</v>
      </c>
    </row>
    <row r="2971" spans="1:6" ht="13.5" hidden="1" thickBot="1">
      <c r="A2971" s="27">
        <f t="shared" si="55"/>
        <v>9</v>
      </c>
      <c r="B2971" s="30" t="s">
        <v>4967</v>
      </c>
      <c r="C2971" s="30" t="s">
        <v>847</v>
      </c>
      <c r="D2971" s="34">
        <v>0</v>
      </c>
      <c r="E2971" s="34">
        <v>0</v>
      </c>
      <c r="F2971" s="34">
        <v>0</v>
      </c>
    </row>
    <row r="2972" spans="1:6" ht="13.5" hidden="1" thickBot="1">
      <c r="A2972" s="27">
        <f t="shared" si="55"/>
        <v>9</v>
      </c>
      <c r="B2972" s="30" t="s">
        <v>4968</v>
      </c>
      <c r="C2972" s="30" t="s">
        <v>849</v>
      </c>
      <c r="D2972" s="34">
        <v>0</v>
      </c>
      <c r="E2972" s="34">
        <v>75376549</v>
      </c>
      <c r="F2972" s="34">
        <v>75376549</v>
      </c>
    </row>
    <row r="2973" spans="1:6" ht="13.5" hidden="1" thickBot="1">
      <c r="A2973" s="27">
        <f t="shared" si="55"/>
        <v>9</v>
      </c>
      <c r="B2973" s="30" t="s">
        <v>4969</v>
      </c>
      <c r="C2973" s="30" t="s">
        <v>2849</v>
      </c>
      <c r="D2973" s="34">
        <v>0</v>
      </c>
      <c r="E2973" s="33">
        <v>6542099860.0200005</v>
      </c>
      <c r="F2973" s="33">
        <v>6542099860.0200005</v>
      </c>
    </row>
    <row r="2974" spans="1:6" ht="13.5" hidden="1" thickBot="1">
      <c r="A2974" s="27">
        <f t="shared" si="55"/>
        <v>9</v>
      </c>
      <c r="B2974" s="30" t="s">
        <v>4970</v>
      </c>
      <c r="C2974" s="30" t="s">
        <v>887</v>
      </c>
      <c r="D2974" s="34">
        <v>0</v>
      </c>
      <c r="E2974" s="33">
        <v>30092333166.59</v>
      </c>
      <c r="F2974" s="33">
        <v>30092333166.59</v>
      </c>
    </row>
    <row r="2975" spans="1:6" ht="13.5" hidden="1" thickBot="1">
      <c r="A2975" s="27">
        <f t="shared" si="55"/>
        <v>9</v>
      </c>
      <c r="B2975" s="30" t="s">
        <v>4971</v>
      </c>
      <c r="C2975" s="30" t="s">
        <v>4972</v>
      </c>
      <c r="D2975" s="34">
        <v>0</v>
      </c>
      <c r="E2975" s="33">
        <v>121044839649.81</v>
      </c>
      <c r="F2975" s="33">
        <v>121044839649.81</v>
      </c>
    </row>
    <row r="2976" spans="1:6" ht="13.5" thickBot="1">
      <c r="A2976" s="27">
        <f t="shared" si="55"/>
        <v>6</v>
      </c>
      <c r="B2976" s="27" t="s">
        <v>4973</v>
      </c>
      <c r="C2976" s="30" t="s">
        <v>1114</v>
      </c>
      <c r="D2976" s="34">
        <v>0</v>
      </c>
      <c r="E2976" s="34">
        <v>25918715980067</v>
      </c>
      <c r="F2976" s="34">
        <v>25918715980067</v>
      </c>
    </row>
    <row r="2977" spans="1:6" ht="13.5" hidden="1" thickBot="1">
      <c r="A2977" s="27">
        <f t="shared" si="55"/>
        <v>9</v>
      </c>
      <c r="B2977" s="30" t="s">
        <v>4974</v>
      </c>
      <c r="C2977" s="30" t="s">
        <v>2679</v>
      </c>
      <c r="D2977" s="34">
        <v>0</v>
      </c>
      <c r="E2977" s="34">
        <v>22205255752801</v>
      </c>
      <c r="F2977" s="34">
        <v>22205255752801</v>
      </c>
    </row>
    <row r="2978" spans="1:6" ht="13.5" hidden="1" thickBot="1">
      <c r="A2978" s="27">
        <f t="shared" ref="A2978:A3041" si="56">LEN(B2978)</f>
        <v>9</v>
      </c>
      <c r="B2978" s="30" t="s">
        <v>4975</v>
      </c>
      <c r="C2978" s="30" t="s">
        <v>4976</v>
      </c>
      <c r="D2978" s="34">
        <v>0</v>
      </c>
      <c r="E2978" s="34">
        <v>3343896471</v>
      </c>
      <c r="F2978" s="34">
        <v>3343896471</v>
      </c>
    </row>
    <row r="2979" spans="1:6" ht="13.5" hidden="1" customHeight="1" thickBot="1">
      <c r="A2979" s="27">
        <f t="shared" si="56"/>
        <v>9</v>
      </c>
      <c r="B2979" s="30" t="s">
        <v>4977</v>
      </c>
      <c r="C2979" s="38" t="s">
        <v>2685</v>
      </c>
      <c r="D2979" s="40">
        <v>0</v>
      </c>
      <c r="E2979" s="40">
        <v>173457476143</v>
      </c>
      <c r="F2979" s="40">
        <v>173457476143</v>
      </c>
    </row>
    <row r="2980" spans="1:6" ht="13.5" hidden="1" thickBot="1">
      <c r="A2980" s="27">
        <f t="shared" si="56"/>
        <v>9</v>
      </c>
      <c r="B2980" s="30" t="s">
        <v>4978</v>
      </c>
      <c r="C2980" s="30" t="s">
        <v>3998</v>
      </c>
      <c r="D2980" s="34">
        <v>0</v>
      </c>
      <c r="E2980" s="34">
        <v>34089791</v>
      </c>
      <c r="F2980" s="34">
        <v>34089791</v>
      </c>
    </row>
    <row r="2981" spans="1:6" ht="13.5" hidden="1" thickBot="1">
      <c r="A2981" s="27">
        <f t="shared" si="56"/>
        <v>9</v>
      </c>
      <c r="B2981" s="30" t="s">
        <v>4979</v>
      </c>
      <c r="C2981" s="30" t="s">
        <v>4980</v>
      </c>
      <c r="D2981" s="34">
        <v>0</v>
      </c>
      <c r="E2981" s="34">
        <v>73566309756</v>
      </c>
      <c r="F2981" s="34">
        <v>73566309756</v>
      </c>
    </row>
    <row r="2982" spans="1:6" ht="13.5" hidden="1" thickBot="1">
      <c r="A2982" s="27">
        <f t="shared" si="56"/>
        <v>9</v>
      </c>
      <c r="B2982" s="30" t="s">
        <v>4981</v>
      </c>
      <c r="C2982" s="30" t="s">
        <v>4982</v>
      </c>
      <c r="D2982" s="34">
        <v>0</v>
      </c>
      <c r="E2982" s="34">
        <v>3075354143</v>
      </c>
      <c r="F2982" s="34">
        <v>3075354143</v>
      </c>
    </row>
    <row r="2983" spans="1:6" ht="13.5" hidden="1" thickBot="1">
      <c r="A2983" s="27">
        <f t="shared" si="56"/>
        <v>9</v>
      </c>
      <c r="B2983" s="30" t="s">
        <v>4983</v>
      </c>
      <c r="C2983" s="30" t="s">
        <v>4984</v>
      </c>
      <c r="D2983" s="34">
        <v>0</v>
      </c>
      <c r="E2983" s="34">
        <v>35500299959</v>
      </c>
      <c r="F2983" s="34">
        <v>35500299959</v>
      </c>
    </row>
    <row r="2984" spans="1:6" ht="13.5" hidden="1" thickBot="1">
      <c r="A2984" s="27">
        <f t="shared" si="56"/>
        <v>9</v>
      </c>
      <c r="B2984" s="30" t="s">
        <v>4985</v>
      </c>
      <c r="C2984" s="30" t="s">
        <v>2689</v>
      </c>
      <c r="D2984" s="34">
        <v>0</v>
      </c>
      <c r="E2984" s="34">
        <v>2598843286159</v>
      </c>
      <c r="F2984" s="34">
        <v>2598843286159</v>
      </c>
    </row>
    <row r="2985" spans="1:6" ht="13.5" hidden="1" thickBot="1">
      <c r="A2985" s="27">
        <f t="shared" si="56"/>
        <v>9</v>
      </c>
      <c r="B2985" s="30" t="s">
        <v>4986</v>
      </c>
      <c r="C2985" s="30" t="s">
        <v>2691</v>
      </c>
      <c r="D2985" s="34">
        <v>0</v>
      </c>
      <c r="E2985" s="34">
        <v>825639514844</v>
      </c>
      <c r="F2985" s="34">
        <v>825639514844</v>
      </c>
    </row>
    <row r="2986" spans="1:6" ht="13.5" thickBot="1">
      <c r="A2986" s="27">
        <f t="shared" si="56"/>
        <v>3</v>
      </c>
      <c r="B2986" s="27" t="s">
        <v>4987</v>
      </c>
      <c r="C2986" s="30" t="s">
        <v>4988</v>
      </c>
      <c r="D2986" s="34">
        <v>0</v>
      </c>
      <c r="E2986" s="33">
        <v>1916341990329.0801</v>
      </c>
      <c r="F2986" s="33">
        <v>1916341990329.0801</v>
      </c>
    </row>
    <row r="2987" spans="1:6" ht="13.5" thickBot="1">
      <c r="A2987" s="27">
        <f t="shared" si="56"/>
        <v>6</v>
      </c>
      <c r="B2987" s="27" t="s">
        <v>4989</v>
      </c>
      <c r="C2987" s="30" t="s">
        <v>2212</v>
      </c>
      <c r="D2987" s="34">
        <v>0</v>
      </c>
      <c r="E2987" s="33">
        <v>283346802867.90997</v>
      </c>
      <c r="F2987" s="33">
        <v>283346802867.90997</v>
      </c>
    </row>
    <row r="2988" spans="1:6" ht="13.5" hidden="1" thickBot="1">
      <c r="A2988" s="27">
        <f t="shared" si="56"/>
        <v>9</v>
      </c>
      <c r="B2988" s="30" t="s">
        <v>4990</v>
      </c>
      <c r="C2988" s="30" t="s">
        <v>4715</v>
      </c>
      <c r="D2988" s="34">
        <v>0</v>
      </c>
      <c r="E2988" s="33">
        <v>210868299948.42001</v>
      </c>
      <c r="F2988" s="33">
        <v>210868299948.42001</v>
      </c>
    </row>
    <row r="2989" spans="1:6" ht="13.5" hidden="1" thickBot="1">
      <c r="A2989" s="27">
        <f t="shared" si="56"/>
        <v>9</v>
      </c>
      <c r="B2989" s="30" t="s">
        <v>4991</v>
      </c>
      <c r="C2989" s="30" t="s">
        <v>4717</v>
      </c>
      <c r="D2989" s="34">
        <v>0</v>
      </c>
      <c r="E2989" s="34">
        <v>653319541</v>
      </c>
      <c r="F2989" s="34">
        <v>653319541</v>
      </c>
    </row>
    <row r="2990" spans="1:6" ht="13.5" hidden="1" thickBot="1">
      <c r="A2990" s="27">
        <f t="shared" si="56"/>
        <v>9</v>
      </c>
      <c r="B2990" s="30" t="s">
        <v>4992</v>
      </c>
      <c r="C2990" s="30" t="s">
        <v>4719</v>
      </c>
      <c r="D2990" s="34">
        <v>0</v>
      </c>
      <c r="E2990" s="34">
        <v>4030889153</v>
      </c>
      <c r="F2990" s="34">
        <v>4030889153</v>
      </c>
    </row>
    <row r="2991" spans="1:6" ht="13.5" hidden="1" thickBot="1">
      <c r="A2991" s="27">
        <f t="shared" si="56"/>
        <v>9</v>
      </c>
      <c r="B2991" s="30" t="s">
        <v>4993</v>
      </c>
      <c r="C2991" s="30" t="s">
        <v>3007</v>
      </c>
      <c r="D2991" s="34">
        <v>0</v>
      </c>
      <c r="E2991" s="34">
        <v>8280000</v>
      </c>
      <c r="F2991" s="34">
        <v>8280000</v>
      </c>
    </row>
    <row r="2992" spans="1:6" ht="13.5" hidden="1" thickBot="1">
      <c r="A2992" s="27">
        <f t="shared" si="56"/>
        <v>9</v>
      </c>
      <c r="B2992" s="30" t="s">
        <v>4994</v>
      </c>
      <c r="C2992" s="30" t="s">
        <v>4796</v>
      </c>
      <c r="D2992" s="34">
        <v>0</v>
      </c>
      <c r="E2992" s="33">
        <v>157932824.37</v>
      </c>
      <c r="F2992" s="33">
        <v>157932824.37</v>
      </c>
    </row>
    <row r="2993" spans="1:6" ht="13.5" hidden="1" thickBot="1">
      <c r="A2993" s="27">
        <f t="shared" si="56"/>
        <v>9</v>
      </c>
      <c r="B2993" s="30" t="s">
        <v>4995</v>
      </c>
      <c r="C2993" s="30" t="s">
        <v>4726</v>
      </c>
      <c r="D2993" s="34">
        <v>0</v>
      </c>
      <c r="E2993" s="34">
        <v>3857702943</v>
      </c>
      <c r="F2993" s="34">
        <v>3857702943</v>
      </c>
    </row>
    <row r="2994" spans="1:6" ht="13.5" hidden="1" thickBot="1">
      <c r="A2994" s="27">
        <f t="shared" si="56"/>
        <v>9</v>
      </c>
      <c r="B2994" s="30" t="s">
        <v>4996</v>
      </c>
      <c r="C2994" s="30" t="s">
        <v>4728</v>
      </c>
      <c r="D2994" s="34">
        <v>0</v>
      </c>
      <c r="E2994" s="34">
        <v>1404440632</v>
      </c>
      <c r="F2994" s="34">
        <v>1404440632</v>
      </c>
    </row>
    <row r="2995" spans="1:6" ht="13.5" hidden="1" thickBot="1">
      <c r="A2995" s="27">
        <f t="shared" si="56"/>
        <v>9</v>
      </c>
      <c r="B2995" s="30" t="s">
        <v>4997</v>
      </c>
      <c r="C2995" s="30" t="s">
        <v>4730</v>
      </c>
      <c r="D2995" s="34">
        <v>0</v>
      </c>
      <c r="E2995" s="34">
        <v>45976547526</v>
      </c>
      <c r="F2995" s="34">
        <v>45976547526</v>
      </c>
    </row>
    <row r="2996" spans="1:6" ht="13.5" hidden="1" thickBot="1">
      <c r="A2996" s="27">
        <f t="shared" si="56"/>
        <v>9</v>
      </c>
      <c r="B2996" s="30" t="s">
        <v>4998</v>
      </c>
      <c r="C2996" s="30" t="s">
        <v>1242</v>
      </c>
      <c r="D2996" s="34">
        <v>0</v>
      </c>
      <c r="E2996" s="34">
        <v>1322666307</v>
      </c>
      <c r="F2996" s="34">
        <v>1322666307</v>
      </c>
    </row>
    <row r="2997" spans="1:6" ht="13.5" hidden="1" thickBot="1">
      <c r="A2997" s="27">
        <f t="shared" si="56"/>
        <v>9</v>
      </c>
      <c r="B2997" s="30" t="s">
        <v>4999</v>
      </c>
      <c r="C2997" s="30" t="s">
        <v>4732</v>
      </c>
      <c r="D2997" s="34">
        <v>0</v>
      </c>
      <c r="E2997" s="34">
        <v>48872139</v>
      </c>
      <c r="F2997" s="34">
        <v>48872139</v>
      </c>
    </row>
    <row r="2998" spans="1:6" ht="13.5" hidden="1" thickBot="1">
      <c r="A2998" s="27">
        <f t="shared" si="56"/>
        <v>9</v>
      </c>
      <c r="B2998" s="30" t="s">
        <v>5000</v>
      </c>
      <c r="C2998" s="30" t="s">
        <v>4736</v>
      </c>
      <c r="D2998" s="34">
        <v>0</v>
      </c>
      <c r="E2998" s="34">
        <v>4079435730</v>
      </c>
      <c r="F2998" s="34">
        <v>4079435730</v>
      </c>
    </row>
    <row r="2999" spans="1:6" ht="13.5" hidden="1" thickBot="1">
      <c r="A2999" s="27">
        <f t="shared" si="56"/>
        <v>9</v>
      </c>
      <c r="B2999" s="30" t="s">
        <v>5001</v>
      </c>
      <c r="C2999" s="30" t="s">
        <v>4738</v>
      </c>
      <c r="D2999" s="34">
        <v>0</v>
      </c>
      <c r="E2999" s="33">
        <v>3167034499.1199999</v>
      </c>
      <c r="F2999" s="33">
        <v>3167034499.1199999</v>
      </c>
    </row>
    <row r="3000" spans="1:6" ht="13.5" hidden="1" thickBot="1">
      <c r="A3000" s="27">
        <f t="shared" si="56"/>
        <v>9</v>
      </c>
      <c r="B3000" s="30" t="s">
        <v>5002</v>
      </c>
      <c r="C3000" s="30" t="s">
        <v>4740</v>
      </c>
      <c r="D3000" s="34">
        <v>0</v>
      </c>
      <c r="E3000" s="34">
        <v>52025555</v>
      </c>
      <c r="F3000" s="34">
        <v>52025555</v>
      </c>
    </row>
    <row r="3001" spans="1:6" ht="13.5" hidden="1" thickBot="1">
      <c r="A3001" s="27">
        <f t="shared" si="56"/>
        <v>9</v>
      </c>
      <c r="B3001" s="30" t="s">
        <v>5003</v>
      </c>
      <c r="C3001" s="30" t="s">
        <v>4742</v>
      </c>
      <c r="D3001" s="34">
        <v>0</v>
      </c>
      <c r="E3001" s="34">
        <v>7719356070</v>
      </c>
      <c r="F3001" s="34">
        <v>7719356070</v>
      </c>
    </row>
    <row r="3002" spans="1:6" ht="13.5" thickBot="1">
      <c r="A3002" s="27">
        <f t="shared" si="56"/>
        <v>6</v>
      </c>
      <c r="B3002" s="27" t="s">
        <v>5004</v>
      </c>
      <c r="C3002" s="30" t="s">
        <v>4744</v>
      </c>
      <c r="D3002" s="34">
        <v>0</v>
      </c>
      <c r="E3002" s="34">
        <v>21287610173</v>
      </c>
      <c r="F3002" s="34">
        <v>21287610173</v>
      </c>
    </row>
    <row r="3003" spans="1:6" ht="13.5" hidden="1" thickBot="1">
      <c r="A3003" s="27">
        <f t="shared" si="56"/>
        <v>9</v>
      </c>
      <c r="B3003" s="30" t="s">
        <v>5005</v>
      </c>
      <c r="C3003" s="30" t="s">
        <v>2908</v>
      </c>
      <c r="D3003" s="34">
        <v>0</v>
      </c>
      <c r="E3003" s="34">
        <v>2373406678</v>
      </c>
      <c r="F3003" s="34">
        <v>2373406678</v>
      </c>
    </row>
    <row r="3004" spans="1:6" ht="13.5" hidden="1" thickBot="1">
      <c r="A3004" s="27">
        <f t="shared" si="56"/>
        <v>9</v>
      </c>
      <c r="B3004" s="30" t="s">
        <v>5006</v>
      </c>
      <c r="C3004" s="30" t="s">
        <v>4747</v>
      </c>
      <c r="D3004" s="34">
        <v>0</v>
      </c>
      <c r="E3004" s="34">
        <v>6025385086</v>
      </c>
      <c r="F3004" s="34">
        <v>6025385086</v>
      </c>
    </row>
    <row r="3005" spans="1:6" ht="13.5" hidden="1" thickBot="1">
      <c r="A3005" s="27">
        <f t="shared" si="56"/>
        <v>9</v>
      </c>
      <c r="B3005" s="30" t="s">
        <v>5007</v>
      </c>
      <c r="C3005" s="30" t="s">
        <v>1271</v>
      </c>
      <c r="D3005" s="34">
        <v>0</v>
      </c>
      <c r="E3005" s="34">
        <v>962505217</v>
      </c>
      <c r="F3005" s="34">
        <v>962505217</v>
      </c>
    </row>
    <row r="3006" spans="1:6" ht="13.5" hidden="1" thickBot="1">
      <c r="A3006" s="27">
        <f t="shared" si="56"/>
        <v>9</v>
      </c>
      <c r="B3006" s="30" t="s">
        <v>5008</v>
      </c>
      <c r="C3006" s="30" t="s">
        <v>4750</v>
      </c>
      <c r="D3006" s="34">
        <v>0</v>
      </c>
      <c r="E3006" s="34">
        <v>9153177422</v>
      </c>
      <c r="F3006" s="34">
        <v>9153177422</v>
      </c>
    </row>
    <row r="3007" spans="1:6" ht="13.5" hidden="1" thickBot="1">
      <c r="A3007" s="27">
        <f t="shared" si="56"/>
        <v>9</v>
      </c>
      <c r="B3007" s="30" t="s">
        <v>5009</v>
      </c>
      <c r="C3007" s="30" t="s">
        <v>4752</v>
      </c>
      <c r="D3007" s="34">
        <v>0</v>
      </c>
      <c r="E3007" s="34">
        <v>24248</v>
      </c>
      <c r="F3007" s="34">
        <v>24248</v>
      </c>
    </row>
    <row r="3008" spans="1:6" ht="13.5" hidden="1" thickBot="1">
      <c r="A3008" s="27">
        <f t="shared" si="56"/>
        <v>9</v>
      </c>
      <c r="B3008" s="30" t="s">
        <v>5010</v>
      </c>
      <c r="C3008" s="30" t="s">
        <v>897</v>
      </c>
      <c r="D3008" s="34">
        <v>0</v>
      </c>
      <c r="E3008" s="34">
        <v>5729856</v>
      </c>
      <c r="F3008" s="34">
        <v>5729856</v>
      </c>
    </row>
    <row r="3009" spans="1:6" ht="13.5" hidden="1" thickBot="1">
      <c r="A3009" s="27">
        <f t="shared" si="56"/>
        <v>9</v>
      </c>
      <c r="B3009" s="30" t="s">
        <v>5011</v>
      </c>
      <c r="C3009" s="30" t="s">
        <v>3153</v>
      </c>
      <c r="D3009" s="34">
        <v>0</v>
      </c>
      <c r="E3009" s="34">
        <v>42515406</v>
      </c>
      <c r="F3009" s="34">
        <v>42515406</v>
      </c>
    </row>
    <row r="3010" spans="1:6" ht="13.5" hidden="1" thickBot="1">
      <c r="A3010" s="27">
        <f t="shared" si="56"/>
        <v>9</v>
      </c>
      <c r="B3010" s="30" t="s">
        <v>5012</v>
      </c>
      <c r="C3010" s="30" t="s">
        <v>4757</v>
      </c>
      <c r="D3010" s="34">
        <v>0</v>
      </c>
      <c r="E3010" s="34">
        <v>2724866260</v>
      </c>
      <c r="F3010" s="34">
        <v>2724866260</v>
      </c>
    </row>
    <row r="3011" spans="1:6" ht="13.5" thickBot="1">
      <c r="A3011" s="27">
        <f t="shared" si="56"/>
        <v>6</v>
      </c>
      <c r="B3011" s="27" t="s">
        <v>5013</v>
      </c>
      <c r="C3011" s="30" t="s">
        <v>2214</v>
      </c>
      <c r="D3011" s="34">
        <v>0</v>
      </c>
      <c r="E3011" s="33">
        <v>84472592292.309998</v>
      </c>
      <c r="F3011" s="33">
        <v>84472592292.309998</v>
      </c>
    </row>
    <row r="3012" spans="1:6" ht="13.5" hidden="1" thickBot="1">
      <c r="A3012" s="27">
        <f t="shared" si="56"/>
        <v>9</v>
      </c>
      <c r="B3012" s="30" t="s">
        <v>5014</v>
      </c>
      <c r="C3012" s="30" t="s">
        <v>4760</v>
      </c>
      <c r="D3012" s="34">
        <v>0</v>
      </c>
      <c r="E3012" s="34">
        <v>335778802</v>
      </c>
      <c r="F3012" s="34">
        <v>335778802</v>
      </c>
    </row>
    <row r="3013" spans="1:6" ht="13.5" hidden="1" thickBot="1">
      <c r="A3013" s="27">
        <f t="shared" si="56"/>
        <v>9</v>
      </c>
      <c r="B3013" s="30" t="s">
        <v>5015</v>
      </c>
      <c r="C3013" s="30" t="s">
        <v>3102</v>
      </c>
      <c r="D3013" s="34">
        <v>0</v>
      </c>
      <c r="E3013" s="33">
        <v>4302664181.7799997</v>
      </c>
      <c r="F3013" s="33">
        <v>4302664181.7799997</v>
      </c>
    </row>
    <row r="3014" spans="1:6" ht="13.5" hidden="1" thickBot="1">
      <c r="A3014" s="27">
        <f t="shared" si="56"/>
        <v>9</v>
      </c>
      <c r="B3014" s="30" t="s">
        <v>5016</v>
      </c>
      <c r="C3014" s="30" t="s">
        <v>4763</v>
      </c>
      <c r="D3014" s="34">
        <v>0</v>
      </c>
      <c r="E3014" s="33">
        <v>6145881783.3299999</v>
      </c>
      <c r="F3014" s="33">
        <v>6145881783.3299999</v>
      </c>
    </row>
    <row r="3015" spans="1:6" ht="13.5" hidden="1" thickBot="1">
      <c r="A3015" s="27">
        <f t="shared" si="56"/>
        <v>9</v>
      </c>
      <c r="B3015" s="30" t="s">
        <v>5017</v>
      </c>
      <c r="C3015" s="30" t="s">
        <v>4765</v>
      </c>
      <c r="D3015" s="34">
        <v>0</v>
      </c>
      <c r="E3015" s="34">
        <v>779634358</v>
      </c>
      <c r="F3015" s="34">
        <v>779634358</v>
      </c>
    </row>
    <row r="3016" spans="1:6" ht="13.5" hidden="1" thickBot="1">
      <c r="A3016" s="27">
        <f t="shared" si="56"/>
        <v>9</v>
      </c>
      <c r="B3016" s="30" t="s">
        <v>5018</v>
      </c>
      <c r="C3016" s="30" t="s">
        <v>4767</v>
      </c>
      <c r="D3016" s="34">
        <v>0</v>
      </c>
      <c r="E3016" s="33">
        <v>2018694208.54</v>
      </c>
      <c r="F3016" s="33">
        <v>2018694208.54</v>
      </c>
    </row>
    <row r="3017" spans="1:6" ht="13.5" hidden="1" thickBot="1">
      <c r="A3017" s="27">
        <f t="shared" si="56"/>
        <v>9</v>
      </c>
      <c r="B3017" s="30" t="s">
        <v>5019</v>
      </c>
      <c r="C3017" s="30" t="s">
        <v>4769</v>
      </c>
      <c r="D3017" s="34">
        <v>0</v>
      </c>
      <c r="E3017" s="33">
        <v>37979940246.019997</v>
      </c>
      <c r="F3017" s="33">
        <v>37979940246.019997</v>
      </c>
    </row>
    <row r="3018" spans="1:6" ht="13.5" hidden="1" thickBot="1">
      <c r="A3018" s="27">
        <f t="shared" si="56"/>
        <v>9</v>
      </c>
      <c r="B3018" s="30" t="s">
        <v>5020</v>
      </c>
      <c r="C3018" s="30" t="s">
        <v>4771</v>
      </c>
      <c r="D3018" s="34">
        <v>0</v>
      </c>
      <c r="E3018" s="33">
        <v>24049430519.639999</v>
      </c>
      <c r="F3018" s="33">
        <v>24049430519.639999</v>
      </c>
    </row>
    <row r="3019" spans="1:6" ht="13.5" hidden="1" thickBot="1">
      <c r="A3019" s="27">
        <f t="shared" si="56"/>
        <v>9</v>
      </c>
      <c r="B3019" s="30" t="s">
        <v>5021</v>
      </c>
      <c r="C3019" s="30" t="s">
        <v>3105</v>
      </c>
      <c r="D3019" s="34">
        <v>0</v>
      </c>
      <c r="E3019" s="34">
        <v>2483364179</v>
      </c>
      <c r="F3019" s="34">
        <v>2483364179</v>
      </c>
    </row>
    <row r="3020" spans="1:6" ht="13.5" hidden="1" thickBot="1">
      <c r="A3020" s="27">
        <f t="shared" si="56"/>
        <v>9</v>
      </c>
      <c r="B3020" s="30" t="s">
        <v>5022</v>
      </c>
      <c r="C3020" s="30" t="s">
        <v>4774</v>
      </c>
      <c r="D3020" s="34">
        <v>0</v>
      </c>
      <c r="E3020" s="34">
        <v>6377204014</v>
      </c>
      <c r="F3020" s="34">
        <v>6377204014</v>
      </c>
    </row>
    <row r="3021" spans="1:6" ht="13.5" thickBot="1">
      <c r="A3021" s="27">
        <f t="shared" si="56"/>
        <v>6</v>
      </c>
      <c r="B3021" s="27" t="s">
        <v>5023</v>
      </c>
      <c r="C3021" s="30" t="s">
        <v>133</v>
      </c>
      <c r="D3021" s="34">
        <v>0</v>
      </c>
      <c r="E3021" s="33">
        <v>485340041.92000002</v>
      </c>
      <c r="F3021" s="33">
        <v>485340041.92000002</v>
      </c>
    </row>
    <row r="3022" spans="1:6" ht="13.5" hidden="1" thickBot="1">
      <c r="A3022" s="27">
        <f t="shared" si="56"/>
        <v>9</v>
      </c>
      <c r="B3022" s="30" t="s">
        <v>5024</v>
      </c>
      <c r="C3022" s="30" t="s">
        <v>4777</v>
      </c>
      <c r="D3022" s="34">
        <v>0</v>
      </c>
      <c r="E3022" s="34">
        <v>0</v>
      </c>
      <c r="F3022" s="34">
        <v>0</v>
      </c>
    </row>
    <row r="3023" spans="1:6" ht="13.5" hidden="1" thickBot="1">
      <c r="A3023" s="27">
        <f t="shared" si="56"/>
        <v>9</v>
      </c>
      <c r="B3023" s="30" t="s">
        <v>5025</v>
      </c>
      <c r="C3023" s="30" t="s">
        <v>4779</v>
      </c>
      <c r="D3023" s="34">
        <v>0</v>
      </c>
      <c r="E3023" s="34">
        <v>0</v>
      </c>
      <c r="F3023" s="34">
        <v>0</v>
      </c>
    </row>
    <row r="3024" spans="1:6" ht="13.5" hidden="1" thickBot="1">
      <c r="A3024" s="27">
        <f t="shared" si="56"/>
        <v>9</v>
      </c>
      <c r="B3024" s="30" t="s">
        <v>5026</v>
      </c>
      <c r="C3024" s="30" t="s">
        <v>4781</v>
      </c>
      <c r="D3024" s="34">
        <v>0</v>
      </c>
      <c r="E3024" s="34">
        <v>316514</v>
      </c>
      <c r="F3024" s="34">
        <v>316514</v>
      </c>
    </row>
    <row r="3025" spans="1:6" ht="13.5" hidden="1" thickBot="1">
      <c r="A3025" s="27">
        <f t="shared" si="56"/>
        <v>9</v>
      </c>
      <c r="B3025" s="30" t="s">
        <v>5027</v>
      </c>
      <c r="C3025" s="30" t="s">
        <v>4783</v>
      </c>
      <c r="D3025" s="34">
        <v>0</v>
      </c>
      <c r="E3025" s="33">
        <v>485023527.92000002</v>
      </c>
      <c r="F3025" s="33">
        <v>485023527.92000002</v>
      </c>
    </row>
    <row r="3026" spans="1:6" ht="13.5" thickBot="1">
      <c r="A3026" s="27">
        <f t="shared" si="56"/>
        <v>6</v>
      </c>
      <c r="B3026" s="27" t="s">
        <v>5028</v>
      </c>
      <c r="C3026" s="30" t="s">
        <v>4785</v>
      </c>
      <c r="D3026" s="34">
        <v>0</v>
      </c>
      <c r="E3026" s="33">
        <v>76363471128.929993</v>
      </c>
      <c r="F3026" s="33">
        <v>76363471128.929993</v>
      </c>
    </row>
    <row r="3027" spans="1:6" ht="13.5" hidden="1" thickBot="1">
      <c r="A3027" s="27">
        <f t="shared" si="56"/>
        <v>9</v>
      </c>
      <c r="B3027" s="30" t="s">
        <v>5029</v>
      </c>
      <c r="C3027" s="30" t="s">
        <v>3069</v>
      </c>
      <c r="D3027" s="34">
        <v>0</v>
      </c>
      <c r="E3027" s="33">
        <v>16391874744.6</v>
      </c>
      <c r="F3027" s="33">
        <v>16391874744.6</v>
      </c>
    </row>
    <row r="3028" spans="1:6" ht="13.5" hidden="1" thickBot="1">
      <c r="A3028" s="27">
        <f t="shared" si="56"/>
        <v>9</v>
      </c>
      <c r="B3028" s="30" t="s">
        <v>5030</v>
      </c>
      <c r="C3028" s="30" t="s">
        <v>4788</v>
      </c>
      <c r="D3028" s="34">
        <v>0</v>
      </c>
      <c r="E3028" s="33">
        <v>15581674257.889999</v>
      </c>
      <c r="F3028" s="33">
        <v>15581674257.889999</v>
      </c>
    </row>
    <row r="3029" spans="1:6" ht="13.5" hidden="1" thickBot="1">
      <c r="A3029" s="27">
        <f t="shared" si="56"/>
        <v>9</v>
      </c>
      <c r="B3029" s="30" t="s">
        <v>5031</v>
      </c>
      <c r="C3029" s="30" t="s">
        <v>4790</v>
      </c>
      <c r="D3029" s="34">
        <v>0</v>
      </c>
      <c r="E3029" s="34">
        <v>1582135169</v>
      </c>
      <c r="F3029" s="34">
        <v>1582135169</v>
      </c>
    </row>
    <row r="3030" spans="1:6" ht="13.5" hidden="1" thickBot="1">
      <c r="A3030" s="27">
        <f t="shared" si="56"/>
        <v>9</v>
      </c>
      <c r="B3030" s="30" t="s">
        <v>5032</v>
      </c>
      <c r="C3030" s="30" t="s">
        <v>4792</v>
      </c>
      <c r="D3030" s="34">
        <v>0</v>
      </c>
      <c r="E3030" s="33">
        <v>9978476446.2399998</v>
      </c>
      <c r="F3030" s="33">
        <v>9978476446.2399998</v>
      </c>
    </row>
    <row r="3031" spans="1:6" ht="13.5" hidden="1" thickBot="1">
      <c r="A3031" s="27">
        <f t="shared" si="56"/>
        <v>9</v>
      </c>
      <c r="B3031" s="30" t="s">
        <v>5033</v>
      </c>
      <c r="C3031" s="30" t="s">
        <v>3075</v>
      </c>
      <c r="D3031" s="34">
        <v>0</v>
      </c>
      <c r="E3031" s="33">
        <v>5825092216.4700003</v>
      </c>
      <c r="F3031" s="33">
        <v>5825092216.4700003</v>
      </c>
    </row>
    <row r="3032" spans="1:6" ht="13.5" hidden="1" thickBot="1">
      <c r="A3032" s="27">
        <f t="shared" si="56"/>
        <v>9</v>
      </c>
      <c r="B3032" s="30" t="s">
        <v>5034</v>
      </c>
      <c r="C3032" s="30" t="s">
        <v>3073</v>
      </c>
      <c r="D3032" s="34">
        <v>0</v>
      </c>
      <c r="E3032" s="33">
        <v>11397607573.309999</v>
      </c>
      <c r="F3032" s="33">
        <v>11397607573.309999</v>
      </c>
    </row>
    <row r="3033" spans="1:6" ht="13.5" hidden="1" thickBot="1">
      <c r="A3033" s="27">
        <f t="shared" si="56"/>
        <v>9</v>
      </c>
      <c r="B3033" s="30" t="s">
        <v>5035</v>
      </c>
      <c r="C3033" s="30" t="s">
        <v>3117</v>
      </c>
      <c r="D3033" s="34">
        <v>0</v>
      </c>
      <c r="E3033" s="34">
        <v>356881214</v>
      </c>
      <c r="F3033" s="34">
        <v>356881214</v>
      </c>
    </row>
    <row r="3034" spans="1:6" ht="13.5" hidden="1" thickBot="1">
      <c r="A3034" s="27">
        <f t="shared" si="56"/>
        <v>9</v>
      </c>
      <c r="B3034" s="30" t="s">
        <v>5036</v>
      </c>
      <c r="C3034" s="30" t="s">
        <v>3080</v>
      </c>
      <c r="D3034" s="34">
        <v>0</v>
      </c>
      <c r="E3034" s="33">
        <v>14149780272.42</v>
      </c>
      <c r="F3034" s="33">
        <v>14149780272.42</v>
      </c>
    </row>
    <row r="3035" spans="1:6" ht="13.5" hidden="1" thickBot="1">
      <c r="A3035" s="27">
        <f t="shared" si="56"/>
        <v>9</v>
      </c>
      <c r="B3035" s="30" t="s">
        <v>5037</v>
      </c>
      <c r="C3035" s="30" t="s">
        <v>4800</v>
      </c>
      <c r="D3035" s="34">
        <v>0</v>
      </c>
      <c r="E3035" s="34">
        <v>1099949235</v>
      </c>
      <c r="F3035" s="34">
        <v>1099949235</v>
      </c>
    </row>
    <row r="3036" spans="1:6" ht="13.5" thickBot="1">
      <c r="A3036" s="27">
        <f t="shared" si="56"/>
        <v>6</v>
      </c>
      <c r="B3036" s="27" t="s">
        <v>5038</v>
      </c>
      <c r="C3036" s="30" t="s">
        <v>4823</v>
      </c>
      <c r="D3036" s="34">
        <v>0</v>
      </c>
      <c r="E3036" s="33">
        <v>1147165121860.25</v>
      </c>
      <c r="F3036" s="33">
        <v>1147165121860.25</v>
      </c>
    </row>
    <row r="3037" spans="1:6" ht="13.5" hidden="1" thickBot="1">
      <c r="A3037" s="27">
        <f t="shared" si="56"/>
        <v>9</v>
      </c>
      <c r="B3037" s="30" t="s">
        <v>5039</v>
      </c>
      <c r="C3037" s="30" t="s">
        <v>78</v>
      </c>
      <c r="D3037" s="34">
        <v>0</v>
      </c>
      <c r="E3037" s="34">
        <v>1307267491</v>
      </c>
      <c r="F3037" s="34">
        <v>1307267491</v>
      </c>
    </row>
    <row r="3038" spans="1:6" ht="13.5" hidden="1" thickBot="1">
      <c r="A3038" s="27">
        <f t="shared" si="56"/>
        <v>9</v>
      </c>
      <c r="B3038" s="30" t="s">
        <v>5040</v>
      </c>
      <c r="C3038" s="30" t="s">
        <v>4843</v>
      </c>
      <c r="D3038" s="34">
        <v>0</v>
      </c>
      <c r="E3038" s="33">
        <v>19968814914.459999</v>
      </c>
      <c r="F3038" s="33">
        <v>19968814914.459999</v>
      </c>
    </row>
    <row r="3039" spans="1:6" ht="13.5" hidden="1" thickBot="1">
      <c r="A3039" s="27">
        <f t="shared" si="56"/>
        <v>9</v>
      </c>
      <c r="B3039" s="30" t="s">
        <v>5041</v>
      </c>
      <c r="C3039" s="30" t="s">
        <v>2206</v>
      </c>
      <c r="D3039" s="34">
        <v>0</v>
      </c>
      <c r="E3039" s="33">
        <v>131734762135.58</v>
      </c>
      <c r="F3039" s="33">
        <v>131734762135.58</v>
      </c>
    </row>
    <row r="3040" spans="1:6" ht="13.5" hidden="1" thickBot="1">
      <c r="A3040" s="27">
        <f t="shared" si="56"/>
        <v>9</v>
      </c>
      <c r="B3040" s="30" t="s">
        <v>5042</v>
      </c>
      <c r="C3040" s="30" t="s">
        <v>4847</v>
      </c>
      <c r="D3040" s="34">
        <v>0</v>
      </c>
      <c r="E3040" s="33">
        <v>5228896722.2799997</v>
      </c>
      <c r="F3040" s="33">
        <v>5228896722.2799997</v>
      </c>
    </row>
    <row r="3041" spans="1:6" ht="13.5" hidden="1" thickBot="1">
      <c r="A3041" s="27">
        <f t="shared" si="56"/>
        <v>9</v>
      </c>
      <c r="B3041" s="30" t="s">
        <v>5043</v>
      </c>
      <c r="C3041" s="30" t="s">
        <v>130</v>
      </c>
      <c r="D3041" s="34">
        <v>0</v>
      </c>
      <c r="E3041" s="33">
        <v>71329640170.309998</v>
      </c>
      <c r="F3041" s="33">
        <v>71329640170.309998</v>
      </c>
    </row>
    <row r="3042" spans="1:6" ht="13.5" hidden="1" thickBot="1">
      <c r="A3042" s="27">
        <f t="shared" ref="A3042:A3105" si="57">LEN(B3042)</f>
        <v>9</v>
      </c>
      <c r="B3042" s="30" t="s">
        <v>5044</v>
      </c>
      <c r="C3042" s="30" t="s">
        <v>1303</v>
      </c>
      <c r="D3042" s="34">
        <v>0</v>
      </c>
      <c r="E3042" s="33">
        <v>15003650959.15</v>
      </c>
      <c r="F3042" s="33">
        <v>15003650959.15</v>
      </c>
    </row>
    <row r="3043" spans="1:6" ht="13.5" hidden="1" thickBot="1">
      <c r="A3043" s="27">
        <f t="shared" si="57"/>
        <v>9</v>
      </c>
      <c r="B3043" s="30" t="s">
        <v>5045</v>
      </c>
      <c r="C3043" s="30" t="s">
        <v>2998</v>
      </c>
      <c r="D3043" s="34">
        <v>0</v>
      </c>
      <c r="E3043" s="33">
        <v>10791311762.780001</v>
      </c>
      <c r="F3043" s="33">
        <v>10791311762.780001</v>
      </c>
    </row>
    <row r="3044" spans="1:6" ht="13.5" hidden="1" thickBot="1">
      <c r="A3044" s="27">
        <f t="shared" si="57"/>
        <v>9</v>
      </c>
      <c r="B3044" s="30" t="s">
        <v>5046</v>
      </c>
      <c r="C3044" s="30" t="s">
        <v>1010</v>
      </c>
      <c r="D3044" s="34">
        <v>0</v>
      </c>
      <c r="E3044" s="33">
        <v>42926406610.309998</v>
      </c>
      <c r="F3044" s="33">
        <v>42926406610.309998</v>
      </c>
    </row>
    <row r="3045" spans="1:6" ht="13.5" hidden="1" thickBot="1">
      <c r="A3045" s="27">
        <f t="shared" si="57"/>
        <v>9</v>
      </c>
      <c r="B3045" s="30" t="s">
        <v>5047</v>
      </c>
      <c r="C3045" s="30" t="s">
        <v>2203</v>
      </c>
      <c r="D3045" s="34">
        <v>0</v>
      </c>
      <c r="E3045" s="33">
        <v>13479054163.799999</v>
      </c>
      <c r="F3045" s="33">
        <v>13479054163.799999</v>
      </c>
    </row>
    <row r="3046" spans="1:6" ht="13.5" hidden="1" thickBot="1">
      <c r="A3046" s="27">
        <f t="shared" si="57"/>
        <v>9</v>
      </c>
      <c r="B3046" s="30" t="s">
        <v>5048</v>
      </c>
      <c r="C3046" s="30" t="s">
        <v>4557</v>
      </c>
      <c r="D3046" s="34">
        <v>0</v>
      </c>
      <c r="E3046" s="34">
        <v>179218839</v>
      </c>
      <c r="F3046" s="34">
        <v>179218839</v>
      </c>
    </row>
    <row r="3047" spans="1:6" ht="13.5" hidden="1" thickBot="1">
      <c r="A3047" s="27">
        <f t="shared" si="57"/>
        <v>9</v>
      </c>
      <c r="B3047" s="30" t="s">
        <v>5049</v>
      </c>
      <c r="C3047" s="30" t="s">
        <v>4689</v>
      </c>
      <c r="D3047" s="34">
        <v>0</v>
      </c>
      <c r="E3047" s="33">
        <v>40277794392.660004</v>
      </c>
      <c r="F3047" s="33">
        <v>40277794392.660004</v>
      </c>
    </row>
    <row r="3048" spans="1:6" ht="13.5" hidden="1" thickBot="1">
      <c r="A3048" s="27">
        <f t="shared" si="57"/>
        <v>9</v>
      </c>
      <c r="B3048" s="30" t="s">
        <v>5050</v>
      </c>
      <c r="C3048" s="30" t="s">
        <v>4856</v>
      </c>
      <c r="D3048" s="34">
        <v>0</v>
      </c>
      <c r="E3048" s="33">
        <v>8774398946.3099995</v>
      </c>
      <c r="F3048" s="33">
        <v>8774398946.3099995</v>
      </c>
    </row>
    <row r="3049" spans="1:6" ht="13.5" hidden="1" thickBot="1">
      <c r="A3049" s="27">
        <f t="shared" si="57"/>
        <v>9</v>
      </c>
      <c r="B3049" s="30" t="s">
        <v>5051</v>
      </c>
      <c r="C3049" s="30" t="s">
        <v>4858</v>
      </c>
      <c r="D3049" s="34">
        <v>0</v>
      </c>
      <c r="E3049" s="33">
        <v>14222515900.08</v>
      </c>
      <c r="F3049" s="33">
        <v>14222515900.08</v>
      </c>
    </row>
    <row r="3050" spans="1:6" ht="13.5" hidden="1" thickBot="1">
      <c r="A3050" s="27">
        <f t="shared" si="57"/>
        <v>9</v>
      </c>
      <c r="B3050" s="30" t="s">
        <v>5052</v>
      </c>
      <c r="C3050" s="30" t="s">
        <v>4868</v>
      </c>
      <c r="D3050" s="34">
        <v>0</v>
      </c>
      <c r="E3050" s="33">
        <v>11398363783.25</v>
      </c>
      <c r="F3050" s="33">
        <v>11398363783.25</v>
      </c>
    </row>
    <row r="3051" spans="1:6" ht="13.5" hidden="1" thickBot="1">
      <c r="A3051" s="27">
        <f t="shared" si="57"/>
        <v>9</v>
      </c>
      <c r="B3051" s="30" t="s">
        <v>5053</v>
      </c>
      <c r="C3051" s="30" t="s">
        <v>1567</v>
      </c>
      <c r="D3051" s="34">
        <v>0</v>
      </c>
      <c r="E3051" s="33">
        <v>10104249446.99</v>
      </c>
      <c r="F3051" s="33">
        <v>10104249446.99</v>
      </c>
    </row>
    <row r="3052" spans="1:6" ht="13.5" hidden="1" thickBot="1">
      <c r="A3052" s="27">
        <f t="shared" si="57"/>
        <v>9</v>
      </c>
      <c r="B3052" s="30" t="s">
        <v>5054</v>
      </c>
      <c r="C3052" s="30" t="s">
        <v>4898</v>
      </c>
      <c r="D3052" s="34">
        <v>0</v>
      </c>
      <c r="E3052" s="33">
        <v>8640203084.8999996</v>
      </c>
      <c r="F3052" s="33">
        <v>8640203084.8999996</v>
      </c>
    </row>
    <row r="3053" spans="1:6" ht="13.5" hidden="1" thickBot="1">
      <c r="A3053" s="27">
        <f t="shared" si="57"/>
        <v>9</v>
      </c>
      <c r="B3053" s="30" t="s">
        <v>5055</v>
      </c>
      <c r="C3053" s="30" t="s">
        <v>4909</v>
      </c>
      <c r="D3053" s="34">
        <v>0</v>
      </c>
      <c r="E3053" s="33">
        <v>940829333.38999999</v>
      </c>
      <c r="F3053" s="33">
        <v>940829333.38999999</v>
      </c>
    </row>
    <row r="3054" spans="1:6" ht="13.5" hidden="1" thickBot="1">
      <c r="A3054" s="27">
        <f t="shared" si="57"/>
        <v>9</v>
      </c>
      <c r="B3054" s="30" t="s">
        <v>5056</v>
      </c>
      <c r="C3054" s="30" t="s">
        <v>2208</v>
      </c>
      <c r="D3054" s="34">
        <v>0</v>
      </c>
      <c r="E3054" s="33">
        <v>63691681980.650002</v>
      </c>
      <c r="F3054" s="33">
        <v>63691681980.650002</v>
      </c>
    </row>
    <row r="3055" spans="1:6" ht="13.5" hidden="1" thickBot="1">
      <c r="A3055" s="27">
        <f t="shared" si="57"/>
        <v>9</v>
      </c>
      <c r="B3055" s="30" t="s">
        <v>5057</v>
      </c>
      <c r="C3055" s="30" t="s">
        <v>5058</v>
      </c>
      <c r="D3055" s="34">
        <v>0</v>
      </c>
      <c r="E3055" s="34">
        <v>235262811</v>
      </c>
      <c r="F3055" s="34">
        <v>235262811</v>
      </c>
    </row>
    <row r="3056" spans="1:6" ht="13.5" hidden="1" thickBot="1">
      <c r="A3056" s="27">
        <f t="shared" si="57"/>
        <v>9</v>
      </c>
      <c r="B3056" s="30" t="s">
        <v>5059</v>
      </c>
      <c r="C3056" s="30" t="s">
        <v>4922</v>
      </c>
      <c r="D3056" s="34">
        <v>0</v>
      </c>
      <c r="E3056" s="34">
        <v>69314070</v>
      </c>
      <c r="F3056" s="34">
        <v>69314070</v>
      </c>
    </row>
    <row r="3057" spans="1:6" ht="13.5" hidden="1" thickBot="1">
      <c r="A3057" s="27">
        <f t="shared" si="57"/>
        <v>9</v>
      </c>
      <c r="B3057" s="30" t="s">
        <v>5060</v>
      </c>
      <c r="C3057" s="30" t="s">
        <v>3003</v>
      </c>
      <c r="D3057" s="34">
        <v>0</v>
      </c>
      <c r="E3057" s="33">
        <v>5346295920.6599998</v>
      </c>
      <c r="F3057" s="33">
        <v>5346295920.6599998</v>
      </c>
    </row>
    <row r="3058" spans="1:6" ht="13.5" hidden="1" thickBot="1">
      <c r="A3058" s="27">
        <f t="shared" si="57"/>
        <v>9</v>
      </c>
      <c r="B3058" s="30" t="s">
        <v>5061</v>
      </c>
      <c r="C3058" s="30" t="s">
        <v>1242</v>
      </c>
      <c r="D3058" s="34">
        <v>0</v>
      </c>
      <c r="E3058" s="33">
        <v>15196859524.66</v>
      </c>
      <c r="F3058" s="33">
        <v>15196859524.66</v>
      </c>
    </row>
    <row r="3059" spans="1:6" ht="13.5" hidden="1" thickBot="1">
      <c r="A3059" s="27">
        <f t="shared" si="57"/>
        <v>9</v>
      </c>
      <c r="B3059" s="30" t="s">
        <v>5062</v>
      </c>
      <c r="C3059" s="30" t="s">
        <v>1269</v>
      </c>
      <c r="D3059" s="34">
        <v>0</v>
      </c>
      <c r="E3059" s="33">
        <v>165623767589.76001</v>
      </c>
      <c r="F3059" s="33">
        <v>165623767589.76001</v>
      </c>
    </row>
    <row r="3060" spans="1:6" ht="13.5" hidden="1" thickBot="1">
      <c r="A3060" s="27">
        <f t="shared" si="57"/>
        <v>9</v>
      </c>
      <c r="B3060" s="30" t="s">
        <v>5063</v>
      </c>
      <c r="C3060" s="30" t="s">
        <v>2786</v>
      </c>
      <c r="D3060" s="34">
        <v>0</v>
      </c>
      <c r="E3060" s="33">
        <v>252392865458.92999</v>
      </c>
      <c r="F3060" s="33">
        <v>252392865458.92999</v>
      </c>
    </row>
    <row r="3061" spans="1:6" ht="13.5" hidden="1" thickBot="1">
      <c r="A3061" s="27">
        <f t="shared" si="57"/>
        <v>9</v>
      </c>
      <c r="B3061" s="30" t="s">
        <v>5064</v>
      </c>
      <c r="C3061" s="30" t="s">
        <v>4943</v>
      </c>
      <c r="D3061" s="34">
        <v>0</v>
      </c>
      <c r="E3061" s="33">
        <v>238301695848.34</v>
      </c>
      <c r="F3061" s="33">
        <v>238301695848.34</v>
      </c>
    </row>
    <row r="3062" spans="1:6" ht="13.5" thickBot="1">
      <c r="A3062" s="27">
        <f t="shared" si="57"/>
        <v>6</v>
      </c>
      <c r="B3062" s="27" t="s">
        <v>5065</v>
      </c>
      <c r="C3062" s="30" t="s">
        <v>4802</v>
      </c>
      <c r="D3062" s="34">
        <v>0</v>
      </c>
      <c r="E3062" s="33">
        <v>291374889332.33002</v>
      </c>
      <c r="F3062" s="33">
        <v>291374889332.33002</v>
      </c>
    </row>
    <row r="3063" spans="1:6" ht="13.5" hidden="1" thickBot="1">
      <c r="A3063" s="27">
        <f t="shared" si="57"/>
        <v>9</v>
      </c>
      <c r="B3063" s="30" t="s">
        <v>5066</v>
      </c>
      <c r="C3063" s="30" t="s">
        <v>4804</v>
      </c>
      <c r="D3063" s="34">
        <v>0</v>
      </c>
      <c r="E3063" s="33">
        <v>112812492562.94</v>
      </c>
      <c r="F3063" s="33">
        <v>112812492562.94</v>
      </c>
    </row>
    <row r="3064" spans="1:6" ht="13.5" hidden="1" thickBot="1">
      <c r="A3064" s="27">
        <f t="shared" si="57"/>
        <v>9</v>
      </c>
      <c r="B3064" s="30" t="s">
        <v>5067</v>
      </c>
      <c r="C3064" s="30" t="s">
        <v>1269</v>
      </c>
      <c r="D3064" s="34">
        <v>0</v>
      </c>
      <c r="E3064" s="33">
        <v>60155621989.639999</v>
      </c>
      <c r="F3064" s="33">
        <v>60155621989.639999</v>
      </c>
    </row>
    <row r="3065" spans="1:6" ht="13.5" hidden="1" thickBot="1">
      <c r="A3065" s="27">
        <f t="shared" si="57"/>
        <v>9</v>
      </c>
      <c r="B3065" s="30" t="s">
        <v>5068</v>
      </c>
      <c r="C3065" s="30" t="s">
        <v>3087</v>
      </c>
      <c r="D3065" s="34">
        <v>0</v>
      </c>
      <c r="E3065" s="33">
        <v>50706666941.699997</v>
      </c>
      <c r="F3065" s="33">
        <v>50706666941.699997</v>
      </c>
    </row>
    <row r="3066" spans="1:6" ht="13.5" hidden="1" thickBot="1">
      <c r="A3066" s="27">
        <f t="shared" si="57"/>
        <v>9</v>
      </c>
      <c r="B3066" s="30" t="s">
        <v>5069</v>
      </c>
      <c r="C3066" s="30" t="s">
        <v>3089</v>
      </c>
      <c r="D3066" s="34">
        <v>0</v>
      </c>
      <c r="E3066" s="33">
        <v>1979429249.98</v>
      </c>
      <c r="F3066" s="33">
        <v>1979429249.98</v>
      </c>
    </row>
    <row r="3067" spans="1:6" ht="13.5" hidden="1" thickBot="1">
      <c r="A3067" s="27">
        <f t="shared" si="57"/>
        <v>9</v>
      </c>
      <c r="B3067" s="30" t="s">
        <v>5070</v>
      </c>
      <c r="C3067" s="30" t="s">
        <v>3091</v>
      </c>
      <c r="D3067" s="34">
        <v>0</v>
      </c>
      <c r="E3067" s="33">
        <v>20013783212.540001</v>
      </c>
      <c r="F3067" s="33">
        <v>20013783212.540001</v>
      </c>
    </row>
    <row r="3068" spans="1:6" ht="13.5" hidden="1" thickBot="1">
      <c r="A3068" s="27">
        <f t="shared" si="57"/>
        <v>9</v>
      </c>
      <c r="B3068" s="30" t="s">
        <v>5071</v>
      </c>
      <c r="C3068" s="30" t="s">
        <v>3093</v>
      </c>
      <c r="D3068" s="34">
        <v>0</v>
      </c>
      <c r="E3068" s="33">
        <v>18977876750.310001</v>
      </c>
      <c r="F3068" s="33">
        <v>18977876750.310001</v>
      </c>
    </row>
    <row r="3069" spans="1:6" ht="13.5" hidden="1" thickBot="1">
      <c r="A3069" s="27">
        <f t="shared" si="57"/>
        <v>9</v>
      </c>
      <c r="B3069" s="30" t="s">
        <v>5072</v>
      </c>
      <c r="C3069" s="30" t="s">
        <v>3095</v>
      </c>
      <c r="D3069" s="34">
        <v>0</v>
      </c>
      <c r="E3069" s="33">
        <v>7628612486.2200003</v>
      </c>
      <c r="F3069" s="33">
        <v>7628612486.2200003</v>
      </c>
    </row>
    <row r="3070" spans="1:6" ht="13.5" hidden="1" thickBot="1">
      <c r="A3070" s="27">
        <f t="shared" si="57"/>
        <v>9</v>
      </c>
      <c r="B3070" s="30" t="s">
        <v>5073</v>
      </c>
      <c r="C3070" s="30" t="s">
        <v>3007</v>
      </c>
      <c r="D3070" s="34">
        <v>0</v>
      </c>
      <c r="E3070" s="34">
        <v>6316954</v>
      </c>
      <c r="F3070" s="34">
        <v>6316954</v>
      </c>
    </row>
    <row r="3071" spans="1:6" ht="13.5" hidden="1" thickBot="1">
      <c r="A3071" s="27">
        <f t="shared" si="57"/>
        <v>9</v>
      </c>
      <c r="B3071" s="30" t="s">
        <v>5074</v>
      </c>
      <c r="C3071" s="30" t="s">
        <v>4814</v>
      </c>
      <c r="D3071" s="34">
        <v>0</v>
      </c>
      <c r="E3071" s="34">
        <v>820919485</v>
      </c>
      <c r="F3071" s="34">
        <v>820919485</v>
      </c>
    </row>
    <row r="3072" spans="1:6" ht="13.5" hidden="1" thickBot="1">
      <c r="A3072" s="27">
        <f t="shared" si="57"/>
        <v>9</v>
      </c>
      <c r="B3072" s="30" t="s">
        <v>5075</v>
      </c>
      <c r="C3072" s="30" t="s">
        <v>4816</v>
      </c>
      <c r="D3072" s="34">
        <v>0</v>
      </c>
      <c r="E3072" s="34">
        <v>7531670609</v>
      </c>
      <c r="F3072" s="34">
        <v>7531670609</v>
      </c>
    </row>
    <row r="3073" spans="1:6" ht="13.5" hidden="1" thickBot="1">
      <c r="A3073" s="27">
        <f t="shared" si="57"/>
        <v>9</v>
      </c>
      <c r="B3073" s="30" t="s">
        <v>5076</v>
      </c>
      <c r="C3073" s="30" t="s">
        <v>4586</v>
      </c>
      <c r="D3073" s="34">
        <v>0</v>
      </c>
      <c r="E3073" s="34">
        <v>2962196151</v>
      </c>
      <c r="F3073" s="34">
        <v>2962196151</v>
      </c>
    </row>
    <row r="3074" spans="1:6" ht="13.5" hidden="1" thickBot="1">
      <c r="A3074" s="27">
        <f t="shared" si="57"/>
        <v>9</v>
      </c>
      <c r="B3074" s="30" t="s">
        <v>5077</v>
      </c>
      <c r="C3074" s="30" t="s">
        <v>4821</v>
      </c>
      <c r="D3074" s="34">
        <v>0</v>
      </c>
      <c r="E3074" s="34">
        <v>7779302940</v>
      </c>
      <c r="F3074" s="34">
        <v>7779302940</v>
      </c>
    </row>
    <row r="3075" spans="1:6" ht="13.5" thickBot="1">
      <c r="A3075" s="27">
        <f t="shared" si="57"/>
        <v>6</v>
      </c>
      <c r="B3075" s="27" t="s">
        <v>5078</v>
      </c>
      <c r="C3075" s="30" t="s">
        <v>2822</v>
      </c>
      <c r="D3075" s="34">
        <v>0</v>
      </c>
      <c r="E3075" s="33">
        <v>11846162632.43</v>
      </c>
      <c r="F3075" s="33">
        <v>11846162632.43</v>
      </c>
    </row>
    <row r="3076" spans="1:6" ht="13.5" hidden="1" thickBot="1">
      <c r="A3076" s="27">
        <f t="shared" si="57"/>
        <v>9</v>
      </c>
      <c r="B3076" s="30" t="s">
        <v>5079</v>
      </c>
      <c r="C3076" s="30" t="s">
        <v>773</v>
      </c>
      <c r="D3076" s="34">
        <v>0</v>
      </c>
      <c r="E3076" s="34">
        <v>0</v>
      </c>
      <c r="F3076" s="34">
        <v>0</v>
      </c>
    </row>
    <row r="3077" spans="1:6" ht="13.5" hidden="1" thickBot="1">
      <c r="A3077" s="27">
        <f t="shared" si="57"/>
        <v>9</v>
      </c>
      <c r="B3077" s="30" t="s">
        <v>5080</v>
      </c>
      <c r="C3077" s="30" t="s">
        <v>775</v>
      </c>
      <c r="D3077" s="34">
        <v>0</v>
      </c>
      <c r="E3077" s="34">
        <v>0</v>
      </c>
      <c r="F3077" s="34">
        <v>0</v>
      </c>
    </row>
    <row r="3078" spans="1:6" ht="13.5" hidden="1" thickBot="1">
      <c r="A3078" s="27">
        <f t="shared" si="57"/>
        <v>9</v>
      </c>
      <c r="B3078" s="30" t="s">
        <v>5081</v>
      </c>
      <c r="C3078" s="30" t="s">
        <v>863</v>
      </c>
      <c r="D3078" s="34">
        <v>0</v>
      </c>
      <c r="E3078" s="33">
        <v>6862358754.0100002</v>
      </c>
      <c r="F3078" s="33">
        <v>6862358754.0100002</v>
      </c>
    </row>
    <row r="3079" spans="1:6" ht="13.5" hidden="1" thickBot="1">
      <c r="A3079" s="27">
        <f t="shared" si="57"/>
        <v>9</v>
      </c>
      <c r="B3079" s="30" t="s">
        <v>5082</v>
      </c>
      <c r="C3079" s="30" t="s">
        <v>797</v>
      </c>
      <c r="D3079" s="34">
        <v>0</v>
      </c>
      <c r="E3079" s="34">
        <v>0</v>
      </c>
      <c r="F3079" s="34">
        <v>0</v>
      </c>
    </row>
    <row r="3080" spans="1:6" ht="13.5" hidden="1" thickBot="1">
      <c r="A3080" s="27">
        <f t="shared" si="57"/>
        <v>9</v>
      </c>
      <c r="B3080" s="30" t="s">
        <v>5083</v>
      </c>
      <c r="C3080" s="30" t="s">
        <v>765</v>
      </c>
      <c r="D3080" s="34">
        <v>0</v>
      </c>
      <c r="E3080" s="34">
        <v>0</v>
      </c>
      <c r="F3080" s="34">
        <v>0</v>
      </c>
    </row>
    <row r="3081" spans="1:6" ht="13.5" hidden="1" thickBot="1">
      <c r="A3081" s="27">
        <f t="shared" si="57"/>
        <v>9</v>
      </c>
      <c r="B3081" s="30" t="s">
        <v>5084</v>
      </c>
      <c r="C3081" s="30" t="s">
        <v>1120</v>
      </c>
      <c r="D3081" s="34">
        <v>0</v>
      </c>
      <c r="E3081" s="34">
        <v>51394833</v>
      </c>
      <c r="F3081" s="34">
        <v>51394833</v>
      </c>
    </row>
    <row r="3082" spans="1:6" ht="13.5" hidden="1" thickBot="1">
      <c r="A3082" s="27">
        <f t="shared" si="57"/>
        <v>9</v>
      </c>
      <c r="B3082" s="30" t="s">
        <v>5085</v>
      </c>
      <c r="C3082" s="30" t="s">
        <v>821</v>
      </c>
      <c r="D3082" s="34">
        <v>0</v>
      </c>
      <c r="E3082" s="33">
        <v>229522521.90000001</v>
      </c>
      <c r="F3082" s="33">
        <v>229522521.90000001</v>
      </c>
    </row>
    <row r="3083" spans="1:6" ht="13.5" hidden="1" thickBot="1">
      <c r="A3083" s="27">
        <f t="shared" si="57"/>
        <v>9</v>
      </c>
      <c r="B3083" s="30" t="s">
        <v>5086</v>
      </c>
      <c r="C3083" s="30" t="s">
        <v>2821</v>
      </c>
      <c r="D3083" s="34">
        <v>0</v>
      </c>
      <c r="E3083" s="33">
        <v>690761.01</v>
      </c>
      <c r="F3083" s="33">
        <v>690761.01</v>
      </c>
    </row>
    <row r="3084" spans="1:6" ht="13.5" hidden="1" thickBot="1">
      <c r="A3084" s="27">
        <f t="shared" si="57"/>
        <v>9</v>
      </c>
      <c r="B3084" s="30" t="s">
        <v>5087</v>
      </c>
      <c r="C3084" s="30" t="s">
        <v>911</v>
      </c>
      <c r="D3084" s="34">
        <v>0</v>
      </c>
      <c r="E3084" s="33">
        <v>2339444391.9499998</v>
      </c>
      <c r="F3084" s="33">
        <v>2339444391.9499998</v>
      </c>
    </row>
    <row r="3085" spans="1:6" ht="13.5" hidden="1" thickBot="1">
      <c r="A3085" s="27">
        <f t="shared" si="57"/>
        <v>9</v>
      </c>
      <c r="B3085" s="30" t="s">
        <v>5088</v>
      </c>
      <c r="C3085" s="30" t="s">
        <v>897</v>
      </c>
      <c r="D3085" s="34">
        <v>0</v>
      </c>
      <c r="E3085" s="33">
        <v>197867397.56</v>
      </c>
      <c r="F3085" s="33">
        <v>197867397.56</v>
      </c>
    </row>
    <row r="3086" spans="1:6" ht="13.5" hidden="1" thickBot="1">
      <c r="A3086" s="27">
        <f t="shared" si="57"/>
        <v>9</v>
      </c>
      <c r="B3086" s="30" t="s">
        <v>5089</v>
      </c>
      <c r="C3086" s="30" t="s">
        <v>2843</v>
      </c>
      <c r="D3086" s="34">
        <v>0</v>
      </c>
      <c r="E3086" s="34">
        <v>6242469</v>
      </c>
      <c r="F3086" s="34">
        <v>6242469</v>
      </c>
    </row>
    <row r="3087" spans="1:6" ht="13.5" hidden="1" thickBot="1">
      <c r="A3087" s="27">
        <f t="shared" si="57"/>
        <v>9</v>
      </c>
      <c r="B3087" s="30" t="s">
        <v>5090</v>
      </c>
      <c r="C3087" s="30" t="s">
        <v>887</v>
      </c>
      <c r="D3087" s="34">
        <v>0</v>
      </c>
      <c r="E3087" s="34">
        <v>316348013</v>
      </c>
      <c r="F3087" s="34">
        <v>316348013</v>
      </c>
    </row>
    <row r="3088" spans="1:6" ht="13.5" hidden="1" thickBot="1">
      <c r="A3088" s="27">
        <f t="shared" si="57"/>
        <v>9</v>
      </c>
      <c r="B3088" s="30" t="s">
        <v>5091</v>
      </c>
      <c r="C3088" s="30" t="s">
        <v>2849</v>
      </c>
      <c r="D3088" s="34">
        <v>0</v>
      </c>
      <c r="E3088" s="34">
        <v>148683800</v>
      </c>
      <c r="F3088" s="34">
        <v>148683800</v>
      </c>
    </row>
    <row r="3089" spans="1:6" ht="13.5" hidden="1" thickBot="1">
      <c r="A3089" s="27">
        <f t="shared" si="57"/>
        <v>9</v>
      </c>
      <c r="B3089" s="30" t="s">
        <v>5092</v>
      </c>
      <c r="C3089" s="30" t="s">
        <v>4972</v>
      </c>
      <c r="D3089" s="34">
        <v>0</v>
      </c>
      <c r="E3089" s="34">
        <v>1693609691</v>
      </c>
      <c r="F3089" s="34">
        <v>1693609691</v>
      </c>
    </row>
    <row r="3090" spans="1:6" ht="13.5" thickBot="1">
      <c r="A3090" s="27">
        <f t="shared" si="57"/>
        <v>3</v>
      </c>
      <c r="B3090" s="27" t="s">
        <v>5093</v>
      </c>
      <c r="C3090" s="30" t="s">
        <v>5094</v>
      </c>
      <c r="D3090" s="34">
        <v>0</v>
      </c>
      <c r="E3090" s="33">
        <v>72702420943425.406</v>
      </c>
      <c r="F3090" s="33">
        <v>72702420943425.406</v>
      </c>
    </row>
    <row r="3091" spans="1:6" ht="13.5" thickBot="1">
      <c r="A3091" s="27">
        <f t="shared" si="57"/>
        <v>6</v>
      </c>
      <c r="B3091" s="27" t="s">
        <v>5095</v>
      </c>
      <c r="C3091" s="30" t="s">
        <v>5096</v>
      </c>
      <c r="D3091" s="34">
        <v>0</v>
      </c>
      <c r="E3091" s="33">
        <v>247073498548.57999</v>
      </c>
      <c r="F3091" s="33">
        <v>247073498548.57999</v>
      </c>
    </row>
    <row r="3092" spans="1:6" ht="13.5" hidden="1" customHeight="1" thickBot="1">
      <c r="A3092" s="27">
        <f t="shared" si="57"/>
        <v>9</v>
      </c>
      <c r="B3092" s="30" t="s">
        <v>5097</v>
      </c>
      <c r="C3092" s="38" t="s">
        <v>592</v>
      </c>
      <c r="D3092" s="40">
        <v>0</v>
      </c>
      <c r="E3092" s="39">
        <v>12446500164.59</v>
      </c>
      <c r="F3092" s="39">
        <v>12446500164.59</v>
      </c>
    </row>
    <row r="3093" spans="1:6" ht="13.5" hidden="1" thickBot="1">
      <c r="A3093" s="27">
        <f t="shared" si="57"/>
        <v>9</v>
      </c>
      <c r="B3093" s="30" t="s">
        <v>5098</v>
      </c>
      <c r="C3093" s="30" t="s">
        <v>640</v>
      </c>
      <c r="D3093" s="34">
        <v>0</v>
      </c>
      <c r="E3093" s="34">
        <v>5853239921</v>
      </c>
      <c r="F3093" s="34">
        <v>5853239921</v>
      </c>
    </row>
    <row r="3094" spans="1:6" ht="13.5" hidden="1" thickBot="1">
      <c r="A3094" s="27">
        <f t="shared" si="57"/>
        <v>9</v>
      </c>
      <c r="B3094" s="30" t="s">
        <v>5099</v>
      </c>
      <c r="C3094" s="30" t="s">
        <v>594</v>
      </c>
      <c r="D3094" s="34">
        <v>0</v>
      </c>
      <c r="E3094" s="33">
        <v>46805572383.919998</v>
      </c>
      <c r="F3094" s="33">
        <v>46805572383.919998</v>
      </c>
    </row>
    <row r="3095" spans="1:6" ht="13.5" hidden="1" thickBot="1">
      <c r="A3095" s="27">
        <f t="shared" si="57"/>
        <v>9</v>
      </c>
      <c r="B3095" s="30" t="s">
        <v>5100</v>
      </c>
      <c r="C3095" s="30" t="s">
        <v>5101</v>
      </c>
      <c r="D3095" s="34">
        <v>0</v>
      </c>
      <c r="E3095" s="33">
        <v>177083904931.87</v>
      </c>
      <c r="F3095" s="33">
        <v>177083904931.87</v>
      </c>
    </row>
    <row r="3096" spans="1:6" ht="13.5" hidden="1" thickBot="1">
      <c r="A3096" s="27">
        <f t="shared" si="57"/>
        <v>9</v>
      </c>
      <c r="B3096" s="30" t="s">
        <v>5102</v>
      </c>
      <c r="C3096" s="30" t="s">
        <v>5103</v>
      </c>
      <c r="D3096" s="34">
        <v>0</v>
      </c>
      <c r="E3096" s="34">
        <v>1308250009</v>
      </c>
      <c r="F3096" s="34">
        <v>1308250009</v>
      </c>
    </row>
    <row r="3097" spans="1:6" ht="13.5" hidden="1" thickBot="1">
      <c r="A3097" s="27">
        <f t="shared" si="57"/>
        <v>9</v>
      </c>
      <c r="B3097" s="30" t="s">
        <v>5104</v>
      </c>
      <c r="C3097" s="30" t="s">
        <v>5105</v>
      </c>
      <c r="D3097" s="34">
        <v>0</v>
      </c>
      <c r="E3097" s="33">
        <v>3576031138.1999998</v>
      </c>
      <c r="F3097" s="33">
        <v>3576031138.1999998</v>
      </c>
    </row>
    <row r="3098" spans="1:6" ht="13.5" thickBot="1">
      <c r="A3098" s="27">
        <f t="shared" si="57"/>
        <v>6</v>
      </c>
      <c r="B3098" s="27" t="s">
        <v>5106</v>
      </c>
      <c r="C3098" s="30" t="s">
        <v>5107</v>
      </c>
      <c r="D3098" s="34">
        <v>0</v>
      </c>
      <c r="E3098" s="33">
        <v>26639534516439.602</v>
      </c>
      <c r="F3098" s="33">
        <v>26639534516439.602</v>
      </c>
    </row>
    <row r="3099" spans="1:6" ht="13.5" hidden="1" thickBot="1">
      <c r="A3099" s="27">
        <f t="shared" si="57"/>
        <v>9</v>
      </c>
      <c r="B3099" s="30" t="s">
        <v>5108</v>
      </c>
      <c r="C3099" s="30" t="s">
        <v>132</v>
      </c>
      <c r="D3099" s="34">
        <v>0</v>
      </c>
      <c r="E3099" s="33">
        <v>40063274133.150002</v>
      </c>
      <c r="F3099" s="33">
        <v>40063274133.150002</v>
      </c>
    </row>
    <row r="3100" spans="1:6" ht="13.5" hidden="1" thickBot="1">
      <c r="A3100" s="27">
        <f t="shared" si="57"/>
        <v>9</v>
      </c>
      <c r="B3100" s="30" t="s">
        <v>5109</v>
      </c>
      <c r="C3100" s="30" t="s">
        <v>131</v>
      </c>
      <c r="D3100" s="34">
        <v>0</v>
      </c>
      <c r="E3100" s="33">
        <v>109548683377.83</v>
      </c>
      <c r="F3100" s="33">
        <v>109548683377.83</v>
      </c>
    </row>
    <row r="3101" spans="1:6" ht="13.5" hidden="1" thickBot="1">
      <c r="A3101" s="27">
        <f t="shared" si="57"/>
        <v>9</v>
      </c>
      <c r="B3101" s="30" t="s">
        <v>5110</v>
      </c>
      <c r="C3101" s="30" t="s">
        <v>1024</v>
      </c>
      <c r="D3101" s="34">
        <v>0</v>
      </c>
      <c r="E3101" s="33">
        <v>32256123225.830002</v>
      </c>
      <c r="F3101" s="33">
        <v>32256123225.830002</v>
      </c>
    </row>
    <row r="3102" spans="1:6" ht="13.5" hidden="1" thickBot="1">
      <c r="A3102" s="27">
        <f t="shared" si="57"/>
        <v>9</v>
      </c>
      <c r="B3102" s="30" t="s">
        <v>5111</v>
      </c>
      <c r="C3102" s="30" t="s">
        <v>1026</v>
      </c>
      <c r="D3102" s="34">
        <v>0</v>
      </c>
      <c r="E3102" s="33">
        <v>39915342615.699997</v>
      </c>
      <c r="F3102" s="33">
        <v>39915342615.699997</v>
      </c>
    </row>
    <row r="3103" spans="1:6" ht="13.5" hidden="1" thickBot="1">
      <c r="A3103" s="27">
        <f t="shared" si="57"/>
        <v>9</v>
      </c>
      <c r="B3103" s="30" t="s">
        <v>5112</v>
      </c>
      <c r="C3103" s="30" t="s">
        <v>1028</v>
      </c>
      <c r="D3103" s="34">
        <v>0</v>
      </c>
      <c r="E3103" s="33">
        <v>17580364737.889999</v>
      </c>
      <c r="F3103" s="33">
        <v>17580364737.889999</v>
      </c>
    </row>
    <row r="3104" spans="1:6" ht="13.5" hidden="1" thickBot="1">
      <c r="A3104" s="27">
        <f t="shared" si="57"/>
        <v>9</v>
      </c>
      <c r="B3104" s="30" t="s">
        <v>5113</v>
      </c>
      <c r="C3104" s="30" t="s">
        <v>1030</v>
      </c>
      <c r="D3104" s="34">
        <v>0</v>
      </c>
      <c r="E3104" s="34">
        <v>8891084434</v>
      </c>
      <c r="F3104" s="34">
        <v>8891084434</v>
      </c>
    </row>
    <row r="3105" spans="1:6" ht="13.5" hidden="1" thickBot="1">
      <c r="A3105" s="27">
        <f t="shared" si="57"/>
        <v>9</v>
      </c>
      <c r="B3105" s="30" t="s">
        <v>5114</v>
      </c>
      <c r="C3105" s="30" t="s">
        <v>1032</v>
      </c>
      <c r="D3105" s="34">
        <v>0</v>
      </c>
      <c r="E3105" s="33">
        <v>14220694222.02</v>
      </c>
      <c r="F3105" s="33">
        <v>14220694222.02</v>
      </c>
    </row>
    <row r="3106" spans="1:6" ht="13.5" hidden="1" thickBot="1">
      <c r="A3106" s="27">
        <f t="shared" ref="A3106:A3169" si="58">LEN(B3106)</f>
        <v>9</v>
      </c>
      <c r="B3106" s="30" t="s">
        <v>5115</v>
      </c>
      <c r="C3106" s="30" t="s">
        <v>1034</v>
      </c>
      <c r="D3106" s="34">
        <v>0</v>
      </c>
      <c r="E3106" s="34">
        <v>59196975555</v>
      </c>
      <c r="F3106" s="34">
        <v>59196975555</v>
      </c>
    </row>
    <row r="3107" spans="1:6" ht="13.5" hidden="1" thickBot="1">
      <c r="A3107" s="27">
        <f t="shared" si="58"/>
        <v>9</v>
      </c>
      <c r="B3107" s="30" t="s">
        <v>5116</v>
      </c>
      <c r="C3107" s="30" t="s">
        <v>1048</v>
      </c>
      <c r="D3107" s="34">
        <v>0</v>
      </c>
      <c r="E3107" s="33">
        <v>627360455539.60999</v>
      </c>
      <c r="F3107" s="33">
        <v>627360455539.60999</v>
      </c>
    </row>
    <row r="3108" spans="1:6" ht="13.5" hidden="1" thickBot="1">
      <c r="A3108" s="27">
        <f t="shared" si="58"/>
        <v>9</v>
      </c>
      <c r="B3108" s="30" t="s">
        <v>5117</v>
      </c>
      <c r="C3108" s="30" t="s">
        <v>127</v>
      </c>
      <c r="D3108" s="34">
        <v>0</v>
      </c>
      <c r="E3108" s="33">
        <v>12554105620.610001</v>
      </c>
      <c r="F3108" s="33">
        <v>12554105620.610001</v>
      </c>
    </row>
    <row r="3109" spans="1:6" ht="13.5" hidden="1" thickBot="1">
      <c r="A3109" s="27">
        <f t="shared" si="58"/>
        <v>9</v>
      </c>
      <c r="B3109" s="30" t="s">
        <v>5118</v>
      </c>
      <c r="C3109" s="30" t="s">
        <v>184</v>
      </c>
      <c r="D3109" s="34">
        <v>0</v>
      </c>
      <c r="E3109" s="33">
        <v>431057268602.07001</v>
      </c>
      <c r="F3109" s="33">
        <v>431057268602.07001</v>
      </c>
    </row>
    <row r="3110" spans="1:6" ht="13.5" hidden="1" thickBot="1">
      <c r="A3110" s="27">
        <f t="shared" si="58"/>
        <v>9</v>
      </c>
      <c r="B3110" s="30" t="s">
        <v>5119</v>
      </c>
      <c r="C3110" s="30" t="s">
        <v>1186</v>
      </c>
      <c r="D3110" s="34">
        <v>0</v>
      </c>
      <c r="E3110" s="34">
        <v>10082190099</v>
      </c>
      <c r="F3110" s="34">
        <v>10082190099</v>
      </c>
    </row>
    <row r="3111" spans="1:6" ht="13.5" hidden="1" thickBot="1">
      <c r="A3111" s="27">
        <f t="shared" si="58"/>
        <v>9</v>
      </c>
      <c r="B3111" s="30" t="s">
        <v>5120</v>
      </c>
      <c r="C3111" s="30" t="s">
        <v>1334</v>
      </c>
      <c r="D3111" s="34">
        <v>0</v>
      </c>
      <c r="E3111" s="33">
        <v>1547259138620.0701</v>
      </c>
      <c r="F3111" s="33">
        <v>1547259138620.0701</v>
      </c>
    </row>
    <row r="3112" spans="1:6" ht="13.5" hidden="1" thickBot="1">
      <c r="A3112" s="27">
        <f t="shared" si="58"/>
        <v>9</v>
      </c>
      <c r="B3112" s="30" t="s">
        <v>5121</v>
      </c>
      <c r="C3112" s="30" t="s">
        <v>3741</v>
      </c>
      <c r="D3112" s="34">
        <v>0</v>
      </c>
      <c r="E3112" s="33">
        <v>22605883014558.801</v>
      </c>
      <c r="F3112" s="33">
        <v>22605883014558.801</v>
      </c>
    </row>
    <row r="3113" spans="1:6" ht="13.5" hidden="1" thickBot="1">
      <c r="A3113" s="27">
        <f t="shared" si="58"/>
        <v>9</v>
      </c>
      <c r="B3113" s="30" t="s">
        <v>5122</v>
      </c>
      <c r="C3113" s="30" t="s">
        <v>5123</v>
      </c>
      <c r="D3113" s="34">
        <v>0</v>
      </c>
      <c r="E3113" s="33">
        <v>4906763456.25</v>
      </c>
      <c r="F3113" s="33">
        <v>4906763456.25</v>
      </c>
    </row>
    <row r="3114" spans="1:6" ht="13.5" hidden="1" thickBot="1">
      <c r="A3114" s="27">
        <f t="shared" si="58"/>
        <v>9</v>
      </c>
      <c r="B3114" s="30" t="s">
        <v>5124</v>
      </c>
      <c r="C3114" s="30" t="s">
        <v>166</v>
      </c>
      <c r="D3114" s="34">
        <v>0</v>
      </c>
      <c r="E3114" s="33">
        <v>16882904390.889999</v>
      </c>
      <c r="F3114" s="33">
        <v>16882904390.889999</v>
      </c>
    </row>
    <row r="3115" spans="1:6" ht="13.5" hidden="1" thickBot="1">
      <c r="A3115" s="27">
        <f t="shared" si="58"/>
        <v>9</v>
      </c>
      <c r="B3115" s="30" t="s">
        <v>5125</v>
      </c>
      <c r="C3115" s="30" t="s">
        <v>1114</v>
      </c>
      <c r="D3115" s="34">
        <v>0</v>
      </c>
      <c r="E3115" s="34">
        <v>323449713</v>
      </c>
      <c r="F3115" s="34">
        <v>323449713</v>
      </c>
    </row>
    <row r="3116" spans="1:6" ht="13.5" hidden="1" thickBot="1">
      <c r="A3116" s="27">
        <f t="shared" si="58"/>
        <v>9</v>
      </c>
      <c r="B3116" s="30" t="s">
        <v>5126</v>
      </c>
      <c r="C3116" s="30" t="s">
        <v>1232</v>
      </c>
      <c r="D3116" s="34">
        <v>0</v>
      </c>
      <c r="E3116" s="33">
        <v>1061552683537.92</v>
      </c>
      <c r="F3116" s="33">
        <v>1061552683537.92</v>
      </c>
    </row>
    <row r="3117" spans="1:6" ht="13.5" thickBot="1">
      <c r="A3117" s="27">
        <f t="shared" si="58"/>
        <v>6</v>
      </c>
      <c r="B3117" s="27" t="s">
        <v>5127</v>
      </c>
      <c r="C3117" s="30" t="s">
        <v>5128</v>
      </c>
      <c r="D3117" s="34">
        <v>0</v>
      </c>
      <c r="E3117" s="33">
        <v>125272232938.35001</v>
      </c>
      <c r="F3117" s="33">
        <v>125272232938.35001</v>
      </c>
    </row>
    <row r="3118" spans="1:6" ht="13.5" hidden="1" thickBot="1">
      <c r="A3118" s="27">
        <f t="shared" si="58"/>
        <v>9</v>
      </c>
      <c r="B3118" s="30" t="s">
        <v>5129</v>
      </c>
      <c r="C3118" s="30" t="s">
        <v>132</v>
      </c>
      <c r="D3118" s="34">
        <v>0</v>
      </c>
      <c r="E3118" s="33">
        <v>2236059734.0599999</v>
      </c>
      <c r="F3118" s="33">
        <v>2236059734.0599999</v>
      </c>
    </row>
    <row r="3119" spans="1:6" ht="13.5" hidden="1" thickBot="1">
      <c r="A3119" s="27">
        <f t="shared" si="58"/>
        <v>9</v>
      </c>
      <c r="B3119" s="30" t="s">
        <v>5130</v>
      </c>
      <c r="C3119" s="30" t="s">
        <v>131</v>
      </c>
      <c r="D3119" s="34">
        <v>0</v>
      </c>
      <c r="E3119" s="33">
        <v>3948001552.29</v>
      </c>
      <c r="F3119" s="33">
        <v>3948001552.29</v>
      </c>
    </row>
    <row r="3120" spans="1:6" ht="13.5" hidden="1" thickBot="1">
      <c r="A3120" s="27">
        <f t="shared" si="58"/>
        <v>9</v>
      </c>
      <c r="B3120" s="30" t="s">
        <v>5131</v>
      </c>
      <c r="C3120" s="30" t="s">
        <v>1024</v>
      </c>
      <c r="D3120" s="34">
        <v>0</v>
      </c>
      <c r="E3120" s="33">
        <v>52435812558.360001</v>
      </c>
      <c r="F3120" s="33">
        <v>52435812558.360001</v>
      </c>
    </row>
    <row r="3121" spans="1:6" ht="13.5" hidden="1" thickBot="1">
      <c r="A3121" s="27">
        <f t="shared" si="58"/>
        <v>9</v>
      </c>
      <c r="B3121" s="30" t="s">
        <v>5132</v>
      </c>
      <c r="C3121" s="30" t="s">
        <v>1026</v>
      </c>
      <c r="D3121" s="34">
        <v>0</v>
      </c>
      <c r="E3121" s="33">
        <v>7974255422.1899996</v>
      </c>
      <c r="F3121" s="33">
        <v>7974255422.1899996</v>
      </c>
    </row>
    <row r="3122" spans="1:6" ht="13.5" hidden="1" thickBot="1">
      <c r="A3122" s="27">
        <f t="shared" si="58"/>
        <v>9</v>
      </c>
      <c r="B3122" s="30" t="s">
        <v>5133</v>
      </c>
      <c r="C3122" s="30" t="s">
        <v>1028</v>
      </c>
      <c r="D3122" s="34">
        <v>0</v>
      </c>
      <c r="E3122" s="33">
        <v>3836888847.25</v>
      </c>
      <c r="F3122" s="33">
        <v>3836888847.25</v>
      </c>
    </row>
    <row r="3123" spans="1:6" ht="13.5" hidden="1" thickBot="1">
      <c r="A3123" s="27">
        <f t="shared" si="58"/>
        <v>9</v>
      </c>
      <c r="B3123" s="30" t="s">
        <v>5134</v>
      </c>
      <c r="C3123" s="30" t="s">
        <v>1030</v>
      </c>
      <c r="D3123" s="34">
        <v>0</v>
      </c>
      <c r="E3123" s="33">
        <v>1207468192.8699999</v>
      </c>
      <c r="F3123" s="33">
        <v>1207468192.8699999</v>
      </c>
    </row>
    <row r="3124" spans="1:6" ht="13.5" hidden="1" thickBot="1">
      <c r="A3124" s="27">
        <f t="shared" si="58"/>
        <v>9</v>
      </c>
      <c r="B3124" s="30" t="s">
        <v>5135</v>
      </c>
      <c r="C3124" s="30" t="s">
        <v>1032</v>
      </c>
      <c r="D3124" s="34">
        <v>0</v>
      </c>
      <c r="E3124" s="33">
        <v>1424696976.4300001</v>
      </c>
      <c r="F3124" s="33">
        <v>1424696976.4300001</v>
      </c>
    </row>
    <row r="3125" spans="1:6" ht="13.5" hidden="1" thickBot="1">
      <c r="A3125" s="27">
        <f t="shared" si="58"/>
        <v>9</v>
      </c>
      <c r="B3125" s="30" t="s">
        <v>5136</v>
      </c>
      <c r="C3125" s="30" t="s">
        <v>1034</v>
      </c>
      <c r="D3125" s="34">
        <v>0</v>
      </c>
      <c r="E3125" s="34">
        <v>311634683</v>
      </c>
      <c r="F3125" s="34">
        <v>311634683</v>
      </c>
    </row>
    <row r="3126" spans="1:6" ht="13.5" hidden="1" thickBot="1">
      <c r="A3126" s="27">
        <f t="shared" si="58"/>
        <v>9</v>
      </c>
      <c r="B3126" s="30" t="s">
        <v>5137</v>
      </c>
      <c r="C3126" s="30" t="s">
        <v>1048</v>
      </c>
      <c r="D3126" s="34">
        <v>0</v>
      </c>
      <c r="E3126" s="34">
        <v>1427947676</v>
      </c>
      <c r="F3126" s="34">
        <v>1427947676</v>
      </c>
    </row>
    <row r="3127" spans="1:6" ht="13.5" hidden="1" thickBot="1">
      <c r="A3127" s="27">
        <f t="shared" si="58"/>
        <v>9</v>
      </c>
      <c r="B3127" s="30" t="s">
        <v>5138</v>
      </c>
      <c r="C3127" s="30" t="s">
        <v>1371</v>
      </c>
      <c r="D3127" s="34">
        <v>0</v>
      </c>
      <c r="E3127" s="33">
        <v>50469467295.900002</v>
      </c>
      <c r="F3127" s="33">
        <v>50469467295.900002</v>
      </c>
    </row>
    <row r="3128" spans="1:6" ht="13.5" thickBot="1">
      <c r="A3128" s="27">
        <f t="shared" si="58"/>
        <v>6</v>
      </c>
      <c r="B3128" s="27" t="s">
        <v>5139</v>
      </c>
      <c r="C3128" s="30" t="s">
        <v>5140</v>
      </c>
      <c r="D3128" s="34">
        <v>0</v>
      </c>
      <c r="E3128" s="33">
        <v>1485031137337.51</v>
      </c>
      <c r="F3128" s="33">
        <v>1485031137337.51</v>
      </c>
    </row>
    <row r="3129" spans="1:6" ht="13.5" hidden="1" thickBot="1">
      <c r="A3129" s="27">
        <f t="shared" si="58"/>
        <v>9</v>
      </c>
      <c r="B3129" s="30" t="s">
        <v>5141</v>
      </c>
      <c r="C3129" s="30" t="s">
        <v>125</v>
      </c>
      <c r="D3129" s="34">
        <v>0</v>
      </c>
      <c r="E3129" s="33">
        <v>1435757524610.6299</v>
      </c>
      <c r="F3129" s="33">
        <v>1435757524610.6299</v>
      </c>
    </row>
    <row r="3130" spans="1:6" ht="13.5" hidden="1" thickBot="1">
      <c r="A3130" s="27">
        <f t="shared" si="58"/>
        <v>9</v>
      </c>
      <c r="B3130" s="30" t="s">
        <v>5142</v>
      </c>
      <c r="C3130" s="30" t="s">
        <v>124</v>
      </c>
      <c r="D3130" s="34">
        <v>0</v>
      </c>
      <c r="E3130" s="33">
        <v>49273612726.879997</v>
      </c>
      <c r="F3130" s="33">
        <v>49273612726.879997</v>
      </c>
    </row>
    <row r="3131" spans="1:6" ht="13.5" thickBot="1">
      <c r="A3131" s="27">
        <f t="shared" si="58"/>
        <v>6</v>
      </c>
      <c r="B3131" s="27" t="s">
        <v>5143</v>
      </c>
      <c r="C3131" s="30" t="s">
        <v>5144</v>
      </c>
      <c r="D3131" s="34">
        <v>0</v>
      </c>
      <c r="E3131" s="33">
        <v>60708634820.120003</v>
      </c>
      <c r="F3131" s="33">
        <v>60708634820.120003</v>
      </c>
    </row>
    <row r="3132" spans="1:6" ht="13.5" hidden="1" thickBot="1">
      <c r="A3132" s="27">
        <f t="shared" si="58"/>
        <v>9</v>
      </c>
      <c r="B3132" s="30" t="s">
        <v>5145</v>
      </c>
      <c r="C3132" s="30" t="s">
        <v>115</v>
      </c>
      <c r="D3132" s="34">
        <v>0</v>
      </c>
      <c r="E3132" s="33">
        <v>23531035194.369999</v>
      </c>
      <c r="F3132" s="33">
        <v>23531035194.369999</v>
      </c>
    </row>
    <row r="3133" spans="1:6" ht="13.5" hidden="1" thickBot="1">
      <c r="A3133" s="27">
        <f t="shared" si="58"/>
        <v>9</v>
      </c>
      <c r="B3133" s="30" t="s">
        <v>5146</v>
      </c>
      <c r="C3133" s="30" t="s">
        <v>114</v>
      </c>
      <c r="D3133" s="34">
        <v>0</v>
      </c>
      <c r="E3133" s="33">
        <v>16464209086.41</v>
      </c>
      <c r="F3133" s="33">
        <v>16464209086.41</v>
      </c>
    </row>
    <row r="3134" spans="1:6" ht="13.5" hidden="1" thickBot="1">
      <c r="A3134" s="27">
        <f t="shared" si="58"/>
        <v>9</v>
      </c>
      <c r="B3134" s="30" t="s">
        <v>5147</v>
      </c>
      <c r="C3134" s="30" t="s">
        <v>109</v>
      </c>
      <c r="D3134" s="34">
        <v>0</v>
      </c>
      <c r="E3134" s="33">
        <v>71579770.099999994</v>
      </c>
      <c r="F3134" s="33">
        <v>71579770.099999994</v>
      </c>
    </row>
    <row r="3135" spans="1:6" ht="13.5" hidden="1" thickBot="1">
      <c r="A3135" s="27">
        <f t="shared" si="58"/>
        <v>9</v>
      </c>
      <c r="B3135" s="30" t="s">
        <v>5148</v>
      </c>
      <c r="C3135" s="30" t="s">
        <v>5149</v>
      </c>
      <c r="D3135" s="34">
        <v>0</v>
      </c>
      <c r="E3135" s="33">
        <v>521252324.04000002</v>
      </c>
      <c r="F3135" s="33">
        <v>521252324.04000002</v>
      </c>
    </row>
    <row r="3136" spans="1:6" ht="13.5" hidden="1" thickBot="1">
      <c r="A3136" s="27">
        <f t="shared" si="58"/>
        <v>9</v>
      </c>
      <c r="B3136" s="30" t="s">
        <v>5150</v>
      </c>
      <c r="C3136" s="30" t="s">
        <v>1630</v>
      </c>
      <c r="D3136" s="34">
        <v>0</v>
      </c>
      <c r="E3136" s="34">
        <v>534935</v>
      </c>
      <c r="F3136" s="34">
        <v>534935</v>
      </c>
    </row>
    <row r="3137" spans="1:6" ht="13.5" hidden="1" thickBot="1">
      <c r="A3137" s="27">
        <f t="shared" si="58"/>
        <v>9</v>
      </c>
      <c r="B3137" s="30" t="s">
        <v>5151</v>
      </c>
      <c r="C3137" s="30" t="s">
        <v>1632</v>
      </c>
      <c r="D3137" s="34">
        <v>0</v>
      </c>
      <c r="E3137" s="34">
        <v>4169789041</v>
      </c>
      <c r="F3137" s="34">
        <v>4169789041</v>
      </c>
    </row>
    <row r="3138" spans="1:6" ht="13.5" hidden="1" thickBot="1">
      <c r="A3138" s="27">
        <f t="shared" si="58"/>
        <v>9</v>
      </c>
      <c r="B3138" s="30" t="s">
        <v>5152</v>
      </c>
      <c r="C3138" s="30" t="s">
        <v>5153</v>
      </c>
      <c r="D3138" s="34">
        <v>0</v>
      </c>
      <c r="E3138" s="33">
        <v>9937051488.5</v>
      </c>
      <c r="F3138" s="33">
        <v>9937051488.5</v>
      </c>
    </row>
    <row r="3139" spans="1:6" ht="13.5" hidden="1" thickBot="1">
      <c r="A3139" s="27">
        <f t="shared" si="58"/>
        <v>9</v>
      </c>
      <c r="B3139" s="30" t="s">
        <v>5154</v>
      </c>
      <c r="C3139" s="30" t="s">
        <v>1527</v>
      </c>
      <c r="D3139" s="34">
        <v>0</v>
      </c>
      <c r="E3139" s="33">
        <v>6013182980.6999998</v>
      </c>
      <c r="F3139" s="33">
        <v>6013182980.6999998</v>
      </c>
    </row>
    <row r="3140" spans="1:6" ht="13.5" thickBot="1">
      <c r="A3140" s="27">
        <f t="shared" si="58"/>
        <v>6</v>
      </c>
      <c r="B3140" s="27" t="s">
        <v>5155</v>
      </c>
      <c r="C3140" s="30" t="s">
        <v>5156</v>
      </c>
      <c r="D3140" s="34">
        <v>0</v>
      </c>
      <c r="E3140" s="33">
        <v>1541579051675.6399</v>
      </c>
      <c r="F3140" s="33">
        <v>1541579051675.6399</v>
      </c>
    </row>
    <row r="3141" spans="1:6" ht="13.5" hidden="1" thickBot="1">
      <c r="A3141" s="27">
        <f t="shared" si="58"/>
        <v>9</v>
      </c>
      <c r="B3141" s="30" t="s">
        <v>5157</v>
      </c>
      <c r="C3141" s="30" t="s">
        <v>106</v>
      </c>
      <c r="D3141" s="34">
        <v>0</v>
      </c>
      <c r="E3141" s="33">
        <v>58613734429.410004</v>
      </c>
      <c r="F3141" s="33">
        <v>58613734429.410004</v>
      </c>
    </row>
    <row r="3142" spans="1:6" ht="13.5" hidden="1" thickBot="1">
      <c r="A3142" s="27">
        <f t="shared" si="58"/>
        <v>9</v>
      </c>
      <c r="B3142" s="30" t="s">
        <v>5158</v>
      </c>
      <c r="C3142" s="30" t="s">
        <v>1648</v>
      </c>
      <c r="D3142" s="34">
        <v>0</v>
      </c>
      <c r="E3142" s="34">
        <v>122432427</v>
      </c>
      <c r="F3142" s="34">
        <v>122432427</v>
      </c>
    </row>
    <row r="3143" spans="1:6" ht="13.5" hidden="1" thickBot="1">
      <c r="A3143" s="27">
        <f t="shared" si="58"/>
        <v>9</v>
      </c>
      <c r="B3143" s="30" t="s">
        <v>5159</v>
      </c>
      <c r="C3143" s="30" t="s">
        <v>103</v>
      </c>
      <c r="D3143" s="34">
        <v>0</v>
      </c>
      <c r="E3143" s="34">
        <v>1646801593</v>
      </c>
      <c r="F3143" s="34">
        <v>1646801593</v>
      </c>
    </row>
    <row r="3144" spans="1:6" ht="13.5" hidden="1" thickBot="1">
      <c r="A3144" s="27">
        <f t="shared" si="58"/>
        <v>9</v>
      </c>
      <c r="B3144" s="30" t="s">
        <v>5160</v>
      </c>
      <c r="C3144" s="30" t="s">
        <v>102</v>
      </c>
      <c r="D3144" s="34">
        <v>0</v>
      </c>
      <c r="E3144" s="34">
        <v>2901763826</v>
      </c>
      <c r="F3144" s="34">
        <v>2901763826</v>
      </c>
    </row>
    <row r="3145" spans="1:6" ht="13.5" hidden="1" thickBot="1">
      <c r="A3145" s="27">
        <f t="shared" si="58"/>
        <v>9</v>
      </c>
      <c r="B3145" s="30" t="s">
        <v>5161</v>
      </c>
      <c r="C3145" s="30" t="s">
        <v>98</v>
      </c>
      <c r="D3145" s="34">
        <v>0</v>
      </c>
      <c r="E3145" s="33">
        <v>72692184077.520004</v>
      </c>
      <c r="F3145" s="33">
        <v>72692184077.520004</v>
      </c>
    </row>
    <row r="3146" spans="1:6" ht="13.5" hidden="1" thickBot="1">
      <c r="A3146" s="27">
        <f t="shared" si="58"/>
        <v>9</v>
      </c>
      <c r="B3146" s="30" t="s">
        <v>5162</v>
      </c>
      <c r="C3146" s="30" t="s">
        <v>195</v>
      </c>
      <c r="D3146" s="34">
        <v>0</v>
      </c>
      <c r="E3146" s="33">
        <v>481592819932.31</v>
      </c>
      <c r="F3146" s="33">
        <v>481592819932.31</v>
      </c>
    </row>
    <row r="3147" spans="1:6" ht="13.5" hidden="1" thickBot="1">
      <c r="A3147" s="27">
        <f t="shared" si="58"/>
        <v>9</v>
      </c>
      <c r="B3147" s="30" t="s">
        <v>5163</v>
      </c>
      <c r="C3147" s="30" t="s">
        <v>97</v>
      </c>
      <c r="D3147" s="34">
        <v>0</v>
      </c>
      <c r="E3147" s="33">
        <v>44346813869.510002</v>
      </c>
      <c r="F3147" s="33">
        <v>44346813869.510002</v>
      </c>
    </row>
    <row r="3148" spans="1:6" ht="13.5" hidden="1" thickBot="1">
      <c r="A3148" s="27">
        <f t="shared" si="58"/>
        <v>9</v>
      </c>
      <c r="B3148" s="30" t="s">
        <v>5164</v>
      </c>
      <c r="C3148" s="30" t="s">
        <v>196</v>
      </c>
      <c r="D3148" s="34">
        <v>0</v>
      </c>
      <c r="E3148" s="33">
        <v>715089872524.32996</v>
      </c>
      <c r="F3148" s="33">
        <v>715089872524.32996</v>
      </c>
    </row>
    <row r="3149" spans="1:6" ht="13.5" hidden="1" thickBot="1">
      <c r="A3149" s="27">
        <f t="shared" si="58"/>
        <v>9</v>
      </c>
      <c r="B3149" s="30" t="s">
        <v>5165</v>
      </c>
      <c r="C3149" s="30" t="s">
        <v>96</v>
      </c>
      <c r="D3149" s="34">
        <v>0</v>
      </c>
      <c r="E3149" s="33">
        <v>18889667320.060001</v>
      </c>
      <c r="F3149" s="33">
        <v>18889667320.060001</v>
      </c>
    </row>
    <row r="3150" spans="1:6" ht="13.5" hidden="1" thickBot="1">
      <c r="A3150" s="27">
        <f t="shared" si="58"/>
        <v>9</v>
      </c>
      <c r="B3150" s="30" t="s">
        <v>5166</v>
      </c>
      <c r="C3150" s="30" t="s">
        <v>197</v>
      </c>
      <c r="D3150" s="34">
        <v>0</v>
      </c>
      <c r="E3150" s="33">
        <v>10048557862.58</v>
      </c>
      <c r="F3150" s="33">
        <v>10048557862.58</v>
      </c>
    </row>
    <row r="3151" spans="1:6" ht="13.5" hidden="1" thickBot="1">
      <c r="A3151" s="27">
        <f t="shared" si="58"/>
        <v>9</v>
      </c>
      <c r="B3151" s="30" t="s">
        <v>5167</v>
      </c>
      <c r="C3151" s="30" t="s">
        <v>95</v>
      </c>
      <c r="D3151" s="34">
        <v>0</v>
      </c>
      <c r="E3151" s="33">
        <v>24910306255.389999</v>
      </c>
      <c r="F3151" s="33">
        <v>24910306255.389999</v>
      </c>
    </row>
    <row r="3152" spans="1:6" ht="13.5" hidden="1" thickBot="1">
      <c r="A3152" s="27">
        <f t="shared" si="58"/>
        <v>9</v>
      </c>
      <c r="B3152" s="30" t="s">
        <v>5168</v>
      </c>
      <c r="C3152" s="30" t="s">
        <v>2022</v>
      </c>
      <c r="D3152" s="34">
        <v>0</v>
      </c>
      <c r="E3152" s="33">
        <v>15507889698.08</v>
      </c>
      <c r="F3152" s="33">
        <v>15507889698.08</v>
      </c>
    </row>
    <row r="3153" spans="1:6" ht="13.5" hidden="1" thickBot="1">
      <c r="A3153" s="27">
        <f t="shared" si="58"/>
        <v>9</v>
      </c>
      <c r="B3153" s="30" t="s">
        <v>5169</v>
      </c>
      <c r="C3153" s="30" t="s">
        <v>94</v>
      </c>
      <c r="D3153" s="34">
        <v>0</v>
      </c>
      <c r="E3153" s="33">
        <v>369836282.12</v>
      </c>
      <c r="F3153" s="33">
        <v>369836282.12</v>
      </c>
    </row>
    <row r="3154" spans="1:6" ht="13.5" hidden="1" thickBot="1">
      <c r="A3154" s="27">
        <f t="shared" si="58"/>
        <v>9</v>
      </c>
      <c r="B3154" s="30" t="s">
        <v>5170</v>
      </c>
      <c r="C3154" s="30" t="s">
        <v>1661</v>
      </c>
      <c r="D3154" s="34">
        <v>0</v>
      </c>
      <c r="E3154" s="34">
        <v>268210800</v>
      </c>
      <c r="F3154" s="34">
        <v>268210800</v>
      </c>
    </row>
    <row r="3155" spans="1:6" ht="13.5" hidden="1" thickBot="1">
      <c r="A3155" s="27">
        <f t="shared" si="58"/>
        <v>9</v>
      </c>
      <c r="B3155" s="30" t="s">
        <v>5171</v>
      </c>
      <c r="C3155" s="30" t="s">
        <v>1540</v>
      </c>
      <c r="D3155" s="34">
        <v>0</v>
      </c>
      <c r="E3155" s="34">
        <v>63489176518</v>
      </c>
      <c r="F3155" s="34">
        <v>63489176518</v>
      </c>
    </row>
    <row r="3156" spans="1:6" ht="13.5" hidden="1" thickBot="1">
      <c r="A3156" s="27">
        <f t="shared" si="58"/>
        <v>9</v>
      </c>
      <c r="B3156" s="30" t="s">
        <v>5172</v>
      </c>
      <c r="C3156" s="30" t="s">
        <v>70</v>
      </c>
      <c r="D3156" s="34">
        <v>0</v>
      </c>
      <c r="E3156" s="33">
        <v>1062574269.9400001</v>
      </c>
      <c r="F3156" s="33">
        <v>1062574269.9400001</v>
      </c>
    </row>
    <row r="3157" spans="1:6" ht="13.5" hidden="1" thickBot="1">
      <c r="A3157" s="27">
        <f t="shared" si="58"/>
        <v>9</v>
      </c>
      <c r="B3157" s="30" t="s">
        <v>5173</v>
      </c>
      <c r="C3157" s="30" t="s">
        <v>1979</v>
      </c>
      <c r="D3157" s="34">
        <v>0</v>
      </c>
      <c r="E3157" s="34">
        <v>1857771619</v>
      </c>
      <c r="F3157" s="34">
        <v>1857771619</v>
      </c>
    </row>
    <row r="3158" spans="1:6" ht="13.5" hidden="1" thickBot="1">
      <c r="A3158" s="27">
        <f t="shared" si="58"/>
        <v>9</v>
      </c>
      <c r="B3158" s="30" t="s">
        <v>5174</v>
      </c>
      <c r="C3158" s="30" t="s">
        <v>101</v>
      </c>
      <c r="D3158" s="34">
        <v>0</v>
      </c>
      <c r="E3158" s="34">
        <v>20705706</v>
      </c>
      <c r="F3158" s="34">
        <v>20705706</v>
      </c>
    </row>
    <row r="3159" spans="1:6" ht="13.5" hidden="1" thickBot="1">
      <c r="A3159" s="27">
        <f t="shared" si="58"/>
        <v>9</v>
      </c>
      <c r="B3159" s="30" t="s">
        <v>5175</v>
      </c>
      <c r="C3159" s="30" t="s">
        <v>100</v>
      </c>
      <c r="D3159" s="34">
        <v>0</v>
      </c>
      <c r="E3159" s="34">
        <v>29353484</v>
      </c>
      <c r="F3159" s="34">
        <v>29353484</v>
      </c>
    </row>
    <row r="3160" spans="1:6" ht="13.5" hidden="1" thickBot="1">
      <c r="A3160" s="27">
        <f t="shared" si="58"/>
        <v>9</v>
      </c>
      <c r="B3160" s="30" t="s">
        <v>5176</v>
      </c>
      <c r="C3160" s="30" t="s">
        <v>99</v>
      </c>
      <c r="D3160" s="34">
        <v>0</v>
      </c>
      <c r="E3160" s="33">
        <v>28118579181.389999</v>
      </c>
      <c r="F3160" s="33">
        <v>28118579181.389999</v>
      </c>
    </row>
    <row r="3161" spans="1:6" ht="13.5" thickBot="1">
      <c r="A3161" s="27">
        <f t="shared" si="58"/>
        <v>6</v>
      </c>
      <c r="B3161" s="27" t="s">
        <v>5177</v>
      </c>
      <c r="C3161" s="30" t="s">
        <v>5178</v>
      </c>
      <c r="D3161" s="34">
        <v>0</v>
      </c>
      <c r="E3161" s="34">
        <v>37396613529</v>
      </c>
      <c r="F3161" s="34">
        <v>37396613529</v>
      </c>
    </row>
    <row r="3162" spans="1:6" ht="13.5" hidden="1" thickBot="1">
      <c r="A3162" s="27">
        <f t="shared" si="58"/>
        <v>9</v>
      </c>
      <c r="B3162" s="30" t="s">
        <v>5179</v>
      </c>
      <c r="C3162" s="30" t="s">
        <v>2301</v>
      </c>
      <c r="D3162" s="34">
        <v>0</v>
      </c>
      <c r="E3162" s="33">
        <v>383483610.17000002</v>
      </c>
      <c r="F3162" s="33">
        <v>383483610.17000002</v>
      </c>
    </row>
    <row r="3163" spans="1:6" ht="13.5" hidden="1" thickBot="1">
      <c r="A3163" s="27">
        <f t="shared" si="58"/>
        <v>9</v>
      </c>
      <c r="B3163" s="30" t="s">
        <v>5180</v>
      </c>
      <c r="C3163" s="30" t="s">
        <v>2303</v>
      </c>
      <c r="D3163" s="34">
        <v>0</v>
      </c>
      <c r="E3163" s="33">
        <v>15215833147.83</v>
      </c>
      <c r="F3163" s="33">
        <v>15215833147.83</v>
      </c>
    </row>
    <row r="3164" spans="1:6" ht="13.5" hidden="1" thickBot="1">
      <c r="A3164" s="27">
        <f t="shared" si="58"/>
        <v>9</v>
      </c>
      <c r="B3164" s="30" t="s">
        <v>5181</v>
      </c>
      <c r="C3164" s="30" t="s">
        <v>82</v>
      </c>
      <c r="D3164" s="34">
        <v>0</v>
      </c>
      <c r="E3164" s="34">
        <v>21797296771</v>
      </c>
      <c r="F3164" s="34">
        <v>21797296771</v>
      </c>
    </row>
    <row r="3165" spans="1:6" ht="13.5" thickBot="1">
      <c r="A3165" s="27">
        <f t="shared" si="58"/>
        <v>6</v>
      </c>
      <c r="B3165" s="27" t="s">
        <v>5182</v>
      </c>
      <c r="C3165" s="30" t="s">
        <v>5183</v>
      </c>
      <c r="D3165" s="34">
        <v>0</v>
      </c>
      <c r="E3165" s="34">
        <v>1163337639</v>
      </c>
      <c r="F3165" s="34">
        <v>1163337639</v>
      </c>
    </row>
    <row r="3166" spans="1:6" ht="13.5" hidden="1" thickBot="1">
      <c r="A3166" s="27">
        <f t="shared" si="58"/>
        <v>9</v>
      </c>
      <c r="B3166" s="30" t="s">
        <v>5184</v>
      </c>
      <c r="C3166" s="30" t="s">
        <v>106</v>
      </c>
      <c r="D3166" s="34">
        <v>0</v>
      </c>
      <c r="E3166" s="34">
        <v>986979639</v>
      </c>
      <c r="F3166" s="34">
        <v>986979639</v>
      </c>
    </row>
    <row r="3167" spans="1:6" ht="13.5" hidden="1" thickBot="1">
      <c r="A3167" s="27">
        <f t="shared" si="58"/>
        <v>9</v>
      </c>
      <c r="B3167" s="30" t="s">
        <v>5185</v>
      </c>
      <c r="C3167" s="30" t="s">
        <v>98</v>
      </c>
      <c r="D3167" s="34">
        <v>0</v>
      </c>
      <c r="E3167" s="34">
        <v>176358000</v>
      </c>
      <c r="F3167" s="34">
        <v>176358000</v>
      </c>
    </row>
    <row r="3168" spans="1:6" ht="13.5" thickBot="1">
      <c r="A3168" s="27">
        <f t="shared" si="58"/>
        <v>6</v>
      </c>
      <c r="B3168" s="27" t="s">
        <v>5186</v>
      </c>
      <c r="C3168" s="30" t="s">
        <v>5187</v>
      </c>
      <c r="D3168" s="34">
        <v>0</v>
      </c>
      <c r="E3168" s="33">
        <v>327879083731.79999</v>
      </c>
      <c r="F3168" s="33">
        <v>327879083731.79999</v>
      </c>
    </row>
    <row r="3169" spans="1:6" ht="13.5" hidden="1" thickBot="1">
      <c r="A3169" s="27">
        <f t="shared" si="58"/>
        <v>9</v>
      </c>
      <c r="B3169" s="30" t="s">
        <v>5188</v>
      </c>
      <c r="C3169" s="30" t="s">
        <v>2332</v>
      </c>
      <c r="D3169" s="34">
        <v>0</v>
      </c>
      <c r="E3169" s="34">
        <v>205982400</v>
      </c>
      <c r="F3169" s="34">
        <v>205982400</v>
      </c>
    </row>
    <row r="3170" spans="1:6" ht="13.5" hidden="1" thickBot="1">
      <c r="A3170" s="27">
        <f t="shared" ref="A3170:A3233" si="59">LEN(B3170)</f>
        <v>9</v>
      </c>
      <c r="B3170" s="30" t="s">
        <v>5189</v>
      </c>
      <c r="C3170" s="30" t="s">
        <v>2334</v>
      </c>
      <c r="D3170" s="34">
        <v>0</v>
      </c>
      <c r="E3170" s="34">
        <v>4796426</v>
      </c>
      <c r="F3170" s="34">
        <v>4796426</v>
      </c>
    </row>
    <row r="3171" spans="1:6" ht="13.5" hidden="1" thickBot="1">
      <c r="A3171" s="27">
        <f t="shared" si="59"/>
        <v>9</v>
      </c>
      <c r="B3171" s="30" t="s">
        <v>5190</v>
      </c>
      <c r="C3171" s="30" t="s">
        <v>2339</v>
      </c>
      <c r="D3171" s="34">
        <v>0</v>
      </c>
      <c r="E3171" s="33">
        <v>100011301.02</v>
      </c>
      <c r="F3171" s="33">
        <v>100011301.02</v>
      </c>
    </row>
    <row r="3172" spans="1:6" ht="13.5" hidden="1" thickBot="1">
      <c r="A3172" s="27">
        <f t="shared" si="59"/>
        <v>9</v>
      </c>
      <c r="B3172" s="30" t="s">
        <v>5191</v>
      </c>
      <c r="C3172" s="30" t="s">
        <v>897</v>
      </c>
      <c r="D3172" s="34">
        <v>0</v>
      </c>
      <c r="E3172" s="33">
        <v>5231635378.8500004</v>
      </c>
      <c r="F3172" s="33">
        <v>5231635378.8500004</v>
      </c>
    </row>
    <row r="3173" spans="1:6" ht="13.5" hidden="1" thickBot="1">
      <c r="A3173" s="27">
        <f t="shared" si="59"/>
        <v>9</v>
      </c>
      <c r="B3173" s="30" t="s">
        <v>5192</v>
      </c>
      <c r="C3173" s="30" t="s">
        <v>2342</v>
      </c>
      <c r="D3173" s="34">
        <v>0</v>
      </c>
      <c r="E3173" s="33">
        <v>11515715358.93</v>
      </c>
      <c r="F3173" s="33">
        <v>11515715358.93</v>
      </c>
    </row>
    <row r="3174" spans="1:6" ht="13.5" hidden="1" thickBot="1">
      <c r="A3174" s="27">
        <f t="shared" si="59"/>
        <v>9</v>
      </c>
      <c r="B3174" s="30" t="s">
        <v>5193</v>
      </c>
      <c r="C3174" s="30" t="s">
        <v>2344</v>
      </c>
      <c r="D3174" s="34">
        <v>0</v>
      </c>
      <c r="E3174" s="34">
        <v>239921220326</v>
      </c>
      <c r="F3174" s="34">
        <v>239921220326</v>
      </c>
    </row>
    <row r="3175" spans="1:6" ht="13.5" hidden="1" thickBot="1">
      <c r="A3175" s="27">
        <f t="shared" si="59"/>
        <v>9</v>
      </c>
      <c r="B3175" s="30" t="s">
        <v>5194</v>
      </c>
      <c r="C3175" s="30" t="s">
        <v>2350</v>
      </c>
      <c r="D3175" s="34">
        <v>0</v>
      </c>
      <c r="E3175" s="34">
        <v>70899722541</v>
      </c>
      <c r="F3175" s="34">
        <v>70899722541</v>
      </c>
    </row>
    <row r="3176" spans="1:6" ht="13.5" thickBot="1">
      <c r="A3176" s="27">
        <f t="shared" si="59"/>
        <v>6</v>
      </c>
      <c r="B3176" s="27" t="s">
        <v>5195</v>
      </c>
      <c r="C3176" s="30" t="s">
        <v>5196</v>
      </c>
      <c r="D3176" s="34">
        <v>0</v>
      </c>
      <c r="E3176" s="34">
        <v>22118070836</v>
      </c>
      <c r="F3176" s="34">
        <v>22118070836</v>
      </c>
    </row>
    <row r="3177" spans="1:6" ht="13.5" hidden="1" thickBot="1">
      <c r="A3177" s="27">
        <f t="shared" si="59"/>
        <v>9</v>
      </c>
      <c r="B3177" s="30" t="s">
        <v>5197</v>
      </c>
      <c r="C3177" s="30" t="s">
        <v>2375</v>
      </c>
      <c r="D3177" s="34">
        <v>0</v>
      </c>
      <c r="E3177" s="34">
        <v>22118070836</v>
      </c>
      <c r="F3177" s="34">
        <v>22118070836</v>
      </c>
    </row>
    <row r="3178" spans="1:6" ht="13.5" thickBot="1">
      <c r="A3178" s="27">
        <f t="shared" si="59"/>
        <v>6</v>
      </c>
      <c r="B3178" s="27" t="s">
        <v>5198</v>
      </c>
      <c r="C3178" s="30" t="s">
        <v>5199</v>
      </c>
      <c r="D3178" s="34">
        <v>0</v>
      </c>
      <c r="E3178" s="33">
        <v>4833984411288.5996</v>
      </c>
      <c r="F3178" s="33">
        <v>4833984411288.5996</v>
      </c>
    </row>
    <row r="3179" spans="1:6" ht="13.5" hidden="1" thickBot="1">
      <c r="A3179" s="27">
        <f t="shared" si="59"/>
        <v>9</v>
      </c>
      <c r="B3179" s="30" t="s">
        <v>5200</v>
      </c>
      <c r="C3179" s="30" t="s">
        <v>98</v>
      </c>
      <c r="D3179" s="34">
        <v>0</v>
      </c>
      <c r="E3179" s="33">
        <v>1124697087125.53</v>
      </c>
      <c r="F3179" s="33">
        <v>1124697087125.53</v>
      </c>
    </row>
    <row r="3180" spans="1:6" ht="13.5" hidden="1" thickBot="1">
      <c r="A3180" s="27">
        <f t="shared" si="59"/>
        <v>9</v>
      </c>
      <c r="B3180" s="30" t="s">
        <v>5201</v>
      </c>
      <c r="C3180" s="30" t="s">
        <v>195</v>
      </c>
      <c r="D3180" s="34">
        <v>0</v>
      </c>
      <c r="E3180" s="33">
        <v>186971105935.81</v>
      </c>
      <c r="F3180" s="33">
        <v>186971105935.81</v>
      </c>
    </row>
    <row r="3181" spans="1:6" ht="13.5" hidden="1" thickBot="1">
      <c r="A3181" s="27">
        <f t="shared" si="59"/>
        <v>9</v>
      </c>
      <c r="B3181" s="30" t="s">
        <v>5202</v>
      </c>
      <c r="C3181" s="30" t="s">
        <v>97</v>
      </c>
      <c r="D3181" s="34">
        <v>0</v>
      </c>
      <c r="E3181" s="33">
        <v>330886964629.98999</v>
      </c>
      <c r="F3181" s="33">
        <v>330886964629.98999</v>
      </c>
    </row>
    <row r="3182" spans="1:6" ht="13.5" hidden="1" thickBot="1">
      <c r="A3182" s="27">
        <f t="shared" si="59"/>
        <v>9</v>
      </c>
      <c r="B3182" s="30" t="s">
        <v>5203</v>
      </c>
      <c r="C3182" s="30" t="s">
        <v>196</v>
      </c>
      <c r="D3182" s="34">
        <v>0</v>
      </c>
      <c r="E3182" s="33">
        <v>812574557804.34998</v>
      </c>
      <c r="F3182" s="33">
        <v>812574557804.34998</v>
      </c>
    </row>
    <row r="3183" spans="1:6" ht="13.5" hidden="1" thickBot="1">
      <c r="A3183" s="27">
        <f t="shared" si="59"/>
        <v>9</v>
      </c>
      <c r="B3183" s="30" t="s">
        <v>5204</v>
      </c>
      <c r="C3183" s="30" t="s">
        <v>96</v>
      </c>
      <c r="D3183" s="34">
        <v>0</v>
      </c>
      <c r="E3183" s="33">
        <v>145677130081.82999</v>
      </c>
      <c r="F3183" s="33">
        <v>145677130081.82999</v>
      </c>
    </row>
    <row r="3184" spans="1:6" ht="13.5" hidden="1" thickBot="1">
      <c r="A3184" s="27">
        <f t="shared" si="59"/>
        <v>9</v>
      </c>
      <c r="B3184" s="30" t="s">
        <v>5205</v>
      </c>
      <c r="C3184" s="30" t="s">
        <v>197</v>
      </c>
      <c r="D3184" s="34">
        <v>0</v>
      </c>
      <c r="E3184" s="33">
        <v>241779341449.26999</v>
      </c>
      <c r="F3184" s="33">
        <v>241779341449.26999</v>
      </c>
    </row>
    <row r="3185" spans="1:6" ht="13.5" hidden="1" thickBot="1">
      <c r="A3185" s="27">
        <f t="shared" si="59"/>
        <v>9</v>
      </c>
      <c r="B3185" s="30" t="s">
        <v>5206</v>
      </c>
      <c r="C3185" s="30" t="s">
        <v>95</v>
      </c>
      <c r="D3185" s="34">
        <v>0</v>
      </c>
      <c r="E3185" s="34">
        <v>1068379000807</v>
      </c>
      <c r="F3185" s="34">
        <v>1068379000807</v>
      </c>
    </row>
    <row r="3186" spans="1:6" ht="13.5" hidden="1" thickBot="1">
      <c r="A3186" s="27">
        <f t="shared" si="59"/>
        <v>9</v>
      </c>
      <c r="B3186" s="30" t="s">
        <v>5207</v>
      </c>
      <c r="C3186" s="30" t="s">
        <v>198</v>
      </c>
      <c r="D3186" s="34">
        <v>0</v>
      </c>
      <c r="E3186" s="33">
        <v>494930209429.10999</v>
      </c>
      <c r="F3186" s="33">
        <v>494930209429.10999</v>
      </c>
    </row>
    <row r="3187" spans="1:6" ht="13.5" hidden="1" thickBot="1">
      <c r="A3187" s="27">
        <f t="shared" si="59"/>
        <v>9</v>
      </c>
      <c r="B3187" s="30" t="s">
        <v>5208</v>
      </c>
      <c r="C3187" s="30" t="s">
        <v>94</v>
      </c>
      <c r="D3187" s="34">
        <v>0</v>
      </c>
      <c r="E3187" s="33">
        <v>20563591483.330002</v>
      </c>
      <c r="F3187" s="33">
        <v>20563591483.330002</v>
      </c>
    </row>
    <row r="3188" spans="1:6" ht="13.5" hidden="1" thickBot="1">
      <c r="A3188" s="27">
        <f t="shared" si="59"/>
        <v>9</v>
      </c>
      <c r="B3188" s="30" t="s">
        <v>5209</v>
      </c>
      <c r="C3188" s="30" t="s">
        <v>1648</v>
      </c>
      <c r="D3188" s="34">
        <v>0</v>
      </c>
      <c r="E3188" s="33">
        <v>10045304638.389999</v>
      </c>
      <c r="F3188" s="33">
        <v>10045304638.389999</v>
      </c>
    </row>
    <row r="3189" spans="1:6" ht="13.5" hidden="1" thickBot="1">
      <c r="A3189" s="27">
        <f t="shared" si="59"/>
        <v>9</v>
      </c>
      <c r="B3189" s="30" t="s">
        <v>5210</v>
      </c>
      <c r="C3189" s="30" t="s">
        <v>1661</v>
      </c>
      <c r="D3189" s="34">
        <v>0</v>
      </c>
      <c r="E3189" s="33">
        <v>285766989.94999999</v>
      </c>
      <c r="F3189" s="33">
        <v>285766989.94999999</v>
      </c>
    </row>
    <row r="3190" spans="1:6" ht="13.5" hidden="1" thickBot="1">
      <c r="A3190" s="27">
        <f t="shared" si="59"/>
        <v>9</v>
      </c>
      <c r="B3190" s="30" t="s">
        <v>5211</v>
      </c>
      <c r="C3190" s="30" t="s">
        <v>70</v>
      </c>
      <c r="D3190" s="34">
        <v>0</v>
      </c>
      <c r="E3190" s="33">
        <v>9694919916.6100006</v>
      </c>
      <c r="F3190" s="33">
        <v>9694919916.6100006</v>
      </c>
    </row>
    <row r="3191" spans="1:6" ht="13.5" hidden="1" thickBot="1">
      <c r="A3191" s="27">
        <f t="shared" si="59"/>
        <v>9</v>
      </c>
      <c r="B3191" s="30" t="s">
        <v>5212</v>
      </c>
      <c r="C3191" s="30" t="s">
        <v>101</v>
      </c>
      <c r="D3191" s="34">
        <v>0</v>
      </c>
      <c r="E3191" s="33">
        <v>77885201998.130005</v>
      </c>
      <c r="F3191" s="33">
        <v>77885201998.130005</v>
      </c>
    </row>
    <row r="3192" spans="1:6" ht="13.5" hidden="1" thickBot="1">
      <c r="A3192" s="27">
        <f t="shared" si="59"/>
        <v>9</v>
      </c>
      <c r="B3192" s="30" t="s">
        <v>5213</v>
      </c>
      <c r="C3192" s="30" t="s">
        <v>100</v>
      </c>
      <c r="D3192" s="34">
        <v>0</v>
      </c>
      <c r="E3192" s="33">
        <v>115463002602.67999</v>
      </c>
      <c r="F3192" s="33">
        <v>115463002602.67999</v>
      </c>
    </row>
    <row r="3193" spans="1:6" ht="13.5" hidden="1" thickBot="1">
      <c r="A3193" s="27">
        <f t="shared" si="59"/>
        <v>9</v>
      </c>
      <c r="B3193" s="30" t="s">
        <v>5214</v>
      </c>
      <c r="C3193" s="30" t="s">
        <v>99</v>
      </c>
      <c r="D3193" s="34">
        <v>0</v>
      </c>
      <c r="E3193" s="33">
        <v>86090744879.990005</v>
      </c>
      <c r="F3193" s="33">
        <v>86090744879.990005</v>
      </c>
    </row>
    <row r="3194" spans="1:6" ht="13.5" hidden="1" thickBot="1">
      <c r="A3194" s="27">
        <f t="shared" si="59"/>
        <v>9</v>
      </c>
      <c r="B3194" s="30" t="s">
        <v>5215</v>
      </c>
      <c r="C3194" s="30" t="s">
        <v>1979</v>
      </c>
      <c r="D3194" s="34">
        <v>0</v>
      </c>
      <c r="E3194" s="33">
        <v>108060481516.63</v>
      </c>
      <c r="F3194" s="33">
        <v>108060481516.63</v>
      </c>
    </row>
    <row r="3195" spans="1:6" ht="13.5" thickBot="1">
      <c r="A3195" s="27">
        <f t="shared" si="59"/>
        <v>6</v>
      </c>
      <c r="B3195" s="27" t="s">
        <v>5216</v>
      </c>
      <c r="C3195" s="30" t="s">
        <v>5217</v>
      </c>
      <c r="D3195" s="34">
        <v>0</v>
      </c>
      <c r="E3195" s="33">
        <v>1455276791.71</v>
      </c>
      <c r="F3195" s="33">
        <v>1455276791.71</v>
      </c>
    </row>
    <row r="3196" spans="1:6" ht="13.5" hidden="1" thickBot="1">
      <c r="A3196" s="27">
        <f t="shared" si="59"/>
        <v>9</v>
      </c>
      <c r="B3196" s="30" t="s">
        <v>5218</v>
      </c>
      <c r="C3196" s="30" t="s">
        <v>98</v>
      </c>
      <c r="D3196" s="34">
        <v>0</v>
      </c>
      <c r="E3196" s="33">
        <v>1096234910.71</v>
      </c>
      <c r="F3196" s="33">
        <v>1096234910.71</v>
      </c>
    </row>
    <row r="3197" spans="1:6" ht="13.5" hidden="1" thickBot="1">
      <c r="A3197" s="27">
        <f t="shared" si="59"/>
        <v>9</v>
      </c>
      <c r="B3197" s="30" t="s">
        <v>5219</v>
      </c>
      <c r="C3197" s="30" t="s">
        <v>196</v>
      </c>
      <c r="D3197" s="34">
        <v>0</v>
      </c>
      <c r="E3197" s="34">
        <v>6435816</v>
      </c>
      <c r="F3197" s="34">
        <v>6435816</v>
      </c>
    </row>
    <row r="3198" spans="1:6" ht="13.5" hidden="1" thickBot="1">
      <c r="A3198" s="27">
        <f t="shared" si="59"/>
        <v>9</v>
      </c>
      <c r="B3198" s="30" t="s">
        <v>5220</v>
      </c>
      <c r="C3198" s="30" t="s">
        <v>197</v>
      </c>
      <c r="D3198" s="34">
        <v>0</v>
      </c>
      <c r="E3198" s="34">
        <v>16094529</v>
      </c>
      <c r="F3198" s="34">
        <v>16094529</v>
      </c>
    </row>
    <row r="3199" spans="1:6" ht="13.5" hidden="1" thickBot="1">
      <c r="A3199" s="27">
        <f t="shared" si="59"/>
        <v>9</v>
      </c>
      <c r="B3199" s="30" t="s">
        <v>5221</v>
      </c>
      <c r="C3199" s="30" t="s">
        <v>95</v>
      </c>
      <c r="D3199" s="34">
        <v>0</v>
      </c>
      <c r="E3199" s="34">
        <v>103510720</v>
      </c>
      <c r="F3199" s="34">
        <v>103510720</v>
      </c>
    </row>
    <row r="3200" spans="1:6" ht="13.5" hidden="1" thickBot="1">
      <c r="A3200" s="27">
        <f t="shared" si="59"/>
        <v>9</v>
      </c>
      <c r="B3200" s="30" t="s">
        <v>5222</v>
      </c>
      <c r="C3200" s="30" t="s">
        <v>198</v>
      </c>
      <c r="D3200" s="34">
        <v>0</v>
      </c>
      <c r="E3200" s="34">
        <v>233000816</v>
      </c>
      <c r="F3200" s="34">
        <v>233000816</v>
      </c>
    </row>
    <row r="3201" spans="1:6" ht="13.5" thickBot="1">
      <c r="A3201" s="27">
        <f t="shared" si="59"/>
        <v>6</v>
      </c>
      <c r="B3201" s="27" t="s">
        <v>5223</v>
      </c>
      <c r="C3201" s="30" t="s">
        <v>5224</v>
      </c>
      <c r="D3201" s="34">
        <v>0</v>
      </c>
      <c r="E3201" s="33">
        <v>10303536440.219999</v>
      </c>
      <c r="F3201" s="33">
        <v>10303536440.219999</v>
      </c>
    </row>
    <row r="3202" spans="1:6" ht="13.5" hidden="1" thickBot="1">
      <c r="A3202" s="27">
        <f t="shared" si="59"/>
        <v>9</v>
      </c>
      <c r="B3202" s="30" t="s">
        <v>5225</v>
      </c>
      <c r="C3202" s="30" t="s">
        <v>98</v>
      </c>
      <c r="D3202" s="34">
        <v>0</v>
      </c>
      <c r="E3202" s="33">
        <v>10185512146.5</v>
      </c>
      <c r="F3202" s="33">
        <v>10185512146.5</v>
      </c>
    </row>
    <row r="3203" spans="1:6" ht="13.5" hidden="1" thickBot="1">
      <c r="A3203" s="27">
        <f t="shared" si="59"/>
        <v>9</v>
      </c>
      <c r="B3203" s="30" t="s">
        <v>5226</v>
      </c>
      <c r="C3203" s="30" t="s">
        <v>2317</v>
      </c>
      <c r="D3203" s="34">
        <v>0</v>
      </c>
      <c r="E3203" s="33">
        <v>118024293.72</v>
      </c>
      <c r="F3203" s="33">
        <v>118024293.72</v>
      </c>
    </row>
    <row r="3204" spans="1:6" ht="13.5" thickBot="1">
      <c r="A3204" s="27">
        <f t="shared" si="59"/>
        <v>6</v>
      </c>
      <c r="B3204" s="27" t="s">
        <v>5227</v>
      </c>
      <c r="C3204" s="30" t="s">
        <v>5228</v>
      </c>
      <c r="D3204" s="34">
        <v>0</v>
      </c>
      <c r="E3204" s="33">
        <v>3980874684801.9199</v>
      </c>
      <c r="F3204" s="33">
        <v>3980874684801.9199</v>
      </c>
    </row>
    <row r="3205" spans="1:6" ht="13.5" hidden="1" thickBot="1">
      <c r="A3205" s="27">
        <f t="shared" si="59"/>
        <v>9</v>
      </c>
      <c r="B3205" s="30" t="s">
        <v>5229</v>
      </c>
      <c r="C3205" s="30" t="s">
        <v>2048</v>
      </c>
      <c r="D3205" s="34">
        <v>0</v>
      </c>
      <c r="E3205" s="33">
        <v>3693601051063.1401</v>
      </c>
      <c r="F3205" s="33">
        <v>3693601051063.1401</v>
      </c>
    </row>
    <row r="3206" spans="1:6" ht="13.5" hidden="1" thickBot="1">
      <c r="A3206" s="27">
        <f t="shared" si="59"/>
        <v>9</v>
      </c>
      <c r="B3206" s="30" t="s">
        <v>5230</v>
      </c>
      <c r="C3206" s="30" t="s">
        <v>2050</v>
      </c>
      <c r="D3206" s="34">
        <v>0</v>
      </c>
      <c r="E3206" s="33">
        <v>28884111645.720001</v>
      </c>
      <c r="F3206" s="33">
        <v>28884111645.720001</v>
      </c>
    </row>
    <row r="3207" spans="1:6" ht="13.5" hidden="1" thickBot="1">
      <c r="A3207" s="27">
        <f t="shared" si="59"/>
        <v>9</v>
      </c>
      <c r="B3207" s="30" t="s">
        <v>5231</v>
      </c>
      <c r="C3207" s="30" t="s">
        <v>2052</v>
      </c>
      <c r="D3207" s="34">
        <v>0</v>
      </c>
      <c r="E3207" s="33">
        <v>96650281992.809998</v>
      </c>
      <c r="F3207" s="33">
        <v>96650281992.809998</v>
      </c>
    </row>
    <row r="3208" spans="1:6" ht="13.5" hidden="1" thickBot="1">
      <c r="A3208" s="27">
        <f t="shared" si="59"/>
        <v>9</v>
      </c>
      <c r="B3208" s="30" t="s">
        <v>5232</v>
      </c>
      <c r="C3208" s="30" t="s">
        <v>2070</v>
      </c>
      <c r="D3208" s="34">
        <v>0</v>
      </c>
      <c r="E3208" s="33">
        <v>17005240003.360001</v>
      </c>
      <c r="F3208" s="33">
        <v>17005240003.360001</v>
      </c>
    </row>
    <row r="3209" spans="1:6" ht="13.5" hidden="1" thickBot="1">
      <c r="A3209" s="27">
        <f t="shared" si="59"/>
        <v>9</v>
      </c>
      <c r="B3209" s="30" t="s">
        <v>5233</v>
      </c>
      <c r="C3209" s="30" t="s">
        <v>2060</v>
      </c>
      <c r="D3209" s="34">
        <v>0</v>
      </c>
      <c r="E3209" s="33">
        <v>24458765936.91</v>
      </c>
      <c r="F3209" s="33">
        <v>24458765936.91</v>
      </c>
    </row>
    <row r="3210" spans="1:6" ht="13.5" hidden="1" thickBot="1">
      <c r="A3210" s="27">
        <f t="shared" si="59"/>
        <v>9</v>
      </c>
      <c r="B3210" s="30" t="s">
        <v>5234</v>
      </c>
      <c r="C3210" s="30" t="s">
        <v>2062</v>
      </c>
      <c r="D3210" s="34">
        <v>0</v>
      </c>
      <c r="E3210" s="33">
        <v>33902526686.799999</v>
      </c>
      <c r="F3210" s="33">
        <v>33902526686.799999</v>
      </c>
    </row>
    <row r="3211" spans="1:6" ht="13.5" hidden="1" thickBot="1">
      <c r="A3211" s="27">
        <f t="shared" si="59"/>
        <v>9</v>
      </c>
      <c r="B3211" s="30" t="s">
        <v>5235</v>
      </c>
      <c r="C3211" s="30" t="s">
        <v>2064</v>
      </c>
      <c r="D3211" s="34">
        <v>0</v>
      </c>
      <c r="E3211" s="34">
        <v>25182637581</v>
      </c>
      <c r="F3211" s="34">
        <v>25182637581</v>
      </c>
    </row>
    <row r="3212" spans="1:6" ht="13.5" hidden="1" thickBot="1">
      <c r="A3212" s="27">
        <f t="shared" si="59"/>
        <v>9</v>
      </c>
      <c r="B3212" s="30" t="s">
        <v>5236</v>
      </c>
      <c r="C3212" s="30" t="s">
        <v>2056</v>
      </c>
      <c r="D3212" s="34">
        <v>0</v>
      </c>
      <c r="E3212" s="33">
        <v>4245709337.5999999</v>
      </c>
      <c r="F3212" s="33">
        <v>4245709337.5999999</v>
      </c>
    </row>
    <row r="3213" spans="1:6" ht="13.5" hidden="1" thickBot="1">
      <c r="A3213" s="27">
        <f t="shared" si="59"/>
        <v>9</v>
      </c>
      <c r="B3213" s="30" t="s">
        <v>5237</v>
      </c>
      <c r="C3213" s="30" t="s">
        <v>2058</v>
      </c>
      <c r="D3213" s="34">
        <v>0</v>
      </c>
      <c r="E3213" s="34">
        <v>3764500</v>
      </c>
      <c r="F3213" s="34">
        <v>3764500</v>
      </c>
    </row>
    <row r="3214" spans="1:6" ht="13.5" hidden="1" thickBot="1">
      <c r="A3214" s="27">
        <f t="shared" si="59"/>
        <v>9</v>
      </c>
      <c r="B3214" s="30" t="s">
        <v>5238</v>
      </c>
      <c r="C3214" s="30" t="s">
        <v>98</v>
      </c>
      <c r="D3214" s="34">
        <v>0</v>
      </c>
      <c r="E3214" s="33">
        <v>4890332151.8000002</v>
      </c>
      <c r="F3214" s="33">
        <v>4890332151.8000002</v>
      </c>
    </row>
    <row r="3215" spans="1:6" ht="13.5" hidden="1" thickBot="1">
      <c r="A3215" s="27">
        <f t="shared" si="59"/>
        <v>9</v>
      </c>
      <c r="B3215" s="30" t="s">
        <v>5239</v>
      </c>
      <c r="C3215" s="30" t="s">
        <v>2113</v>
      </c>
      <c r="D3215" s="34">
        <v>0</v>
      </c>
      <c r="E3215" s="33">
        <v>987323120.78999996</v>
      </c>
      <c r="F3215" s="33">
        <v>987323120.78999996</v>
      </c>
    </row>
    <row r="3216" spans="1:6" ht="13.5" hidden="1" thickBot="1">
      <c r="A3216" s="27">
        <f t="shared" si="59"/>
        <v>9</v>
      </c>
      <c r="B3216" s="30" t="s">
        <v>5240</v>
      </c>
      <c r="C3216" s="30" t="s">
        <v>2091</v>
      </c>
      <c r="D3216" s="34">
        <v>0</v>
      </c>
      <c r="E3216" s="33">
        <v>51062940781.989998</v>
      </c>
      <c r="F3216" s="33">
        <v>51062940781.989998</v>
      </c>
    </row>
    <row r="3217" spans="1:6" ht="13.5" thickBot="1">
      <c r="A3217" s="27">
        <f t="shared" si="59"/>
        <v>6</v>
      </c>
      <c r="B3217" s="27" t="s">
        <v>5241</v>
      </c>
      <c r="C3217" s="30" t="s">
        <v>5242</v>
      </c>
      <c r="D3217" s="34">
        <v>0</v>
      </c>
      <c r="E3217" s="33">
        <v>3048411918.7600002</v>
      </c>
      <c r="F3217" s="33">
        <v>3048411918.7600002</v>
      </c>
    </row>
    <row r="3218" spans="1:6" ht="13.5" hidden="1" thickBot="1">
      <c r="A3218" s="27">
        <f t="shared" si="59"/>
        <v>9</v>
      </c>
      <c r="B3218" s="30" t="s">
        <v>5243</v>
      </c>
      <c r="C3218" s="30" t="s">
        <v>2102</v>
      </c>
      <c r="D3218" s="34">
        <v>0</v>
      </c>
      <c r="E3218" s="33">
        <v>864790123.96000004</v>
      </c>
      <c r="F3218" s="33">
        <v>864790123.96000004</v>
      </c>
    </row>
    <row r="3219" spans="1:6" ht="13.5" hidden="1" thickBot="1">
      <c r="A3219" s="27">
        <f t="shared" si="59"/>
        <v>9</v>
      </c>
      <c r="B3219" s="30" t="s">
        <v>5244</v>
      </c>
      <c r="C3219" s="30" t="s">
        <v>1965</v>
      </c>
      <c r="D3219" s="34">
        <v>0</v>
      </c>
      <c r="E3219" s="33">
        <v>411438428.06999999</v>
      </c>
      <c r="F3219" s="33">
        <v>411438428.06999999</v>
      </c>
    </row>
    <row r="3220" spans="1:6" ht="13.5" hidden="1" thickBot="1">
      <c r="A3220" s="27">
        <f t="shared" si="59"/>
        <v>9</v>
      </c>
      <c r="B3220" s="30" t="s">
        <v>5245</v>
      </c>
      <c r="C3220" s="30" t="s">
        <v>2106</v>
      </c>
      <c r="D3220" s="34">
        <v>0</v>
      </c>
      <c r="E3220" s="34">
        <v>6399996</v>
      </c>
      <c r="F3220" s="34">
        <v>6399996</v>
      </c>
    </row>
    <row r="3221" spans="1:6" ht="13.5" hidden="1" thickBot="1">
      <c r="A3221" s="27">
        <f t="shared" si="59"/>
        <v>9</v>
      </c>
      <c r="B3221" s="30" t="s">
        <v>5246</v>
      </c>
      <c r="C3221" s="30" t="s">
        <v>2109</v>
      </c>
      <c r="D3221" s="34">
        <v>0</v>
      </c>
      <c r="E3221" s="33">
        <v>1563461424.8299999</v>
      </c>
      <c r="F3221" s="33">
        <v>1563461424.8299999</v>
      </c>
    </row>
    <row r="3222" spans="1:6" ht="13.5" hidden="1" thickBot="1">
      <c r="A3222" s="27">
        <f t="shared" si="59"/>
        <v>9</v>
      </c>
      <c r="B3222" s="30" t="s">
        <v>5247</v>
      </c>
      <c r="C3222" s="30" t="s">
        <v>2111</v>
      </c>
      <c r="D3222" s="34">
        <v>0</v>
      </c>
      <c r="E3222" s="33">
        <v>202321945.90000001</v>
      </c>
      <c r="F3222" s="33">
        <v>202321945.90000001</v>
      </c>
    </row>
    <row r="3223" spans="1:6" ht="13.5" thickBot="1">
      <c r="A3223" s="27">
        <f t="shared" si="59"/>
        <v>6</v>
      </c>
      <c r="B3223" s="27" t="s">
        <v>5248</v>
      </c>
      <c r="C3223" s="30" t="s">
        <v>5249</v>
      </c>
      <c r="D3223" s="34">
        <v>0</v>
      </c>
      <c r="E3223" s="33">
        <v>617171025825.56995</v>
      </c>
      <c r="F3223" s="33">
        <v>617171025825.56995</v>
      </c>
    </row>
    <row r="3224" spans="1:6" ht="13.5" hidden="1" thickBot="1">
      <c r="A3224" s="27">
        <f t="shared" si="59"/>
        <v>9</v>
      </c>
      <c r="B3224" s="30" t="s">
        <v>5250</v>
      </c>
      <c r="C3224" s="30" t="s">
        <v>2334</v>
      </c>
      <c r="D3224" s="34">
        <v>0</v>
      </c>
      <c r="E3224" s="33">
        <v>71677930.930000007</v>
      </c>
      <c r="F3224" s="33">
        <v>71677930.930000007</v>
      </c>
    </row>
    <row r="3225" spans="1:6" ht="13.5" hidden="1" thickBot="1">
      <c r="A3225" s="27">
        <f t="shared" si="59"/>
        <v>9</v>
      </c>
      <c r="B3225" s="30" t="s">
        <v>5251</v>
      </c>
      <c r="C3225" s="30" t="s">
        <v>889</v>
      </c>
      <c r="D3225" s="34">
        <v>0</v>
      </c>
      <c r="E3225" s="33">
        <v>409584645.98000002</v>
      </c>
      <c r="F3225" s="33">
        <v>409584645.98000002</v>
      </c>
    </row>
    <row r="3226" spans="1:6" ht="13.5" hidden="1" thickBot="1">
      <c r="A3226" s="27">
        <f t="shared" si="59"/>
        <v>9</v>
      </c>
      <c r="B3226" s="30" t="s">
        <v>5252</v>
      </c>
      <c r="C3226" s="30" t="s">
        <v>2337</v>
      </c>
      <c r="D3226" s="34">
        <v>0</v>
      </c>
      <c r="E3226" s="33">
        <v>5082927197.6000004</v>
      </c>
      <c r="F3226" s="33">
        <v>5082927197.6000004</v>
      </c>
    </row>
    <row r="3227" spans="1:6" ht="13.5" hidden="1" thickBot="1">
      <c r="A3227" s="27">
        <f t="shared" si="59"/>
        <v>9</v>
      </c>
      <c r="B3227" s="30" t="s">
        <v>5253</v>
      </c>
      <c r="C3227" s="30" t="s">
        <v>2339</v>
      </c>
      <c r="D3227" s="34">
        <v>0</v>
      </c>
      <c r="E3227" s="33">
        <v>54219689347.690002</v>
      </c>
      <c r="F3227" s="33">
        <v>54219689347.690002</v>
      </c>
    </row>
    <row r="3228" spans="1:6" ht="13.5" hidden="1" thickBot="1">
      <c r="A3228" s="27">
        <f t="shared" si="59"/>
        <v>9</v>
      </c>
      <c r="B3228" s="30" t="s">
        <v>5254</v>
      </c>
      <c r="C3228" s="30" t="s">
        <v>897</v>
      </c>
      <c r="D3228" s="34">
        <v>0</v>
      </c>
      <c r="E3228" s="33">
        <v>244181013027.57001</v>
      </c>
      <c r="F3228" s="33">
        <v>244181013027.57001</v>
      </c>
    </row>
    <row r="3229" spans="1:6" ht="13.5" hidden="1" thickBot="1">
      <c r="A3229" s="27">
        <f t="shared" si="59"/>
        <v>9</v>
      </c>
      <c r="B3229" s="30" t="s">
        <v>5255</v>
      </c>
      <c r="C3229" s="30" t="s">
        <v>2342</v>
      </c>
      <c r="D3229" s="34">
        <v>0</v>
      </c>
      <c r="E3229" s="33">
        <v>299911894872.5</v>
      </c>
      <c r="F3229" s="33">
        <v>299911894872.5</v>
      </c>
    </row>
    <row r="3230" spans="1:6" ht="13.5" hidden="1" thickBot="1">
      <c r="A3230" s="27">
        <f t="shared" si="59"/>
        <v>9</v>
      </c>
      <c r="B3230" s="30" t="s">
        <v>5256</v>
      </c>
      <c r="C3230" s="30" t="s">
        <v>2346</v>
      </c>
      <c r="D3230" s="34">
        <v>0</v>
      </c>
      <c r="E3230" s="34">
        <v>3494722653</v>
      </c>
      <c r="F3230" s="34">
        <v>3494722653</v>
      </c>
    </row>
    <row r="3231" spans="1:6" ht="13.5" hidden="1" thickBot="1">
      <c r="A3231" s="27">
        <f t="shared" si="59"/>
        <v>9</v>
      </c>
      <c r="B3231" s="30" t="s">
        <v>5257</v>
      </c>
      <c r="C3231" s="30" t="s">
        <v>2348</v>
      </c>
      <c r="D3231" s="34">
        <v>0</v>
      </c>
      <c r="E3231" s="34">
        <v>1716667</v>
      </c>
      <c r="F3231" s="34">
        <v>1716667</v>
      </c>
    </row>
    <row r="3232" spans="1:6" ht="13.5" hidden="1" thickBot="1">
      <c r="A3232" s="27">
        <f t="shared" si="59"/>
        <v>9</v>
      </c>
      <c r="B3232" s="30" t="s">
        <v>5258</v>
      </c>
      <c r="C3232" s="30" t="s">
        <v>2350</v>
      </c>
      <c r="D3232" s="34">
        <v>0</v>
      </c>
      <c r="E3232" s="33">
        <v>9797799483.2999992</v>
      </c>
      <c r="F3232" s="33">
        <v>9797799483.2999992</v>
      </c>
    </row>
    <row r="3233" spans="1:6" ht="13.5" thickBot="1">
      <c r="A3233" s="27">
        <f t="shared" si="59"/>
        <v>6</v>
      </c>
      <c r="B3233" s="27" t="s">
        <v>5259</v>
      </c>
      <c r="C3233" s="30" t="s">
        <v>5260</v>
      </c>
      <c r="D3233" s="34">
        <v>0</v>
      </c>
      <c r="E3233" s="33">
        <v>30533526739202.699</v>
      </c>
      <c r="F3233" s="33">
        <v>30533526739202.699</v>
      </c>
    </row>
    <row r="3234" spans="1:6" ht="13.5" hidden="1" thickBot="1">
      <c r="A3234" s="27">
        <f t="shared" ref="A3234:A3297" si="60">LEN(B3234)</f>
        <v>9</v>
      </c>
      <c r="B3234" s="30" t="s">
        <v>5261</v>
      </c>
      <c r="C3234" s="30" t="s">
        <v>5262</v>
      </c>
      <c r="D3234" s="34">
        <v>0</v>
      </c>
      <c r="E3234" s="33">
        <v>1095897664199.8</v>
      </c>
      <c r="F3234" s="33">
        <v>1095897664199.8</v>
      </c>
    </row>
    <row r="3235" spans="1:6" ht="13.5" hidden="1" thickBot="1">
      <c r="A3235" s="27">
        <f t="shared" si="60"/>
        <v>9</v>
      </c>
      <c r="B3235" s="30" t="s">
        <v>5263</v>
      </c>
      <c r="C3235" s="30" t="s">
        <v>5264</v>
      </c>
      <c r="D3235" s="34">
        <v>0</v>
      </c>
      <c r="E3235" s="33">
        <v>126705428021.41</v>
      </c>
      <c r="F3235" s="33">
        <v>126705428021.41</v>
      </c>
    </row>
    <row r="3236" spans="1:6" ht="13.5" hidden="1" thickBot="1">
      <c r="A3236" s="27">
        <f t="shared" si="60"/>
        <v>9</v>
      </c>
      <c r="B3236" s="30" t="s">
        <v>5265</v>
      </c>
      <c r="C3236" s="30" t="s">
        <v>3184</v>
      </c>
      <c r="D3236" s="34">
        <v>0</v>
      </c>
      <c r="E3236" s="33">
        <v>25354821637736.801</v>
      </c>
      <c r="F3236" s="33">
        <v>25354821637736.801</v>
      </c>
    </row>
    <row r="3237" spans="1:6" ht="13.5" hidden="1" thickBot="1">
      <c r="A3237" s="27">
        <f t="shared" si="60"/>
        <v>9</v>
      </c>
      <c r="B3237" s="30" t="s">
        <v>5266</v>
      </c>
      <c r="C3237" s="30" t="s">
        <v>3186</v>
      </c>
      <c r="D3237" s="34">
        <v>0</v>
      </c>
      <c r="E3237" s="33">
        <v>35802945057.879997</v>
      </c>
      <c r="F3237" s="33">
        <v>35802945057.879997</v>
      </c>
    </row>
    <row r="3238" spans="1:6" ht="13.5" hidden="1" thickBot="1">
      <c r="A3238" s="27">
        <f t="shared" si="60"/>
        <v>9</v>
      </c>
      <c r="B3238" s="30" t="s">
        <v>5267</v>
      </c>
      <c r="C3238" s="30" t="s">
        <v>3188</v>
      </c>
      <c r="D3238" s="34">
        <v>0</v>
      </c>
      <c r="E3238" s="33">
        <v>2050738018230.6599</v>
      </c>
      <c r="F3238" s="33">
        <v>2050738018230.6599</v>
      </c>
    </row>
    <row r="3239" spans="1:6" ht="13.5" hidden="1" thickBot="1">
      <c r="A3239" s="27">
        <f t="shared" si="60"/>
        <v>9</v>
      </c>
      <c r="B3239" s="30" t="s">
        <v>5268</v>
      </c>
      <c r="C3239" s="30" t="s">
        <v>3190</v>
      </c>
      <c r="D3239" s="34">
        <v>0</v>
      </c>
      <c r="E3239" s="33">
        <v>1869561045956.1299</v>
      </c>
      <c r="F3239" s="33">
        <v>1869561045956.1299</v>
      </c>
    </row>
    <row r="3240" spans="1:6" ht="13.5" thickBot="1">
      <c r="A3240" s="27">
        <f t="shared" si="60"/>
        <v>6</v>
      </c>
      <c r="B3240" s="27" t="s">
        <v>5269</v>
      </c>
      <c r="C3240" s="30" t="s">
        <v>5270</v>
      </c>
      <c r="D3240" s="34">
        <v>0</v>
      </c>
      <c r="E3240" s="33">
        <v>12514426355.26</v>
      </c>
      <c r="F3240" s="33">
        <v>12514426355.26</v>
      </c>
    </row>
    <row r="3241" spans="1:6" ht="13.5" hidden="1" thickBot="1">
      <c r="A3241" s="27">
        <f t="shared" si="60"/>
        <v>9</v>
      </c>
      <c r="B3241" s="30" t="s">
        <v>5271</v>
      </c>
      <c r="C3241" s="30" t="s">
        <v>3194</v>
      </c>
      <c r="D3241" s="34">
        <v>0</v>
      </c>
      <c r="E3241" s="34">
        <v>606777579</v>
      </c>
      <c r="F3241" s="34">
        <v>606777579</v>
      </c>
    </row>
    <row r="3242" spans="1:6" ht="13.5" hidden="1" thickBot="1">
      <c r="A3242" s="27">
        <f t="shared" si="60"/>
        <v>9</v>
      </c>
      <c r="B3242" s="30" t="s">
        <v>5272</v>
      </c>
      <c r="C3242" s="30" t="s">
        <v>2990</v>
      </c>
      <c r="D3242" s="34">
        <v>0</v>
      </c>
      <c r="E3242" s="33">
        <v>11907648776.26</v>
      </c>
      <c r="F3242" s="33">
        <v>11907648776.26</v>
      </c>
    </row>
    <row r="3243" spans="1:6" ht="13.5" thickBot="1">
      <c r="A3243" s="27">
        <f t="shared" si="60"/>
        <v>6</v>
      </c>
      <c r="B3243" s="27" t="s">
        <v>5273</v>
      </c>
      <c r="C3243" s="30" t="s">
        <v>5274</v>
      </c>
      <c r="D3243" s="34">
        <v>0</v>
      </c>
      <c r="E3243" s="34">
        <v>3017252</v>
      </c>
      <c r="F3243" s="34">
        <v>3017252</v>
      </c>
    </row>
    <row r="3244" spans="1:6" ht="13.5" hidden="1" thickBot="1">
      <c r="A3244" s="27">
        <f t="shared" si="60"/>
        <v>9</v>
      </c>
      <c r="B3244" s="30" t="s">
        <v>5275</v>
      </c>
      <c r="C3244" s="30" t="s">
        <v>5276</v>
      </c>
      <c r="D3244" s="34">
        <v>0</v>
      </c>
      <c r="E3244" s="34">
        <v>3017252</v>
      </c>
      <c r="F3244" s="34">
        <v>3017252</v>
      </c>
    </row>
    <row r="3245" spans="1:6" ht="13.5" thickBot="1">
      <c r="A3245" s="27">
        <f t="shared" si="60"/>
        <v>6</v>
      </c>
      <c r="B3245" s="27" t="s">
        <v>5277</v>
      </c>
      <c r="C3245" s="30" t="s">
        <v>220</v>
      </c>
      <c r="D3245" s="34">
        <v>0</v>
      </c>
      <c r="E3245" s="34">
        <v>706086070886</v>
      </c>
      <c r="F3245" s="34">
        <v>706086070886</v>
      </c>
    </row>
    <row r="3246" spans="1:6" ht="13.5" hidden="1" thickBot="1">
      <c r="A3246" s="27">
        <f t="shared" si="60"/>
        <v>9</v>
      </c>
      <c r="B3246" s="30" t="s">
        <v>5278</v>
      </c>
      <c r="C3246" s="30" t="s">
        <v>3205</v>
      </c>
      <c r="D3246" s="34">
        <v>0</v>
      </c>
      <c r="E3246" s="34">
        <v>214816675643</v>
      </c>
      <c r="F3246" s="34">
        <v>214816675643</v>
      </c>
    </row>
    <row r="3247" spans="1:6" ht="13.5" hidden="1" thickBot="1">
      <c r="A3247" s="27">
        <f t="shared" si="60"/>
        <v>9</v>
      </c>
      <c r="B3247" s="30" t="s">
        <v>5279</v>
      </c>
      <c r="C3247" s="30" t="s">
        <v>3199</v>
      </c>
      <c r="D3247" s="34">
        <v>0</v>
      </c>
      <c r="E3247" s="34">
        <v>10898807744</v>
      </c>
      <c r="F3247" s="34">
        <v>10898807744</v>
      </c>
    </row>
    <row r="3248" spans="1:6" ht="13.5" hidden="1" thickBot="1">
      <c r="A3248" s="27">
        <f t="shared" si="60"/>
        <v>9</v>
      </c>
      <c r="B3248" s="30" t="s">
        <v>5280</v>
      </c>
      <c r="C3248" s="30" t="s">
        <v>3208</v>
      </c>
      <c r="D3248" s="34">
        <v>0</v>
      </c>
      <c r="E3248" s="34">
        <v>480370587499</v>
      </c>
      <c r="F3248" s="34">
        <v>480370587499</v>
      </c>
    </row>
    <row r="3249" spans="1:6" ht="13.5" thickBot="1">
      <c r="A3249" s="27">
        <f t="shared" si="60"/>
        <v>6</v>
      </c>
      <c r="B3249" s="27" t="s">
        <v>5281</v>
      </c>
      <c r="C3249" s="30" t="s">
        <v>27</v>
      </c>
      <c r="D3249" s="34">
        <v>0</v>
      </c>
      <c r="E3249" s="33">
        <v>1428196860013.8101</v>
      </c>
      <c r="F3249" s="33">
        <v>1428196860013.8101</v>
      </c>
    </row>
    <row r="3250" spans="1:6" ht="13.5" hidden="1" thickBot="1">
      <c r="A3250" s="27">
        <f t="shared" si="60"/>
        <v>9</v>
      </c>
      <c r="B3250" s="30" t="s">
        <v>5282</v>
      </c>
      <c r="C3250" s="30" t="s">
        <v>5283</v>
      </c>
      <c r="D3250" s="34">
        <v>0</v>
      </c>
      <c r="E3250" s="34">
        <v>7507758086</v>
      </c>
      <c r="F3250" s="34">
        <v>7507758086</v>
      </c>
    </row>
    <row r="3251" spans="1:6" ht="13.5" hidden="1" thickBot="1">
      <c r="A3251" s="27">
        <f t="shared" si="60"/>
        <v>9</v>
      </c>
      <c r="B3251" s="30" t="s">
        <v>5284</v>
      </c>
      <c r="C3251" s="30" t="s">
        <v>3210</v>
      </c>
      <c r="D3251" s="34">
        <v>0</v>
      </c>
      <c r="E3251" s="33">
        <v>105565534770.96001</v>
      </c>
      <c r="F3251" s="33">
        <v>105565534770.96001</v>
      </c>
    </row>
    <row r="3252" spans="1:6" ht="13.5" hidden="1" thickBot="1">
      <c r="A3252" s="27">
        <f t="shared" si="60"/>
        <v>9</v>
      </c>
      <c r="B3252" s="30" t="s">
        <v>5285</v>
      </c>
      <c r="C3252" s="30" t="s">
        <v>3214</v>
      </c>
      <c r="D3252" s="34">
        <v>0</v>
      </c>
      <c r="E3252" s="33">
        <v>232647140001.32999</v>
      </c>
      <c r="F3252" s="33">
        <v>232647140001.32999</v>
      </c>
    </row>
    <row r="3253" spans="1:6" ht="13.5" hidden="1" thickBot="1">
      <c r="A3253" s="27">
        <f t="shared" si="60"/>
        <v>9</v>
      </c>
      <c r="B3253" s="30" t="s">
        <v>5286</v>
      </c>
      <c r="C3253" s="30" t="s">
        <v>3216</v>
      </c>
      <c r="D3253" s="34">
        <v>0</v>
      </c>
      <c r="E3253" s="34">
        <v>4796506785</v>
      </c>
      <c r="F3253" s="34">
        <v>4796506785</v>
      </c>
    </row>
    <row r="3254" spans="1:6" ht="13.5" hidden="1" thickBot="1">
      <c r="A3254" s="27">
        <f t="shared" si="60"/>
        <v>9</v>
      </c>
      <c r="B3254" s="30" t="s">
        <v>5287</v>
      </c>
      <c r="C3254" s="30" t="s">
        <v>5288</v>
      </c>
      <c r="D3254" s="34">
        <v>0</v>
      </c>
      <c r="E3254" s="33">
        <v>27245144530.540001</v>
      </c>
      <c r="F3254" s="33">
        <v>27245144530.540001</v>
      </c>
    </row>
    <row r="3255" spans="1:6" ht="13.5" hidden="1" thickBot="1">
      <c r="A3255" s="27">
        <f t="shared" si="60"/>
        <v>9</v>
      </c>
      <c r="B3255" s="30" t="s">
        <v>5289</v>
      </c>
      <c r="C3255" s="30" t="s">
        <v>3042</v>
      </c>
      <c r="D3255" s="34">
        <v>0</v>
      </c>
      <c r="E3255" s="33">
        <v>107249541832.44</v>
      </c>
      <c r="F3255" s="33">
        <v>107249541832.44</v>
      </c>
    </row>
    <row r="3256" spans="1:6" ht="13.5" hidden="1" thickBot="1">
      <c r="A3256" s="27">
        <f t="shared" si="60"/>
        <v>9</v>
      </c>
      <c r="B3256" s="30" t="s">
        <v>5290</v>
      </c>
      <c r="C3256" s="30" t="s">
        <v>3234</v>
      </c>
      <c r="D3256" s="34">
        <v>0</v>
      </c>
      <c r="E3256" s="33">
        <v>943185234007.54004</v>
      </c>
      <c r="F3256" s="33">
        <v>943185234007.54004</v>
      </c>
    </row>
    <row r="3257" spans="1:6" ht="13.5" thickBot="1">
      <c r="A3257" s="27">
        <f t="shared" si="60"/>
        <v>6</v>
      </c>
      <c r="B3257" s="27" t="s">
        <v>5291</v>
      </c>
      <c r="C3257" s="30" t="s">
        <v>5292</v>
      </c>
      <c r="D3257" s="34">
        <v>0</v>
      </c>
      <c r="E3257" s="33">
        <v>7491536477.2700005</v>
      </c>
      <c r="F3257" s="33">
        <v>7491536477.2700005</v>
      </c>
    </row>
    <row r="3258" spans="1:6" ht="13.5" hidden="1" thickBot="1">
      <c r="A3258" s="27">
        <f t="shared" si="60"/>
        <v>9</v>
      </c>
      <c r="B3258" s="30" t="s">
        <v>5293</v>
      </c>
      <c r="C3258" s="30" t="s">
        <v>2048</v>
      </c>
      <c r="D3258" s="34">
        <v>0</v>
      </c>
      <c r="E3258" s="33">
        <v>4380276013.3400002</v>
      </c>
      <c r="F3258" s="33">
        <v>4380276013.3400002</v>
      </c>
    </row>
    <row r="3259" spans="1:6" ht="13.5" hidden="1" thickBot="1">
      <c r="A3259" s="27">
        <f t="shared" si="60"/>
        <v>9</v>
      </c>
      <c r="B3259" s="30" t="s">
        <v>5294</v>
      </c>
      <c r="C3259" s="30" t="s">
        <v>2050</v>
      </c>
      <c r="D3259" s="34">
        <v>0</v>
      </c>
      <c r="E3259" s="33">
        <v>153162359.28</v>
      </c>
      <c r="F3259" s="33">
        <v>153162359.28</v>
      </c>
    </row>
    <row r="3260" spans="1:6" ht="13.5" hidden="1" thickBot="1">
      <c r="A3260" s="27">
        <f t="shared" si="60"/>
        <v>9</v>
      </c>
      <c r="B3260" s="30" t="s">
        <v>5295</v>
      </c>
      <c r="C3260" s="30" t="s">
        <v>2052</v>
      </c>
      <c r="D3260" s="34">
        <v>0</v>
      </c>
      <c r="E3260" s="33">
        <v>2149329210.3499999</v>
      </c>
      <c r="F3260" s="33">
        <v>2149329210.3499999</v>
      </c>
    </row>
    <row r="3261" spans="1:6" ht="13.5" hidden="1" thickBot="1">
      <c r="A3261" s="27">
        <f t="shared" si="60"/>
        <v>9</v>
      </c>
      <c r="B3261" s="30" t="s">
        <v>5296</v>
      </c>
      <c r="C3261" s="30" t="s">
        <v>2056</v>
      </c>
      <c r="D3261" s="34">
        <v>0</v>
      </c>
      <c r="E3261" s="33">
        <v>90720843.340000004</v>
      </c>
      <c r="F3261" s="33">
        <v>90720843.340000004</v>
      </c>
    </row>
    <row r="3262" spans="1:6" ht="13.5" hidden="1" thickBot="1">
      <c r="A3262" s="27">
        <f t="shared" si="60"/>
        <v>9</v>
      </c>
      <c r="B3262" s="30" t="s">
        <v>5297</v>
      </c>
      <c r="C3262" s="30" t="s">
        <v>98</v>
      </c>
      <c r="D3262" s="34">
        <v>0</v>
      </c>
      <c r="E3262" s="33">
        <v>21841556.530000001</v>
      </c>
      <c r="F3262" s="33">
        <v>21841556.530000001</v>
      </c>
    </row>
    <row r="3263" spans="1:6" ht="13.5" hidden="1" thickBot="1">
      <c r="A3263" s="27">
        <f t="shared" si="60"/>
        <v>9</v>
      </c>
      <c r="B3263" s="30" t="s">
        <v>5298</v>
      </c>
      <c r="C3263" s="30" t="s">
        <v>2113</v>
      </c>
      <c r="D3263" s="34">
        <v>0</v>
      </c>
      <c r="E3263" s="34">
        <v>24797211</v>
      </c>
      <c r="F3263" s="34">
        <v>24797211</v>
      </c>
    </row>
    <row r="3264" spans="1:6" ht="13.5" hidden="1" thickBot="1">
      <c r="A3264" s="27">
        <f t="shared" si="60"/>
        <v>9</v>
      </c>
      <c r="B3264" s="30" t="s">
        <v>5299</v>
      </c>
      <c r="C3264" s="30" t="s">
        <v>2155</v>
      </c>
      <c r="D3264" s="34">
        <v>0</v>
      </c>
      <c r="E3264" s="33">
        <v>671409283.42999995</v>
      </c>
      <c r="F3264" s="33">
        <v>671409283.42999995</v>
      </c>
    </row>
    <row r="3265" spans="1:6" ht="13.5" thickBot="1">
      <c r="A3265" s="27">
        <f t="shared" si="60"/>
        <v>6</v>
      </c>
      <c r="B3265" s="27" t="s">
        <v>5300</v>
      </c>
      <c r="C3265" s="30" t="s">
        <v>5301</v>
      </c>
      <c r="D3265" s="34">
        <v>0</v>
      </c>
      <c r="E3265" s="34">
        <v>80008768676</v>
      </c>
      <c r="F3265" s="34">
        <v>80008768676</v>
      </c>
    </row>
    <row r="3266" spans="1:6" ht="13.5" hidden="1" thickBot="1">
      <c r="A3266" s="27">
        <f t="shared" si="60"/>
        <v>9</v>
      </c>
      <c r="B3266" s="30" t="s">
        <v>5302</v>
      </c>
      <c r="C3266" s="30" t="s">
        <v>2064</v>
      </c>
      <c r="D3266" s="34">
        <v>0</v>
      </c>
      <c r="E3266" s="34">
        <v>77858384529</v>
      </c>
      <c r="F3266" s="34">
        <v>77858384529</v>
      </c>
    </row>
    <row r="3267" spans="1:6" ht="13.5" hidden="1" thickBot="1">
      <c r="A3267" s="27">
        <f t="shared" si="60"/>
        <v>9</v>
      </c>
      <c r="B3267" s="30" t="s">
        <v>5303</v>
      </c>
      <c r="C3267" s="30" t="s">
        <v>5304</v>
      </c>
      <c r="D3267" s="34">
        <v>0</v>
      </c>
      <c r="E3267" s="34">
        <v>2150384147</v>
      </c>
      <c r="F3267" s="34">
        <v>2150384147</v>
      </c>
    </row>
    <row r="3268" spans="1:6" ht="13.5" thickBot="1">
      <c r="A3268" s="27">
        <f t="shared" si="60"/>
        <v>3</v>
      </c>
      <c r="B3268" s="27" t="s">
        <v>5305</v>
      </c>
      <c r="C3268" s="30" t="s">
        <v>4296</v>
      </c>
      <c r="D3268" s="34">
        <v>0</v>
      </c>
      <c r="E3268" s="33">
        <v>18668927136064.398</v>
      </c>
      <c r="F3268" s="33">
        <v>18668927136064.398</v>
      </c>
    </row>
    <row r="3269" spans="1:6" ht="13.5" thickBot="1">
      <c r="A3269" s="27">
        <f t="shared" si="60"/>
        <v>6</v>
      </c>
      <c r="B3269" s="27" t="s">
        <v>5306</v>
      </c>
      <c r="C3269" s="30" t="s">
        <v>4298</v>
      </c>
      <c r="D3269" s="34">
        <v>0</v>
      </c>
      <c r="E3269" s="33">
        <v>197094974837.94</v>
      </c>
      <c r="F3269" s="33">
        <v>197094974837.94</v>
      </c>
    </row>
    <row r="3270" spans="1:6" ht="13.5" hidden="1" thickBot="1">
      <c r="A3270" s="27">
        <f t="shared" si="60"/>
        <v>9</v>
      </c>
      <c r="B3270" s="30" t="s">
        <v>5307</v>
      </c>
      <c r="C3270" s="30" t="s">
        <v>4300</v>
      </c>
      <c r="D3270" s="34">
        <v>0</v>
      </c>
      <c r="E3270" s="34">
        <v>137519132</v>
      </c>
      <c r="F3270" s="34">
        <v>137519132</v>
      </c>
    </row>
    <row r="3271" spans="1:6" ht="13.5" hidden="1" thickBot="1">
      <c r="A3271" s="27">
        <f t="shared" si="60"/>
        <v>9</v>
      </c>
      <c r="B3271" s="30" t="s">
        <v>5308</v>
      </c>
      <c r="C3271" s="30" t="s">
        <v>4302</v>
      </c>
      <c r="D3271" s="34">
        <v>0</v>
      </c>
      <c r="E3271" s="34">
        <v>0</v>
      </c>
      <c r="F3271" s="34">
        <v>0</v>
      </c>
    </row>
    <row r="3272" spans="1:6" ht="13.5" hidden="1" thickBot="1">
      <c r="A3272" s="27">
        <f t="shared" si="60"/>
        <v>9</v>
      </c>
      <c r="B3272" s="30" t="s">
        <v>5309</v>
      </c>
      <c r="C3272" s="30" t="s">
        <v>4304</v>
      </c>
      <c r="D3272" s="34">
        <v>0</v>
      </c>
      <c r="E3272" s="34">
        <v>0</v>
      </c>
      <c r="F3272" s="34">
        <v>0</v>
      </c>
    </row>
    <row r="3273" spans="1:6" ht="13.5" hidden="1" thickBot="1">
      <c r="A3273" s="27">
        <f t="shared" si="60"/>
        <v>9</v>
      </c>
      <c r="B3273" s="30" t="s">
        <v>5310</v>
      </c>
      <c r="C3273" s="30" t="s">
        <v>4306</v>
      </c>
      <c r="D3273" s="34">
        <v>0</v>
      </c>
      <c r="E3273" s="34">
        <v>0</v>
      </c>
      <c r="F3273" s="34">
        <v>0</v>
      </c>
    </row>
    <row r="3274" spans="1:6" ht="13.5" hidden="1" thickBot="1">
      <c r="A3274" s="27">
        <f t="shared" si="60"/>
        <v>9</v>
      </c>
      <c r="B3274" s="30" t="s">
        <v>5311</v>
      </c>
      <c r="C3274" s="30" t="s">
        <v>4308</v>
      </c>
      <c r="D3274" s="34">
        <v>0</v>
      </c>
      <c r="E3274" s="34">
        <v>0</v>
      </c>
      <c r="F3274" s="34">
        <v>0</v>
      </c>
    </row>
    <row r="3275" spans="1:6" ht="13.5" hidden="1" thickBot="1">
      <c r="A3275" s="27">
        <f t="shared" si="60"/>
        <v>9</v>
      </c>
      <c r="B3275" s="30" t="s">
        <v>5312</v>
      </c>
      <c r="C3275" s="30" t="s">
        <v>4310</v>
      </c>
      <c r="D3275" s="34">
        <v>0</v>
      </c>
      <c r="E3275" s="34">
        <v>0</v>
      </c>
      <c r="F3275" s="34">
        <v>0</v>
      </c>
    </row>
    <row r="3276" spans="1:6" ht="13.5" hidden="1" thickBot="1">
      <c r="A3276" s="27">
        <f t="shared" si="60"/>
        <v>9</v>
      </c>
      <c r="B3276" s="30" t="s">
        <v>5313</v>
      </c>
      <c r="C3276" s="30" t="s">
        <v>4312</v>
      </c>
      <c r="D3276" s="34">
        <v>0</v>
      </c>
      <c r="E3276" s="33">
        <v>196957455705.94</v>
      </c>
      <c r="F3276" s="33">
        <v>196957455705.94</v>
      </c>
    </row>
    <row r="3277" spans="1:6" ht="13.5" hidden="1" thickBot="1">
      <c r="A3277" s="27">
        <f t="shared" si="60"/>
        <v>9</v>
      </c>
      <c r="B3277" s="30" t="s">
        <v>5314</v>
      </c>
      <c r="C3277" s="30" t="s">
        <v>4314</v>
      </c>
      <c r="D3277" s="34">
        <v>0</v>
      </c>
      <c r="E3277" s="34">
        <v>0</v>
      </c>
      <c r="F3277" s="34">
        <v>0</v>
      </c>
    </row>
    <row r="3278" spans="1:6" ht="13.5" hidden="1" thickBot="1">
      <c r="A3278" s="27">
        <f t="shared" si="60"/>
        <v>9</v>
      </c>
      <c r="B3278" s="30" t="s">
        <v>5315</v>
      </c>
      <c r="C3278" s="30" t="s">
        <v>4316</v>
      </c>
      <c r="D3278" s="34">
        <v>0</v>
      </c>
      <c r="E3278" s="34">
        <v>0</v>
      </c>
      <c r="F3278" s="34">
        <v>0</v>
      </c>
    </row>
    <row r="3279" spans="1:6" ht="13.5" thickBot="1">
      <c r="A3279" s="27">
        <f t="shared" si="60"/>
        <v>6</v>
      </c>
      <c r="B3279" s="27" t="s">
        <v>5316</v>
      </c>
      <c r="C3279" s="30" t="s">
        <v>550</v>
      </c>
      <c r="D3279" s="34">
        <v>0</v>
      </c>
      <c r="E3279" s="34">
        <v>0</v>
      </c>
      <c r="F3279" s="34">
        <v>0</v>
      </c>
    </row>
    <row r="3280" spans="1:6" ht="13.5" hidden="1" thickBot="1">
      <c r="A3280" s="27">
        <f t="shared" si="60"/>
        <v>9</v>
      </c>
      <c r="B3280" s="30" t="s">
        <v>5317</v>
      </c>
      <c r="C3280" s="30" t="s">
        <v>4319</v>
      </c>
      <c r="D3280" s="34">
        <v>0</v>
      </c>
      <c r="E3280" s="34">
        <v>0</v>
      </c>
      <c r="F3280" s="34">
        <v>0</v>
      </c>
    </row>
    <row r="3281" spans="1:6" ht="13.5" hidden="1" thickBot="1">
      <c r="A3281" s="27">
        <f t="shared" si="60"/>
        <v>9</v>
      </c>
      <c r="B3281" s="30" t="s">
        <v>5318</v>
      </c>
      <c r="C3281" s="30" t="s">
        <v>4321</v>
      </c>
      <c r="D3281" s="34">
        <v>0</v>
      </c>
      <c r="E3281" s="34">
        <v>0</v>
      </c>
      <c r="F3281" s="34">
        <v>0</v>
      </c>
    </row>
    <row r="3282" spans="1:6" ht="13.5" hidden="1" thickBot="1">
      <c r="A3282" s="27">
        <f t="shared" si="60"/>
        <v>9</v>
      </c>
      <c r="B3282" s="30" t="s">
        <v>5319</v>
      </c>
      <c r="C3282" s="30" t="s">
        <v>4323</v>
      </c>
      <c r="D3282" s="34">
        <v>0</v>
      </c>
      <c r="E3282" s="34">
        <v>0</v>
      </c>
      <c r="F3282" s="34">
        <v>0</v>
      </c>
    </row>
    <row r="3283" spans="1:6" ht="13.5" hidden="1" thickBot="1">
      <c r="A3283" s="27">
        <f t="shared" si="60"/>
        <v>9</v>
      </c>
      <c r="B3283" s="30" t="s">
        <v>5320</v>
      </c>
      <c r="C3283" s="30" t="s">
        <v>4325</v>
      </c>
      <c r="D3283" s="34">
        <v>0</v>
      </c>
      <c r="E3283" s="34">
        <v>0</v>
      </c>
      <c r="F3283" s="34">
        <v>0</v>
      </c>
    </row>
    <row r="3284" spans="1:6" ht="13.5" hidden="1" thickBot="1">
      <c r="A3284" s="27">
        <f t="shared" si="60"/>
        <v>9</v>
      </c>
      <c r="B3284" s="30" t="s">
        <v>5321</v>
      </c>
      <c r="C3284" s="30" t="s">
        <v>4327</v>
      </c>
      <c r="D3284" s="34">
        <v>0</v>
      </c>
      <c r="E3284" s="34">
        <v>0</v>
      </c>
      <c r="F3284" s="34">
        <v>0</v>
      </c>
    </row>
    <row r="3285" spans="1:6" ht="13.5" hidden="1" thickBot="1">
      <c r="A3285" s="27">
        <f t="shared" si="60"/>
        <v>9</v>
      </c>
      <c r="B3285" s="30" t="s">
        <v>5322</v>
      </c>
      <c r="C3285" s="30" t="s">
        <v>4329</v>
      </c>
      <c r="D3285" s="34">
        <v>0</v>
      </c>
      <c r="E3285" s="34">
        <v>0</v>
      </c>
      <c r="F3285" s="34">
        <v>0</v>
      </c>
    </row>
    <row r="3286" spans="1:6" ht="13.5" hidden="1" thickBot="1">
      <c r="A3286" s="27">
        <f t="shared" si="60"/>
        <v>9</v>
      </c>
      <c r="B3286" s="30" t="s">
        <v>5323</v>
      </c>
      <c r="C3286" s="30" t="s">
        <v>4331</v>
      </c>
      <c r="D3286" s="34">
        <v>0</v>
      </c>
      <c r="E3286" s="34">
        <v>0</v>
      </c>
      <c r="F3286" s="34">
        <v>0</v>
      </c>
    </row>
    <row r="3287" spans="1:6" ht="13.5" hidden="1" thickBot="1">
      <c r="A3287" s="27">
        <f t="shared" si="60"/>
        <v>9</v>
      </c>
      <c r="B3287" s="30" t="s">
        <v>5324</v>
      </c>
      <c r="C3287" s="30" t="s">
        <v>4333</v>
      </c>
      <c r="D3287" s="34">
        <v>0</v>
      </c>
      <c r="E3287" s="34">
        <v>0</v>
      </c>
      <c r="F3287" s="34">
        <v>0</v>
      </c>
    </row>
    <row r="3288" spans="1:6" ht="13.5" hidden="1" thickBot="1">
      <c r="A3288" s="27">
        <f t="shared" si="60"/>
        <v>9</v>
      </c>
      <c r="B3288" s="30" t="s">
        <v>5325</v>
      </c>
      <c r="C3288" s="30" t="s">
        <v>4335</v>
      </c>
      <c r="D3288" s="34">
        <v>0</v>
      </c>
      <c r="E3288" s="34">
        <v>0</v>
      </c>
      <c r="F3288" s="34">
        <v>0</v>
      </c>
    </row>
    <row r="3289" spans="1:6" ht="13.5" hidden="1" thickBot="1">
      <c r="A3289" s="27">
        <f t="shared" si="60"/>
        <v>9</v>
      </c>
      <c r="B3289" s="30" t="s">
        <v>5326</v>
      </c>
      <c r="C3289" s="30" t="s">
        <v>4337</v>
      </c>
      <c r="D3289" s="34">
        <v>0</v>
      </c>
      <c r="E3289" s="34">
        <v>0</v>
      </c>
      <c r="F3289" s="34">
        <v>0</v>
      </c>
    </row>
    <row r="3290" spans="1:6" ht="13.5" hidden="1" thickBot="1">
      <c r="A3290" s="27">
        <f t="shared" si="60"/>
        <v>9</v>
      </c>
      <c r="B3290" s="30" t="s">
        <v>5327</v>
      </c>
      <c r="C3290" s="30" t="s">
        <v>4339</v>
      </c>
      <c r="D3290" s="34">
        <v>0</v>
      </c>
      <c r="E3290" s="34">
        <v>0</v>
      </c>
      <c r="F3290" s="34">
        <v>0</v>
      </c>
    </row>
    <row r="3291" spans="1:6" ht="13.5" thickBot="1">
      <c r="A3291" s="27">
        <f t="shared" si="60"/>
        <v>6</v>
      </c>
      <c r="B3291" s="27" t="s">
        <v>5328</v>
      </c>
      <c r="C3291" s="30" t="s">
        <v>1209</v>
      </c>
      <c r="D3291" s="34">
        <v>0</v>
      </c>
      <c r="E3291" s="33">
        <v>39180409850.82</v>
      </c>
      <c r="F3291" s="33">
        <v>39180409850.82</v>
      </c>
    </row>
    <row r="3292" spans="1:6" ht="13.5" hidden="1" thickBot="1">
      <c r="A3292" s="27">
        <f t="shared" si="60"/>
        <v>9</v>
      </c>
      <c r="B3292" s="30" t="s">
        <v>5329</v>
      </c>
      <c r="C3292" s="30" t="s">
        <v>4342</v>
      </c>
      <c r="D3292" s="34">
        <v>0</v>
      </c>
      <c r="E3292" s="33">
        <v>39180409850.82</v>
      </c>
      <c r="F3292" s="33">
        <v>39180409850.82</v>
      </c>
    </row>
    <row r="3293" spans="1:6" ht="13.5" thickBot="1">
      <c r="A3293" s="27">
        <f t="shared" si="60"/>
        <v>6</v>
      </c>
      <c r="B3293" s="27" t="s">
        <v>5330</v>
      </c>
      <c r="C3293" s="30" t="s">
        <v>1230</v>
      </c>
      <c r="D3293" s="34">
        <v>0</v>
      </c>
      <c r="E3293" s="33">
        <v>17507846791305.5</v>
      </c>
      <c r="F3293" s="33">
        <v>17507846791305.5</v>
      </c>
    </row>
    <row r="3294" spans="1:6" ht="13.5" hidden="1" thickBot="1">
      <c r="A3294" s="27">
        <f t="shared" si="60"/>
        <v>9</v>
      </c>
      <c r="B3294" s="30" t="s">
        <v>5331</v>
      </c>
      <c r="C3294" s="30" t="s">
        <v>4346</v>
      </c>
      <c r="D3294" s="34">
        <v>0</v>
      </c>
      <c r="E3294" s="33">
        <v>14397382485798.301</v>
      </c>
      <c r="F3294" s="33">
        <v>14397382485798.301</v>
      </c>
    </row>
    <row r="3295" spans="1:6" ht="13.5" hidden="1" thickBot="1">
      <c r="A3295" s="27">
        <f t="shared" si="60"/>
        <v>9</v>
      </c>
      <c r="B3295" s="30" t="s">
        <v>5332</v>
      </c>
      <c r="C3295" s="30" t="s">
        <v>4348</v>
      </c>
      <c r="D3295" s="34">
        <v>0</v>
      </c>
      <c r="E3295" s="33">
        <v>89411607016.220001</v>
      </c>
      <c r="F3295" s="33">
        <v>89411607016.220001</v>
      </c>
    </row>
    <row r="3296" spans="1:6" ht="13.5" hidden="1" thickBot="1">
      <c r="A3296" s="27">
        <f t="shared" si="60"/>
        <v>9</v>
      </c>
      <c r="B3296" s="30" t="s">
        <v>5333</v>
      </c>
      <c r="C3296" s="30" t="s">
        <v>4350</v>
      </c>
      <c r="D3296" s="34">
        <v>0</v>
      </c>
      <c r="E3296" s="33">
        <v>134495109394.17</v>
      </c>
      <c r="F3296" s="33">
        <v>134495109394.17</v>
      </c>
    </row>
    <row r="3297" spans="1:6" ht="13.5" hidden="1" thickBot="1">
      <c r="A3297" s="27">
        <f t="shared" si="60"/>
        <v>9</v>
      </c>
      <c r="B3297" s="30" t="s">
        <v>5334</v>
      </c>
      <c r="C3297" s="30" t="s">
        <v>4352</v>
      </c>
      <c r="D3297" s="34">
        <v>0</v>
      </c>
      <c r="E3297" s="33">
        <v>290331426979.21002</v>
      </c>
      <c r="F3297" s="33">
        <v>290331426979.21002</v>
      </c>
    </row>
    <row r="3298" spans="1:6" ht="13.5" hidden="1" thickBot="1">
      <c r="A3298" s="27">
        <f t="shared" ref="A3298:A3361" si="61">LEN(B3298)</f>
        <v>9</v>
      </c>
      <c r="B3298" s="30" t="s">
        <v>5335</v>
      </c>
      <c r="C3298" s="30" t="s">
        <v>4354</v>
      </c>
      <c r="D3298" s="34">
        <v>0</v>
      </c>
      <c r="E3298" s="33">
        <v>727314088008.42004</v>
      </c>
      <c r="F3298" s="33">
        <v>727314088008.42004</v>
      </c>
    </row>
    <row r="3299" spans="1:6" ht="13.5" hidden="1" thickBot="1">
      <c r="A3299" s="27">
        <f t="shared" si="61"/>
        <v>9</v>
      </c>
      <c r="B3299" s="30" t="s">
        <v>5336</v>
      </c>
      <c r="C3299" s="30" t="s">
        <v>5337</v>
      </c>
      <c r="D3299" s="34">
        <v>0</v>
      </c>
      <c r="E3299" s="34">
        <v>0</v>
      </c>
      <c r="F3299" s="34">
        <v>0</v>
      </c>
    </row>
    <row r="3300" spans="1:6" ht="13.5" hidden="1" thickBot="1">
      <c r="A3300" s="27">
        <f t="shared" si="61"/>
        <v>9</v>
      </c>
      <c r="B3300" s="30" t="s">
        <v>5338</v>
      </c>
      <c r="C3300" s="30" t="s">
        <v>5339</v>
      </c>
      <c r="D3300" s="34">
        <v>0</v>
      </c>
      <c r="E3300" s="33">
        <v>107762937515.61</v>
      </c>
      <c r="F3300" s="33">
        <v>107762937515.61</v>
      </c>
    </row>
    <row r="3301" spans="1:6" ht="13.5" hidden="1" thickBot="1">
      <c r="A3301" s="27">
        <f t="shared" si="61"/>
        <v>9</v>
      </c>
      <c r="B3301" s="30" t="s">
        <v>5340</v>
      </c>
      <c r="C3301" s="30" t="s">
        <v>4364</v>
      </c>
      <c r="D3301" s="34">
        <v>0</v>
      </c>
      <c r="E3301" s="34">
        <v>108790601</v>
      </c>
      <c r="F3301" s="34">
        <v>108790601</v>
      </c>
    </row>
    <row r="3302" spans="1:6" ht="13.5" hidden="1" thickBot="1">
      <c r="A3302" s="27">
        <f t="shared" si="61"/>
        <v>9</v>
      </c>
      <c r="B3302" s="30" t="s">
        <v>5341</v>
      </c>
      <c r="C3302" s="30" t="s">
        <v>4366</v>
      </c>
      <c r="D3302" s="34">
        <v>0</v>
      </c>
      <c r="E3302" s="34">
        <v>245084646</v>
      </c>
      <c r="F3302" s="34">
        <v>245084646</v>
      </c>
    </row>
    <row r="3303" spans="1:6" ht="13.5" hidden="1" thickBot="1">
      <c r="A3303" s="27">
        <f t="shared" si="61"/>
        <v>9</v>
      </c>
      <c r="B3303" s="30" t="s">
        <v>5342</v>
      </c>
      <c r="C3303" s="30" t="s">
        <v>4368</v>
      </c>
      <c r="D3303" s="34">
        <v>0</v>
      </c>
      <c r="E3303" s="34">
        <v>38508807221</v>
      </c>
      <c r="F3303" s="34">
        <v>38508807221</v>
      </c>
    </row>
    <row r="3304" spans="1:6" ht="13.5" hidden="1" thickBot="1">
      <c r="A3304" s="27">
        <f t="shared" si="61"/>
        <v>9</v>
      </c>
      <c r="B3304" s="30" t="s">
        <v>5343</v>
      </c>
      <c r="C3304" s="30" t="s">
        <v>5344</v>
      </c>
      <c r="D3304" s="34">
        <v>0</v>
      </c>
      <c r="E3304" s="33">
        <v>317744588901.90002</v>
      </c>
      <c r="F3304" s="33">
        <v>317744588901.90002</v>
      </c>
    </row>
    <row r="3305" spans="1:6" ht="13.5" hidden="1" thickBot="1">
      <c r="A3305" s="27">
        <f t="shared" si="61"/>
        <v>9</v>
      </c>
      <c r="B3305" s="30" t="s">
        <v>5345</v>
      </c>
      <c r="C3305" s="30" t="s">
        <v>4374</v>
      </c>
      <c r="D3305" s="34">
        <v>0</v>
      </c>
      <c r="E3305" s="34">
        <v>0</v>
      </c>
      <c r="F3305" s="34">
        <v>0</v>
      </c>
    </row>
    <row r="3306" spans="1:6" ht="13.5" hidden="1" thickBot="1">
      <c r="A3306" s="27">
        <f t="shared" si="61"/>
        <v>9</v>
      </c>
      <c r="B3306" s="30" t="s">
        <v>5346</v>
      </c>
      <c r="C3306" s="30" t="s">
        <v>4376</v>
      </c>
      <c r="D3306" s="34">
        <v>0</v>
      </c>
      <c r="E3306" s="34">
        <v>6067236246</v>
      </c>
      <c r="F3306" s="34">
        <v>6067236246</v>
      </c>
    </row>
    <row r="3307" spans="1:6" ht="13.5" hidden="1" thickBot="1">
      <c r="A3307" s="27">
        <f t="shared" si="61"/>
        <v>9</v>
      </c>
      <c r="B3307" s="30" t="s">
        <v>5347</v>
      </c>
      <c r="C3307" s="30" t="s">
        <v>4378</v>
      </c>
      <c r="D3307" s="34">
        <v>0</v>
      </c>
      <c r="E3307" s="34">
        <v>33967813</v>
      </c>
      <c r="F3307" s="34">
        <v>33967813</v>
      </c>
    </row>
    <row r="3308" spans="1:6" ht="13.5" hidden="1" thickBot="1">
      <c r="A3308" s="27">
        <f t="shared" si="61"/>
        <v>9</v>
      </c>
      <c r="B3308" s="30" t="s">
        <v>5348</v>
      </c>
      <c r="C3308" s="30" t="s">
        <v>1230</v>
      </c>
      <c r="D3308" s="34">
        <v>0</v>
      </c>
      <c r="E3308" s="33">
        <v>1398440661164.73</v>
      </c>
      <c r="F3308" s="33">
        <v>1398440661164.73</v>
      </c>
    </row>
    <row r="3309" spans="1:6" ht="13.5" thickBot="1">
      <c r="A3309" s="27">
        <f t="shared" si="61"/>
        <v>6</v>
      </c>
      <c r="B3309" s="27" t="s">
        <v>5349</v>
      </c>
      <c r="C3309" s="30" t="s">
        <v>2473</v>
      </c>
      <c r="D3309" s="34">
        <v>0</v>
      </c>
      <c r="E3309" s="33">
        <v>924804960070.16003</v>
      </c>
      <c r="F3309" s="33">
        <v>924804960070.16003</v>
      </c>
    </row>
    <row r="3310" spans="1:6" ht="13.5" hidden="1" thickBot="1">
      <c r="A3310" s="27">
        <f t="shared" si="61"/>
        <v>9</v>
      </c>
      <c r="B3310" s="30" t="s">
        <v>5350</v>
      </c>
      <c r="C3310" s="30" t="s">
        <v>5351</v>
      </c>
      <c r="D3310" s="34">
        <v>0</v>
      </c>
      <c r="E3310" s="34">
        <v>187538442</v>
      </c>
      <c r="F3310" s="34">
        <v>187538442</v>
      </c>
    </row>
    <row r="3311" spans="1:6" ht="13.5" hidden="1" thickBot="1">
      <c r="A3311" s="27">
        <f t="shared" si="61"/>
        <v>9</v>
      </c>
      <c r="B3311" s="30" t="s">
        <v>5352</v>
      </c>
      <c r="C3311" s="30" t="s">
        <v>5353</v>
      </c>
      <c r="D3311" s="34">
        <v>0</v>
      </c>
      <c r="E3311" s="33">
        <v>13796696891.719999</v>
      </c>
      <c r="F3311" s="33">
        <v>13796696891.719999</v>
      </c>
    </row>
    <row r="3312" spans="1:6" ht="13.5" hidden="1" thickBot="1">
      <c r="A3312" s="27">
        <f t="shared" si="61"/>
        <v>9</v>
      </c>
      <c r="B3312" s="30" t="s">
        <v>5354</v>
      </c>
      <c r="C3312" s="30" t="s">
        <v>5355</v>
      </c>
      <c r="D3312" s="34">
        <v>0</v>
      </c>
      <c r="E3312" s="33">
        <v>3291074644.2600002</v>
      </c>
      <c r="F3312" s="33">
        <v>3291074644.2600002</v>
      </c>
    </row>
    <row r="3313" spans="1:6" ht="13.5" hidden="1" thickBot="1">
      <c r="A3313" s="27">
        <f t="shared" si="61"/>
        <v>9</v>
      </c>
      <c r="B3313" s="30" t="s">
        <v>5356</v>
      </c>
      <c r="C3313" s="30" t="s">
        <v>1171</v>
      </c>
      <c r="D3313" s="34">
        <v>0</v>
      </c>
      <c r="E3313" s="33">
        <v>3586971464.9099998</v>
      </c>
      <c r="F3313" s="33">
        <v>3586971464.9099998</v>
      </c>
    </row>
    <row r="3314" spans="1:6" ht="13.5" hidden="1" thickBot="1">
      <c r="A3314" s="27">
        <f t="shared" si="61"/>
        <v>9</v>
      </c>
      <c r="B3314" s="30" t="s">
        <v>5357</v>
      </c>
      <c r="C3314" s="30" t="s">
        <v>2624</v>
      </c>
      <c r="D3314" s="34">
        <v>0</v>
      </c>
      <c r="E3314" s="33">
        <v>90222064325.800003</v>
      </c>
      <c r="F3314" s="33">
        <v>90222064325.800003</v>
      </c>
    </row>
    <row r="3315" spans="1:6" ht="13.5" hidden="1" thickBot="1">
      <c r="A3315" s="27">
        <f t="shared" si="61"/>
        <v>9</v>
      </c>
      <c r="B3315" s="30" t="s">
        <v>5358</v>
      </c>
      <c r="C3315" s="30" t="s">
        <v>5359</v>
      </c>
      <c r="D3315" s="34">
        <v>0</v>
      </c>
      <c r="E3315" s="34">
        <v>2145693239</v>
      </c>
      <c r="F3315" s="34">
        <v>2145693239</v>
      </c>
    </row>
    <row r="3316" spans="1:6" ht="13.5" hidden="1" thickBot="1">
      <c r="A3316" s="27">
        <f t="shared" si="61"/>
        <v>9</v>
      </c>
      <c r="B3316" s="30" t="s">
        <v>5360</v>
      </c>
      <c r="C3316" s="30" t="s">
        <v>5339</v>
      </c>
      <c r="D3316" s="34">
        <v>0</v>
      </c>
      <c r="E3316" s="33">
        <v>45422067064.849998</v>
      </c>
      <c r="F3316" s="33">
        <v>45422067064.849998</v>
      </c>
    </row>
    <row r="3317" spans="1:6" ht="13.5" hidden="1" thickBot="1">
      <c r="A3317" s="27">
        <f t="shared" si="61"/>
        <v>9</v>
      </c>
      <c r="B3317" s="30" t="s">
        <v>5361</v>
      </c>
      <c r="C3317" s="30" t="s">
        <v>5362</v>
      </c>
      <c r="D3317" s="34">
        <v>0</v>
      </c>
      <c r="E3317" s="33">
        <v>297978715170.87</v>
      </c>
      <c r="F3317" s="33">
        <v>297978715170.87</v>
      </c>
    </row>
    <row r="3318" spans="1:6" ht="13.5" hidden="1" thickBot="1">
      <c r="A3318" s="27">
        <f t="shared" si="61"/>
        <v>9</v>
      </c>
      <c r="B3318" s="30" t="s">
        <v>5363</v>
      </c>
      <c r="C3318" s="30" t="s">
        <v>5364</v>
      </c>
      <c r="D3318" s="34">
        <v>0</v>
      </c>
      <c r="E3318" s="33">
        <v>38202857611.230003</v>
      </c>
      <c r="F3318" s="33">
        <v>38202857611.230003</v>
      </c>
    </row>
    <row r="3319" spans="1:6" ht="13.5" hidden="1" thickBot="1">
      <c r="A3319" s="27">
        <f t="shared" si="61"/>
        <v>9</v>
      </c>
      <c r="B3319" s="30" t="s">
        <v>5365</v>
      </c>
      <c r="C3319" s="30" t="s">
        <v>5366</v>
      </c>
      <c r="D3319" s="34">
        <v>0</v>
      </c>
      <c r="E3319" s="33">
        <v>9044355004.6000004</v>
      </c>
      <c r="F3319" s="33">
        <v>9044355004.6000004</v>
      </c>
    </row>
    <row r="3320" spans="1:6" ht="13.5" hidden="1" thickBot="1">
      <c r="A3320" s="27">
        <f t="shared" si="61"/>
        <v>9</v>
      </c>
      <c r="B3320" s="30" t="s">
        <v>5367</v>
      </c>
      <c r="C3320" s="30" t="s">
        <v>5368</v>
      </c>
      <c r="D3320" s="34">
        <v>0</v>
      </c>
      <c r="E3320" s="33">
        <v>111485021181.47</v>
      </c>
      <c r="F3320" s="33">
        <v>111485021181.47</v>
      </c>
    </row>
    <row r="3321" spans="1:6" ht="13.5" hidden="1" thickBot="1">
      <c r="A3321" s="27">
        <f t="shared" si="61"/>
        <v>9</v>
      </c>
      <c r="B3321" s="30" t="s">
        <v>5369</v>
      </c>
      <c r="C3321" s="30" t="s">
        <v>5370</v>
      </c>
      <c r="D3321" s="34">
        <v>0</v>
      </c>
      <c r="E3321" s="34">
        <v>52058515868</v>
      </c>
      <c r="F3321" s="34">
        <v>52058515868</v>
      </c>
    </row>
    <row r="3322" spans="1:6" ht="13.5" hidden="1" thickBot="1">
      <c r="A3322" s="27">
        <f t="shared" si="61"/>
        <v>9</v>
      </c>
      <c r="B3322" s="30" t="s">
        <v>5371</v>
      </c>
      <c r="C3322" s="30" t="s">
        <v>5372</v>
      </c>
      <c r="D3322" s="34">
        <v>0</v>
      </c>
      <c r="E3322" s="34">
        <v>124965844</v>
      </c>
      <c r="F3322" s="34">
        <v>124965844</v>
      </c>
    </row>
    <row r="3323" spans="1:6" ht="13.5" hidden="1" thickBot="1">
      <c r="A3323" s="27">
        <f t="shared" si="61"/>
        <v>9</v>
      </c>
      <c r="B3323" s="30" t="s">
        <v>5373</v>
      </c>
      <c r="C3323" s="30" t="s">
        <v>1175</v>
      </c>
      <c r="D3323" s="34">
        <v>0</v>
      </c>
      <c r="E3323" s="33">
        <v>257258423317.45001</v>
      </c>
      <c r="F3323" s="33">
        <v>257258423317.45001</v>
      </c>
    </row>
    <row r="3324" spans="1:6" ht="13.5" thickBot="1">
      <c r="A3324" s="27">
        <f t="shared" si="61"/>
        <v>3</v>
      </c>
      <c r="B3324" s="27" t="s">
        <v>5374</v>
      </c>
      <c r="C3324" s="30" t="s">
        <v>5375</v>
      </c>
      <c r="D3324" s="34">
        <v>0</v>
      </c>
      <c r="E3324" s="33">
        <v>84874400944097.797</v>
      </c>
      <c r="F3324" s="33">
        <v>84874400944097.797</v>
      </c>
    </row>
    <row r="3325" spans="1:6" ht="13.5" thickBot="1">
      <c r="A3325" s="27">
        <f t="shared" si="61"/>
        <v>6</v>
      </c>
      <c r="B3325" s="27" t="s">
        <v>5376</v>
      </c>
      <c r="C3325" s="30" t="s">
        <v>2761</v>
      </c>
      <c r="D3325" s="34">
        <v>0</v>
      </c>
      <c r="E3325" s="33">
        <v>25130922510560.5</v>
      </c>
      <c r="F3325" s="33">
        <v>25130922510560.5</v>
      </c>
    </row>
    <row r="3326" spans="1:6" ht="13.5" hidden="1" thickBot="1">
      <c r="A3326" s="27">
        <f t="shared" si="61"/>
        <v>9</v>
      </c>
      <c r="B3326" s="30" t="s">
        <v>5377</v>
      </c>
      <c r="C3326" s="30" t="s">
        <v>2212</v>
      </c>
      <c r="D3326" s="34">
        <v>0</v>
      </c>
      <c r="E3326" s="33">
        <v>14331009513871.1</v>
      </c>
      <c r="F3326" s="33">
        <v>14331009513871.1</v>
      </c>
    </row>
    <row r="3327" spans="1:6" ht="13.5" hidden="1" thickBot="1">
      <c r="A3327" s="27">
        <f t="shared" si="61"/>
        <v>9</v>
      </c>
      <c r="B3327" s="30" t="s">
        <v>5378</v>
      </c>
      <c r="C3327" s="30" t="s">
        <v>4744</v>
      </c>
      <c r="D3327" s="34">
        <v>0</v>
      </c>
      <c r="E3327" s="33">
        <v>993651212377.48999</v>
      </c>
      <c r="F3327" s="33">
        <v>993651212377.48999</v>
      </c>
    </row>
    <row r="3328" spans="1:6" ht="13.5" hidden="1" thickBot="1">
      <c r="A3328" s="27">
        <f t="shared" si="61"/>
        <v>9</v>
      </c>
      <c r="B3328" s="30" t="s">
        <v>5379</v>
      </c>
      <c r="C3328" s="30" t="s">
        <v>2214</v>
      </c>
      <c r="D3328" s="34">
        <v>0</v>
      </c>
      <c r="E3328" s="33">
        <v>1306150163106.9299</v>
      </c>
      <c r="F3328" s="33">
        <v>1306150163106.9299</v>
      </c>
    </row>
    <row r="3329" spans="1:6" ht="13.5" hidden="1" thickBot="1">
      <c r="A3329" s="27">
        <f t="shared" si="61"/>
        <v>9</v>
      </c>
      <c r="B3329" s="30" t="s">
        <v>5380</v>
      </c>
      <c r="C3329" s="30" t="s">
        <v>133</v>
      </c>
      <c r="D3329" s="34">
        <v>0</v>
      </c>
      <c r="E3329" s="33">
        <v>604208136113.70996</v>
      </c>
      <c r="F3329" s="33">
        <v>604208136113.70996</v>
      </c>
    </row>
    <row r="3330" spans="1:6" ht="13.5" hidden="1" thickBot="1">
      <c r="A3330" s="27">
        <f t="shared" si="61"/>
        <v>9</v>
      </c>
      <c r="B3330" s="30" t="s">
        <v>5381</v>
      </c>
      <c r="C3330" s="30" t="s">
        <v>4823</v>
      </c>
      <c r="D3330" s="34">
        <v>0</v>
      </c>
      <c r="E3330" s="33">
        <v>3879186303715.4102</v>
      </c>
      <c r="F3330" s="33">
        <v>3879186303715.4102</v>
      </c>
    </row>
    <row r="3331" spans="1:6" ht="13.5" hidden="1" thickBot="1">
      <c r="A3331" s="27">
        <f t="shared" si="61"/>
        <v>9</v>
      </c>
      <c r="B3331" s="30" t="s">
        <v>5382</v>
      </c>
      <c r="C3331" s="30" t="s">
        <v>4933</v>
      </c>
      <c r="D3331" s="34">
        <v>0</v>
      </c>
      <c r="E3331" s="33">
        <v>3196876454996.7798</v>
      </c>
      <c r="F3331" s="33">
        <v>3196876454996.7798</v>
      </c>
    </row>
    <row r="3332" spans="1:6" ht="13.5" hidden="1" thickBot="1">
      <c r="A3332" s="27">
        <f t="shared" si="61"/>
        <v>9</v>
      </c>
      <c r="B3332" s="30" t="s">
        <v>5383</v>
      </c>
      <c r="C3332" s="30" t="s">
        <v>4785</v>
      </c>
      <c r="D3332" s="34">
        <v>0</v>
      </c>
      <c r="E3332" s="33">
        <v>759342762050.66003</v>
      </c>
      <c r="F3332" s="33">
        <v>759342762050.66003</v>
      </c>
    </row>
    <row r="3333" spans="1:6" ht="13.5" hidden="1" thickBot="1">
      <c r="A3333" s="27">
        <f t="shared" si="61"/>
        <v>9</v>
      </c>
      <c r="B3333" s="30" t="s">
        <v>5384</v>
      </c>
      <c r="C3333" s="30" t="s">
        <v>4802</v>
      </c>
      <c r="D3333" s="34">
        <v>0</v>
      </c>
      <c r="E3333" s="33">
        <v>60497964328.449997</v>
      </c>
      <c r="F3333" s="33">
        <v>60497964328.449997</v>
      </c>
    </row>
    <row r="3334" spans="1:6" ht="13.5" thickBot="1">
      <c r="A3334" s="27">
        <f t="shared" si="61"/>
        <v>6</v>
      </c>
      <c r="B3334" s="27" t="s">
        <v>5385</v>
      </c>
      <c r="C3334" s="30" t="s">
        <v>2765</v>
      </c>
      <c r="D3334" s="34">
        <v>0</v>
      </c>
      <c r="E3334" s="33">
        <v>23353284187332.801</v>
      </c>
      <c r="F3334" s="33">
        <v>23353284187332.801</v>
      </c>
    </row>
    <row r="3335" spans="1:6" ht="13.5" hidden="1" thickBot="1">
      <c r="A3335" s="27">
        <f t="shared" si="61"/>
        <v>9</v>
      </c>
      <c r="B3335" s="30" t="s">
        <v>5386</v>
      </c>
      <c r="C3335" s="30" t="s">
        <v>2212</v>
      </c>
      <c r="D3335" s="34">
        <v>0</v>
      </c>
      <c r="E3335" s="33">
        <v>125994247130.75999</v>
      </c>
      <c r="F3335" s="33">
        <v>125994247130.75999</v>
      </c>
    </row>
    <row r="3336" spans="1:6" ht="13.5" hidden="1" thickBot="1">
      <c r="A3336" s="27">
        <f t="shared" si="61"/>
        <v>9</v>
      </c>
      <c r="B3336" s="30" t="s">
        <v>5387</v>
      </c>
      <c r="C3336" s="30" t="s">
        <v>4744</v>
      </c>
      <c r="D3336" s="34">
        <v>0</v>
      </c>
      <c r="E3336" s="33">
        <v>105922325052.99001</v>
      </c>
      <c r="F3336" s="33">
        <v>105922325052.99001</v>
      </c>
    </row>
    <row r="3337" spans="1:6" ht="13.5" hidden="1" thickBot="1">
      <c r="A3337" s="27">
        <f t="shared" si="61"/>
        <v>9</v>
      </c>
      <c r="B3337" s="30" t="s">
        <v>5388</v>
      </c>
      <c r="C3337" s="30" t="s">
        <v>2214</v>
      </c>
      <c r="D3337" s="34">
        <v>0</v>
      </c>
      <c r="E3337" s="33">
        <v>26419781635.259998</v>
      </c>
      <c r="F3337" s="33">
        <v>26419781635.259998</v>
      </c>
    </row>
    <row r="3338" spans="1:6" ht="13.5" hidden="1" thickBot="1">
      <c r="A3338" s="27">
        <f t="shared" si="61"/>
        <v>9</v>
      </c>
      <c r="B3338" s="30" t="s">
        <v>5389</v>
      </c>
      <c r="C3338" s="30" t="s">
        <v>133</v>
      </c>
      <c r="D3338" s="34">
        <v>0</v>
      </c>
      <c r="E3338" s="33">
        <v>3621950197.9699998</v>
      </c>
      <c r="F3338" s="33">
        <v>3621950197.9699998</v>
      </c>
    </row>
    <row r="3339" spans="1:6" ht="13.5" hidden="1" thickBot="1">
      <c r="A3339" s="27">
        <f t="shared" si="61"/>
        <v>9</v>
      </c>
      <c r="B3339" s="30" t="s">
        <v>5390</v>
      </c>
      <c r="C3339" s="30" t="s">
        <v>4823</v>
      </c>
      <c r="D3339" s="34">
        <v>0</v>
      </c>
      <c r="E3339" s="33">
        <v>482869746187.29999</v>
      </c>
      <c r="F3339" s="33">
        <v>482869746187.29999</v>
      </c>
    </row>
    <row r="3340" spans="1:6" ht="13.5" hidden="1" thickBot="1">
      <c r="A3340" s="27">
        <f t="shared" si="61"/>
        <v>9</v>
      </c>
      <c r="B3340" s="30" t="s">
        <v>5391</v>
      </c>
      <c r="C3340" s="30" t="s">
        <v>4933</v>
      </c>
      <c r="D3340" s="34">
        <v>0</v>
      </c>
      <c r="E3340" s="33">
        <v>677173713357.40002</v>
      </c>
      <c r="F3340" s="33">
        <v>677173713357.40002</v>
      </c>
    </row>
    <row r="3341" spans="1:6" ht="13.5" hidden="1" thickBot="1">
      <c r="A3341" s="27">
        <f t="shared" si="61"/>
        <v>9</v>
      </c>
      <c r="B3341" s="30" t="s">
        <v>5392</v>
      </c>
      <c r="C3341" s="30" t="s">
        <v>5393</v>
      </c>
      <c r="D3341" s="34">
        <v>0</v>
      </c>
      <c r="E3341" s="34">
        <v>2069567339</v>
      </c>
      <c r="F3341" s="34">
        <v>2069567339</v>
      </c>
    </row>
    <row r="3342" spans="1:6" ht="13.5" hidden="1" thickBot="1">
      <c r="A3342" s="27">
        <f t="shared" si="61"/>
        <v>9</v>
      </c>
      <c r="B3342" s="30" t="s">
        <v>5394</v>
      </c>
      <c r="C3342" s="30" t="s">
        <v>2924</v>
      </c>
      <c r="D3342" s="34">
        <v>0</v>
      </c>
      <c r="E3342" s="33">
        <v>1980346711681.1399</v>
      </c>
      <c r="F3342" s="33">
        <v>1980346711681.1399</v>
      </c>
    </row>
    <row r="3343" spans="1:6" ht="13.5" hidden="1" thickBot="1">
      <c r="A3343" s="27">
        <f t="shared" si="61"/>
        <v>9</v>
      </c>
      <c r="B3343" s="30" t="s">
        <v>5395</v>
      </c>
      <c r="C3343" s="30" t="s">
        <v>5396</v>
      </c>
      <c r="D3343" s="34">
        <v>0</v>
      </c>
      <c r="E3343" s="33">
        <v>17835852056476.602</v>
      </c>
      <c r="F3343" s="33">
        <v>17835852056476.602</v>
      </c>
    </row>
    <row r="3344" spans="1:6" ht="13.5" hidden="1" thickBot="1">
      <c r="A3344" s="27">
        <f t="shared" si="61"/>
        <v>9</v>
      </c>
      <c r="B3344" s="30" t="s">
        <v>5397</v>
      </c>
      <c r="C3344" s="30" t="s">
        <v>5398</v>
      </c>
      <c r="D3344" s="34">
        <v>0</v>
      </c>
      <c r="E3344" s="33">
        <v>569490256114.48999</v>
      </c>
      <c r="F3344" s="33">
        <v>569490256114.48999</v>
      </c>
    </row>
    <row r="3345" spans="1:6" ht="13.5" hidden="1" thickBot="1">
      <c r="A3345" s="27">
        <f t="shared" si="61"/>
        <v>9</v>
      </c>
      <c r="B3345" s="30" t="s">
        <v>5399</v>
      </c>
      <c r="C3345" s="30" t="s">
        <v>2928</v>
      </c>
      <c r="D3345" s="34">
        <v>0</v>
      </c>
      <c r="E3345" s="33">
        <v>1478510864839.8301</v>
      </c>
      <c r="F3345" s="33">
        <v>1478510864839.8301</v>
      </c>
    </row>
    <row r="3346" spans="1:6" ht="13.5" hidden="1" thickBot="1">
      <c r="A3346" s="27">
        <f t="shared" si="61"/>
        <v>9</v>
      </c>
      <c r="B3346" s="30" t="s">
        <v>5400</v>
      </c>
      <c r="C3346" s="30" t="s">
        <v>4785</v>
      </c>
      <c r="D3346" s="34">
        <v>0</v>
      </c>
      <c r="E3346" s="33">
        <v>6427669168.7600002</v>
      </c>
      <c r="F3346" s="33">
        <v>6427669168.7600002</v>
      </c>
    </row>
    <row r="3347" spans="1:6" ht="13.5" hidden="1" thickBot="1">
      <c r="A3347" s="27">
        <f t="shared" si="61"/>
        <v>9</v>
      </c>
      <c r="B3347" s="30" t="s">
        <v>5401</v>
      </c>
      <c r="C3347" s="30" t="s">
        <v>4802</v>
      </c>
      <c r="D3347" s="34">
        <v>0</v>
      </c>
      <c r="E3347" s="33">
        <v>22892689278.220001</v>
      </c>
      <c r="F3347" s="33">
        <v>22892689278.220001</v>
      </c>
    </row>
    <row r="3348" spans="1:6" ht="13.5" hidden="1" thickBot="1">
      <c r="A3348" s="27">
        <f t="shared" si="61"/>
        <v>9</v>
      </c>
      <c r="B3348" s="30" t="s">
        <v>5402</v>
      </c>
      <c r="C3348" s="30" t="s">
        <v>2689</v>
      </c>
      <c r="D3348" s="34">
        <v>0</v>
      </c>
      <c r="E3348" s="34">
        <v>35692608873</v>
      </c>
      <c r="F3348" s="34">
        <v>35692608873</v>
      </c>
    </row>
    <row r="3349" spans="1:6" ht="13.5" thickBot="1">
      <c r="A3349" s="27">
        <f t="shared" si="61"/>
        <v>6</v>
      </c>
      <c r="B3349" s="27" t="s">
        <v>5403</v>
      </c>
      <c r="C3349" s="30" t="s">
        <v>5404</v>
      </c>
      <c r="D3349" s="34">
        <v>0</v>
      </c>
      <c r="E3349" s="33">
        <v>1514162948854.4199</v>
      </c>
      <c r="F3349" s="33">
        <v>1514162948854.4199</v>
      </c>
    </row>
    <row r="3350" spans="1:6" ht="13.5" hidden="1" thickBot="1">
      <c r="A3350" s="27">
        <f t="shared" si="61"/>
        <v>9</v>
      </c>
      <c r="B3350" s="30" t="s">
        <v>5405</v>
      </c>
      <c r="C3350" s="30" t="s">
        <v>2212</v>
      </c>
      <c r="D3350" s="34">
        <v>0</v>
      </c>
      <c r="E3350" s="33">
        <v>2394440002.1100001</v>
      </c>
      <c r="F3350" s="33">
        <v>2394440002.1100001</v>
      </c>
    </row>
    <row r="3351" spans="1:6" ht="13.5" hidden="1" thickBot="1">
      <c r="A3351" s="27">
        <f t="shared" si="61"/>
        <v>9</v>
      </c>
      <c r="B3351" s="30" t="s">
        <v>5406</v>
      </c>
      <c r="C3351" s="30" t="s">
        <v>4744</v>
      </c>
      <c r="D3351" s="34">
        <v>0</v>
      </c>
      <c r="E3351" s="34">
        <v>60913444</v>
      </c>
      <c r="F3351" s="34">
        <v>60913444</v>
      </c>
    </row>
    <row r="3352" spans="1:6" ht="13.5" hidden="1" thickBot="1">
      <c r="A3352" s="27">
        <f t="shared" si="61"/>
        <v>9</v>
      </c>
      <c r="B3352" s="30" t="s">
        <v>5407</v>
      </c>
      <c r="C3352" s="30" t="s">
        <v>2214</v>
      </c>
      <c r="D3352" s="34">
        <v>0</v>
      </c>
      <c r="E3352" s="33">
        <v>1294512826.2</v>
      </c>
      <c r="F3352" s="33">
        <v>1294512826.2</v>
      </c>
    </row>
    <row r="3353" spans="1:6" ht="13.5" hidden="1" thickBot="1">
      <c r="A3353" s="27">
        <f t="shared" si="61"/>
        <v>9</v>
      </c>
      <c r="B3353" s="30" t="s">
        <v>5408</v>
      </c>
      <c r="C3353" s="30" t="s">
        <v>133</v>
      </c>
      <c r="D3353" s="34">
        <v>0</v>
      </c>
      <c r="E3353" s="34">
        <v>11441839</v>
      </c>
      <c r="F3353" s="34">
        <v>11441839</v>
      </c>
    </row>
    <row r="3354" spans="1:6" ht="13.5" hidden="1" thickBot="1">
      <c r="A3354" s="27">
        <f t="shared" si="61"/>
        <v>9</v>
      </c>
      <c r="B3354" s="30" t="s">
        <v>5409</v>
      </c>
      <c r="C3354" s="30" t="s">
        <v>4823</v>
      </c>
      <c r="D3354" s="34">
        <v>0</v>
      </c>
      <c r="E3354" s="33">
        <v>528172699712.71002</v>
      </c>
      <c r="F3354" s="33">
        <v>528172699712.71002</v>
      </c>
    </row>
    <row r="3355" spans="1:6" ht="13.5" hidden="1" thickBot="1">
      <c r="A3355" s="27">
        <f t="shared" si="61"/>
        <v>9</v>
      </c>
      <c r="B3355" s="30" t="s">
        <v>5410</v>
      </c>
      <c r="C3355" s="30" t="s">
        <v>4933</v>
      </c>
      <c r="D3355" s="34">
        <v>0</v>
      </c>
      <c r="E3355" s="33">
        <v>981448890581.21997</v>
      </c>
      <c r="F3355" s="33">
        <v>981448890581.21997</v>
      </c>
    </row>
    <row r="3356" spans="1:6" ht="13.5" hidden="1" thickBot="1">
      <c r="A3356" s="27">
        <f t="shared" si="61"/>
        <v>9</v>
      </c>
      <c r="B3356" s="30" t="s">
        <v>5411</v>
      </c>
      <c r="C3356" s="30" t="s">
        <v>4802</v>
      </c>
      <c r="D3356" s="34">
        <v>0</v>
      </c>
      <c r="E3356" s="33">
        <v>780050449.17999995</v>
      </c>
      <c r="F3356" s="33">
        <v>780050449.17999995</v>
      </c>
    </row>
    <row r="3357" spans="1:6" ht="13.5" thickBot="1">
      <c r="A3357" s="27">
        <f t="shared" si="61"/>
        <v>6</v>
      </c>
      <c r="B3357" s="27" t="s">
        <v>5412</v>
      </c>
      <c r="C3357" s="30" t="s">
        <v>2759</v>
      </c>
      <c r="D3357" s="34">
        <v>0</v>
      </c>
      <c r="E3357" s="33">
        <v>1114011848775.5901</v>
      </c>
      <c r="F3357" s="33">
        <v>1114011848775.5901</v>
      </c>
    </row>
    <row r="3358" spans="1:6" ht="13.5" hidden="1" thickBot="1">
      <c r="A3358" s="27">
        <f t="shared" si="61"/>
        <v>9</v>
      </c>
      <c r="B3358" s="30" t="s">
        <v>5413</v>
      </c>
      <c r="C3358" s="30" t="s">
        <v>2212</v>
      </c>
      <c r="D3358" s="34">
        <v>0</v>
      </c>
      <c r="E3358" s="33">
        <v>604026168.85000002</v>
      </c>
      <c r="F3358" s="33">
        <v>604026168.85000002</v>
      </c>
    </row>
    <row r="3359" spans="1:6" ht="13.5" hidden="1" thickBot="1">
      <c r="A3359" s="27">
        <f t="shared" si="61"/>
        <v>9</v>
      </c>
      <c r="B3359" s="30" t="s">
        <v>5414</v>
      </c>
      <c r="C3359" s="30" t="s">
        <v>4744</v>
      </c>
      <c r="D3359" s="34">
        <v>0</v>
      </c>
      <c r="E3359" s="33">
        <v>7014920084.7200003</v>
      </c>
      <c r="F3359" s="33">
        <v>7014920084.7200003</v>
      </c>
    </row>
    <row r="3360" spans="1:6" ht="13.5" hidden="1" thickBot="1">
      <c r="A3360" s="27">
        <f t="shared" si="61"/>
        <v>9</v>
      </c>
      <c r="B3360" s="30" t="s">
        <v>5415</v>
      </c>
      <c r="C3360" s="30" t="s">
        <v>2214</v>
      </c>
      <c r="D3360" s="34">
        <v>0</v>
      </c>
      <c r="E3360" s="34">
        <v>101530000</v>
      </c>
      <c r="F3360" s="34">
        <v>101530000</v>
      </c>
    </row>
    <row r="3361" spans="1:6" ht="13.5" hidden="1" thickBot="1">
      <c r="A3361" s="27">
        <f t="shared" si="61"/>
        <v>9</v>
      </c>
      <c r="B3361" s="30" t="s">
        <v>5416</v>
      </c>
      <c r="C3361" s="30" t="s">
        <v>133</v>
      </c>
      <c r="D3361" s="34">
        <v>0</v>
      </c>
      <c r="E3361" s="34">
        <v>297516505</v>
      </c>
      <c r="F3361" s="34">
        <v>297516505</v>
      </c>
    </row>
    <row r="3362" spans="1:6" ht="13.5" hidden="1" thickBot="1">
      <c r="A3362" s="27">
        <f t="shared" ref="A3362:A3425" si="62">LEN(B3362)</f>
        <v>9</v>
      </c>
      <c r="B3362" s="30" t="s">
        <v>5417</v>
      </c>
      <c r="C3362" s="30" t="s">
        <v>4823</v>
      </c>
      <c r="D3362" s="34">
        <v>0</v>
      </c>
      <c r="E3362" s="33">
        <v>309430386418.32001</v>
      </c>
      <c r="F3362" s="33">
        <v>309430386418.32001</v>
      </c>
    </row>
    <row r="3363" spans="1:6" ht="13.5" hidden="1" thickBot="1">
      <c r="A3363" s="27">
        <f t="shared" si="62"/>
        <v>9</v>
      </c>
      <c r="B3363" s="30" t="s">
        <v>5418</v>
      </c>
      <c r="C3363" s="30" t="s">
        <v>4933</v>
      </c>
      <c r="D3363" s="34">
        <v>0</v>
      </c>
      <c r="E3363" s="33">
        <v>794815205798.69995</v>
      </c>
      <c r="F3363" s="33">
        <v>794815205798.69995</v>
      </c>
    </row>
    <row r="3364" spans="1:6" ht="13.5" hidden="1" thickBot="1">
      <c r="A3364" s="27">
        <f t="shared" si="62"/>
        <v>9</v>
      </c>
      <c r="B3364" s="30" t="s">
        <v>5419</v>
      </c>
      <c r="C3364" s="30" t="s">
        <v>4785</v>
      </c>
      <c r="D3364" s="34">
        <v>0</v>
      </c>
      <c r="E3364" s="34">
        <v>285972284</v>
      </c>
      <c r="F3364" s="34">
        <v>285972284</v>
      </c>
    </row>
    <row r="3365" spans="1:6" ht="13.5" hidden="1" thickBot="1">
      <c r="A3365" s="27">
        <f t="shared" si="62"/>
        <v>9</v>
      </c>
      <c r="B3365" s="30" t="s">
        <v>5420</v>
      </c>
      <c r="C3365" s="30" t="s">
        <v>4802</v>
      </c>
      <c r="D3365" s="34">
        <v>0</v>
      </c>
      <c r="E3365" s="34">
        <v>1462291516</v>
      </c>
      <c r="F3365" s="34">
        <v>1462291516</v>
      </c>
    </row>
    <row r="3366" spans="1:6" ht="13.5" thickBot="1">
      <c r="A3366" s="27">
        <f t="shared" si="62"/>
        <v>6</v>
      </c>
      <c r="B3366" s="27" t="s">
        <v>5421</v>
      </c>
      <c r="C3366" s="30" t="s">
        <v>5422</v>
      </c>
      <c r="D3366" s="34">
        <v>0</v>
      </c>
      <c r="E3366" s="33">
        <v>1852290693185.1299</v>
      </c>
      <c r="F3366" s="33">
        <v>1852290693185.1299</v>
      </c>
    </row>
    <row r="3367" spans="1:6" ht="13.5" hidden="1" thickBot="1">
      <c r="A3367" s="27">
        <f t="shared" si="62"/>
        <v>9</v>
      </c>
      <c r="B3367" s="30" t="s">
        <v>5423</v>
      </c>
      <c r="C3367" s="30" t="s">
        <v>2212</v>
      </c>
      <c r="D3367" s="34">
        <v>0</v>
      </c>
      <c r="E3367" s="33">
        <v>10581334045.67</v>
      </c>
      <c r="F3367" s="33">
        <v>10581334045.67</v>
      </c>
    </row>
    <row r="3368" spans="1:6" ht="13.5" hidden="1" thickBot="1">
      <c r="A3368" s="27">
        <f t="shared" si="62"/>
        <v>9</v>
      </c>
      <c r="B3368" s="30" t="s">
        <v>5424</v>
      </c>
      <c r="C3368" s="30" t="s">
        <v>4744</v>
      </c>
      <c r="D3368" s="34">
        <v>0</v>
      </c>
      <c r="E3368" s="34">
        <v>588542630</v>
      </c>
      <c r="F3368" s="34">
        <v>588542630</v>
      </c>
    </row>
    <row r="3369" spans="1:6" ht="13.5" hidden="1" thickBot="1">
      <c r="A3369" s="27">
        <f t="shared" si="62"/>
        <v>9</v>
      </c>
      <c r="B3369" s="30" t="s">
        <v>5425</v>
      </c>
      <c r="C3369" s="30" t="s">
        <v>2214</v>
      </c>
      <c r="D3369" s="34">
        <v>0</v>
      </c>
      <c r="E3369" s="33">
        <v>4951000095.8299999</v>
      </c>
      <c r="F3369" s="33">
        <v>4951000095.8299999</v>
      </c>
    </row>
    <row r="3370" spans="1:6" ht="13.5" hidden="1" thickBot="1">
      <c r="A3370" s="27">
        <f t="shared" si="62"/>
        <v>9</v>
      </c>
      <c r="B3370" s="30" t="s">
        <v>5426</v>
      </c>
      <c r="C3370" s="30" t="s">
        <v>133</v>
      </c>
      <c r="D3370" s="34">
        <v>0</v>
      </c>
      <c r="E3370" s="33">
        <v>894799170.91999996</v>
      </c>
      <c r="F3370" s="33">
        <v>894799170.91999996</v>
      </c>
    </row>
    <row r="3371" spans="1:6" ht="13.5" hidden="1" thickBot="1">
      <c r="A3371" s="27">
        <f t="shared" si="62"/>
        <v>9</v>
      </c>
      <c r="B3371" s="30" t="s">
        <v>5427</v>
      </c>
      <c r="C3371" s="30" t="s">
        <v>4823</v>
      </c>
      <c r="D3371" s="34">
        <v>0</v>
      </c>
      <c r="E3371" s="33">
        <v>904227766824.91003</v>
      </c>
      <c r="F3371" s="33">
        <v>904227766824.91003</v>
      </c>
    </row>
    <row r="3372" spans="1:6" ht="13.5" hidden="1" thickBot="1">
      <c r="A3372" s="27">
        <f t="shared" si="62"/>
        <v>9</v>
      </c>
      <c r="B3372" s="30" t="s">
        <v>5428</v>
      </c>
      <c r="C3372" s="30" t="s">
        <v>4933</v>
      </c>
      <c r="D3372" s="34">
        <v>0</v>
      </c>
      <c r="E3372" s="33">
        <v>924478613983.42004</v>
      </c>
      <c r="F3372" s="33">
        <v>924478613983.42004</v>
      </c>
    </row>
    <row r="3373" spans="1:6" ht="13.5" hidden="1" thickBot="1">
      <c r="A3373" s="27">
        <f t="shared" si="62"/>
        <v>9</v>
      </c>
      <c r="B3373" s="30" t="s">
        <v>5429</v>
      </c>
      <c r="C3373" s="30" t="s">
        <v>4785</v>
      </c>
      <c r="D3373" s="34">
        <v>0</v>
      </c>
      <c r="E3373" s="34">
        <v>133846822</v>
      </c>
      <c r="F3373" s="34">
        <v>133846822</v>
      </c>
    </row>
    <row r="3374" spans="1:6" ht="13.5" hidden="1" thickBot="1">
      <c r="A3374" s="27">
        <f t="shared" si="62"/>
        <v>9</v>
      </c>
      <c r="B3374" s="30" t="s">
        <v>5430</v>
      </c>
      <c r="C3374" s="30" t="s">
        <v>4802</v>
      </c>
      <c r="D3374" s="34">
        <v>0</v>
      </c>
      <c r="E3374" s="33">
        <v>6434789612.3800001</v>
      </c>
      <c r="F3374" s="33">
        <v>6434789612.3800001</v>
      </c>
    </row>
    <row r="3375" spans="1:6" ht="13.5" thickBot="1">
      <c r="A3375" s="27">
        <f t="shared" si="62"/>
        <v>6</v>
      </c>
      <c r="B3375" s="27" t="s">
        <v>5431</v>
      </c>
      <c r="C3375" s="30" t="s">
        <v>5432</v>
      </c>
      <c r="D3375" s="34">
        <v>0</v>
      </c>
      <c r="E3375" s="33">
        <v>1297152826927.8999</v>
      </c>
      <c r="F3375" s="33">
        <v>1297152826927.8999</v>
      </c>
    </row>
    <row r="3376" spans="1:6" ht="13.5" hidden="1" thickBot="1">
      <c r="A3376" s="27">
        <f t="shared" si="62"/>
        <v>9</v>
      </c>
      <c r="B3376" s="30" t="s">
        <v>5433</v>
      </c>
      <c r="C3376" s="30" t="s">
        <v>2212</v>
      </c>
      <c r="D3376" s="34">
        <v>0</v>
      </c>
      <c r="E3376" s="33">
        <v>25537256765.869999</v>
      </c>
      <c r="F3376" s="33">
        <v>25537256765.869999</v>
      </c>
    </row>
    <row r="3377" spans="1:6" ht="13.5" hidden="1" thickBot="1">
      <c r="A3377" s="27">
        <f t="shared" si="62"/>
        <v>9</v>
      </c>
      <c r="B3377" s="30" t="s">
        <v>5434</v>
      </c>
      <c r="C3377" s="30" t="s">
        <v>4744</v>
      </c>
      <c r="D3377" s="34">
        <v>0</v>
      </c>
      <c r="E3377" s="34">
        <v>158107432</v>
      </c>
      <c r="F3377" s="34">
        <v>158107432</v>
      </c>
    </row>
    <row r="3378" spans="1:6" ht="13.5" hidden="1" thickBot="1">
      <c r="A3378" s="27">
        <f t="shared" si="62"/>
        <v>9</v>
      </c>
      <c r="B3378" s="30" t="s">
        <v>5435</v>
      </c>
      <c r="C3378" s="30" t="s">
        <v>2214</v>
      </c>
      <c r="D3378" s="34">
        <v>0</v>
      </c>
      <c r="E3378" s="33">
        <v>3988145130.04</v>
      </c>
      <c r="F3378" s="33">
        <v>3988145130.04</v>
      </c>
    </row>
    <row r="3379" spans="1:6" ht="13.5" hidden="1" thickBot="1">
      <c r="A3379" s="27">
        <f t="shared" si="62"/>
        <v>9</v>
      </c>
      <c r="B3379" s="30" t="s">
        <v>5436</v>
      </c>
      <c r="C3379" s="30" t="s">
        <v>133</v>
      </c>
      <c r="D3379" s="34">
        <v>0</v>
      </c>
      <c r="E3379" s="33">
        <v>955268294.79999995</v>
      </c>
      <c r="F3379" s="33">
        <v>955268294.79999995</v>
      </c>
    </row>
    <row r="3380" spans="1:6" ht="13.5" hidden="1" thickBot="1">
      <c r="A3380" s="27">
        <f t="shared" si="62"/>
        <v>9</v>
      </c>
      <c r="B3380" s="30" t="s">
        <v>5437</v>
      </c>
      <c r="C3380" s="30" t="s">
        <v>4823</v>
      </c>
      <c r="D3380" s="34">
        <v>0</v>
      </c>
      <c r="E3380" s="33">
        <v>643909264760.75</v>
      </c>
      <c r="F3380" s="33">
        <v>643909264760.75</v>
      </c>
    </row>
    <row r="3381" spans="1:6" ht="13.5" hidden="1" thickBot="1">
      <c r="A3381" s="27">
        <f t="shared" si="62"/>
        <v>9</v>
      </c>
      <c r="B3381" s="30" t="s">
        <v>5438</v>
      </c>
      <c r="C3381" s="30" t="s">
        <v>4933</v>
      </c>
      <c r="D3381" s="34">
        <v>0</v>
      </c>
      <c r="E3381" s="33">
        <v>609302761901.80005</v>
      </c>
      <c r="F3381" s="33">
        <v>609302761901.80005</v>
      </c>
    </row>
    <row r="3382" spans="1:6" ht="13.5" hidden="1" thickBot="1">
      <c r="A3382" s="27">
        <f t="shared" si="62"/>
        <v>9</v>
      </c>
      <c r="B3382" s="30" t="s">
        <v>5439</v>
      </c>
      <c r="C3382" s="30" t="s">
        <v>4785</v>
      </c>
      <c r="D3382" s="34">
        <v>0</v>
      </c>
      <c r="E3382" s="33">
        <v>7183845211.6499996</v>
      </c>
      <c r="F3382" s="33">
        <v>7183845211.6499996</v>
      </c>
    </row>
    <row r="3383" spans="1:6" ht="13.5" hidden="1" thickBot="1">
      <c r="A3383" s="27">
        <f t="shared" si="62"/>
        <v>9</v>
      </c>
      <c r="B3383" s="30" t="s">
        <v>5440</v>
      </c>
      <c r="C3383" s="30" t="s">
        <v>4802</v>
      </c>
      <c r="D3383" s="34">
        <v>0</v>
      </c>
      <c r="E3383" s="33">
        <v>6118177430.9899998</v>
      </c>
      <c r="F3383" s="33">
        <v>6118177430.9899998</v>
      </c>
    </row>
    <row r="3384" spans="1:6" ht="13.5" thickBot="1">
      <c r="A3384" s="27">
        <f t="shared" si="62"/>
        <v>6</v>
      </c>
      <c r="B3384" s="27" t="s">
        <v>5441</v>
      </c>
      <c r="C3384" s="30" t="s">
        <v>5442</v>
      </c>
      <c r="D3384" s="34">
        <v>0</v>
      </c>
      <c r="E3384" s="33">
        <v>18507589849407</v>
      </c>
      <c r="F3384" s="33">
        <v>18507589849407</v>
      </c>
    </row>
    <row r="3385" spans="1:6" ht="13.5" hidden="1" thickBot="1">
      <c r="A3385" s="27">
        <f t="shared" si="62"/>
        <v>9</v>
      </c>
      <c r="B3385" s="30" t="s">
        <v>5443</v>
      </c>
      <c r="C3385" s="30" t="s">
        <v>2212</v>
      </c>
      <c r="D3385" s="34">
        <v>0</v>
      </c>
      <c r="E3385" s="33">
        <v>177670160761.81</v>
      </c>
      <c r="F3385" s="33">
        <v>177670160761.81</v>
      </c>
    </row>
    <row r="3386" spans="1:6" ht="13.5" hidden="1" thickBot="1">
      <c r="A3386" s="27">
        <f t="shared" si="62"/>
        <v>9</v>
      </c>
      <c r="B3386" s="30" t="s">
        <v>5444</v>
      </c>
      <c r="C3386" s="30" t="s">
        <v>4744</v>
      </c>
      <c r="D3386" s="34">
        <v>0</v>
      </c>
      <c r="E3386" s="33">
        <v>1662829957.4000001</v>
      </c>
      <c r="F3386" s="33">
        <v>1662829957.4000001</v>
      </c>
    </row>
    <row r="3387" spans="1:6" ht="13.5" hidden="1" thickBot="1">
      <c r="A3387" s="27">
        <f t="shared" si="62"/>
        <v>9</v>
      </c>
      <c r="B3387" s="30" t="s">
        <v>5445</v>
      </c>
      <c r="C3387" s="30" t="s">
        <v>2214</v>
      </c>
      <c r="D3387" s="34">
        <v>0</v>
      </c>
      <c r="E3387" s="33">
        <v>31818941011.400002</v>
      </c>
      <c r="F3387" s="33">
        <v>31818941011.400002</v>
      </c>
    </row>
    <row r="3388" spans="1:6" ht="13.5" hidden="1" thickBot="1">
      <c r="A3388" s="27">
        <f t="shared" si="62"/>
        <v>9</v>
      </c>
      <c r="B3388" s="30" t="s">
        <v>5446</v>
      </c>
      <c r="C3388" s="30" t="s">
        <v>133</v>
      </c>
      <c r="D3388" s="34">
        <v>0</v>
      </c>
      <c r="E3388" s="33">
        <v>6753747317.9399996</v>
      </c>
      <c r="F3388" s="33">
        <v>6753747317.9399996</v>
      </c>
    </row>
    <row r="3389" spans="1:6" ht="13.5" hidden="1" thickBot="1">
      <c r="A3389" s="27">
        <f t="shared" si="62"/>
        <v>9</v>
      </c>
      <c r="B3389" s="30" t="s">
        <v>5447</v>
      </c>
      <c r="C3389" s="30" t="s">
        <v>4823</v>
      </c>
      <c r="D3389" s="34">
        <v>0</v>
      </c>
      <c r="E3389" s="33">
        <v>6558266336688.8604</v>
      </c>
      <c r="F3389" s="33">
        <v>6558266336688.8604</v>
      </c>
    </row>
    <row r="3390" spans="1:6" ht="13.5" hidden="1" thickBot="1">
      <c r="A3390" s="27">
        <f t="shared" si="62"/>
        <v>9</v>
      </c>
      <c r="B3390" s="30" t="s">
        <v>5448</v>
      </c>
      <c r="C3390" s="30" t="s">
        <v>4933</v>
      </c>
      <c r="D3390" s="34">
        <v>0</v>
      </c>
      <c r="E3390" s="33">
        <v>11681293511674.1</v>
      </c>
      <c r="F3390" s="33">
        <v>11681293511674.1</v>
      </c>
    </row>
    <row r="3391" spans="1:6" ht="13.5" hidden="1" thickBot="1">
      <c r="A3391" s="27">
        <f t="shared" si="62"/>
        <v>9</v>
      </c>
      <c r="B3391" s="30" t="s">
        <v>5449</v>
      </c>
      <c r="C3391" s="30" t="s">
        <v>4785</v>
      </c>
      <c r="D3391" s="34">
        <v>0</v>
      </c>
      <c r="E3391" s="33">
        <v>15892148575.299999</v>
      </c>
      <c r="F3391" s="33">
        <v>15892148575.299999</v>
      </c>
    </row>
    <row r="3392" spans="1:6" ht="13.5" hidden="1" thickBot="1">
      <c r="A3392" s="27">
        <f t="shared" si="62"/>
        <v>9</v>
      </c>
      <c r="B3392" s="30" t="s">
        <v>5450</v>
      </c>
      <c r="C3392" s="30" t="s">
        <v>4802</v>
      </c>
      <c r="D3392" s="34">
        <v>0</v>
      </c>
      <c r="E3392" s="33">
        <v>34232173420.150002</v>
      </c>
      <c r="F3392" s="33">
        <v>34232173420.150002</v>
      </c>
    </row>
    <row r="3393" spans="1:6" ht="13.5" thickBot="1">
      <c r="A3393" s="27">
        <f t="shared" si="62"/>
        <v>6</v>
      </c>
      <c r="B3393" s="27" t="s">
        <v>5451</v>
      </c>
      <c r="C3393" s="30" t="s">
        <v>5452</v>
      </c>
      <c r="D3393" s="34">
        <v>0</v>
      </c>
      <c r="E3393" s="33">
        <v>1710032478947.6399</v>
      </c>
      <c r="F3393" s="33">
        <v>1710032478947.6399</v>
      </c>
    </row>
    <row r="3394" spans="1:6" ht="13.5" hidden="1" thickBot="1">
      <c r="A3394" s="27">
        <f t="shared" si="62"/>
        <v>9</v>
      </c>
      <c r="B3394" s="30" t="s">
        <v>5453</v>
      </c>
      <c r="C3394" s="30" t="s">
        <v>5454</v>
      </c>
      <c r="D3394" s="34">
        <v>0</v>
      </c>
      <c r="E3394" s="33">
        <v>622172624232.42004</v>
      </c>
      <c r="F3394" s="33">
        <v>622172624232.42004</v>
      </c>
    </row>
    <row r="3395" spans="1:6" ht="13.5" hidden="1" thickBot="1">
      <c r="A3395" s="27">
        <f t="shared" si="62"/>
        <v>9</v>
      </c>
      <c r="B3395" s="30" t="s">
        <v>5455</v>
      </c>
      <c r="C3395" s="30" t="s">
        <v>5456</v>
      </c>
      <c r="D3395" s="34">
        <v>0</v>
      </c>
      <c r="E3395" s="33">
        <v>327553993018.65002</v>
      </c>
      <c r="F3395" s="33">
        <v>327553993018.65002</v>
      </c>
    </row>
    <row r="3396" spans="1:6" ht="13.5" hidden="1" thickBot="1">
      <c r="A3396" s="27">
        <f t="shared" si="62"/>
        <v>9</v>
      </c>
      <c r="B3396" s="30" t="s">
        <v>5457</v>
      </c>
      <c r="C3396" s="30" t="s">
        <v>5458</v>
      </c>
      <c r="D3396" s="34">
        <v>0</v>
      </c>
      <c r="E3396" s="33">
        <v>93084640843.270004</v>
      </c>
      <c r="F3396" s="33">
        <v>93084640843.270004</v>
      </c>
    </row>
    <row r="3397" spans="1:6" ht="13.5" hidden="1" thickBot="1">
      <c r="A3397" s="27">
        <f t="shared" si="62"/>
        <v>9</v>
      </c>
      <c r="B3397" s="30" t="s">
        <v>5459</v>
      </c>
      <c r="C3397" s="30" t="s">
        <v>5460</v>
      </c>
      <c r="D3397" s="34">
        <v>0</v>
      </c>
      <c r="E3397" s="33">
        <v>29720838506.900002</v>
      </c>
      <c r="F3397" s="33">
        <v>29720838506.900002</v>
      </c>
    </row>
    <row r="3398" spans="1:6" ht="13.5" hidden="1" thickBot="1">
      <c r="A3398" s="27">
        <f t="shared" si="62"/>
        <v>9</v>
      </c>
      <c r="B3398" s="30" t="s">
        <v>5461</v>
      </c>
      <c r="C3398" s="30" t="s">
        <v>5462</v>
      </c>
      <c r="D3398" s="34">
        <v>0</v>
      </c>
      <c r="E3398" s="33">
        <v>155489627685.57999</v>
      </c>
      <c r="F3398" s="33">
        <v>155489627685.57999</v>
      </c>
    </row>
    <row r="3399" spans="1:6" ht="13.5" hidden="1" thickBot="1">
      <c r="A3399" s="27">
        <f t="shared" si="62"/>
        <v>9</v>
      </c>
      <c r="B3399" s="30" t="s">
        <v>5463</v>
      </c>
      <c r="C3399" s="30" t="s">
        <v>2216</v>
      </c>
      <c r="D3399" s="34">
        <v>0</v>
      </c>
      <c r="E3399" s="33">
        <v>157562083986.78</v>
      </c>
      <c r="F3399" s="33">
        <v>157562083986.78</v>
      </c>
    </row>
    <row r="3400" spans="1:6" ht="13.5" hidden="1" thickBot="1">
      <c r="A3400" s="27">
        <f t="shared" si="62"/>
        <v>9</v>
      </c>
      <c r="B3400" s="30" t="s">
        <v>5464</v>
      </c>
      <c r="C3400" s="30" t="s">
        <v>990</v>
      </c>
      <c r="D3400" s="34">
        <v>0</v>
      </c>
      <c r="E3400" s="33">
        <v>178769468405.23001</v>
      </c>
      <c r="F3400" s="33">
        <v>178769468405.23001</v>
      </c>
    </row>
    <row r="3401" spans="1:6" ht="13.5" hidden="1" thickBot="1">
      <c r="A3401" s="27">
        <f t="shared" si="62"/>
        <v>9</v>
      </c>
      <c r="B3401" s="30" t="s">
        <v>5465</v>
      </c>
      <c r="C3401" s="30" t="s">
        <v>988</v>
      </c>
      <c r="D3401" s="34">
        <v>0</v>
      </c>
      <c r="E3401" s="33">
        <v>1787791871.1099999</v>
      </c>
      <c r="F3401" s="33">
        <v>1787791871.1099999</v>
      </c>
    </row>
    <row r="3402" spans="1:6" ht="13.5" hidden="1" thickBot="1">
      <c r="A3402" s="27">
        <f t="shared" si="62"/>
        <v>9</v>
      </c>
      <c r="B3402" s="30" t="s">
        <v>5466</v>
      </c>
      <c r="C3402" s="30" t="s">
        <v>5467</v>
      </c>
      <c r="D3402" s="34">
        <v>0</v>
      </c>
      <c r="E3402" s="33">
        <v>61604245450.360001</v>
      </c>
      <c r="F3402" s="33">
        <v>61604245450.360001</v>
      </c>
    </row>
    <row r="3403" spans="1:6" ht="13.5" hidden="1" thickBot="1">
      <c r="A3403" s="27">
        <f t="shared" si="62"/>
        <v>9</v>
      </c>
      <c r="B3403" s="30" t="s">
        <v>5468</v>
      </c>
      <c r="C3403" s="30" t="s">
        <v>5469</v>
      </c>
      <c r="D3403" s="34">
        <v>0</v>
      </c>
      <c r="E3403" s="33">
        <v>82287164947.339996</v>
      </c>
      <c r="F3403" s="33">
        <v>82287164947.339996</v>
      </c>
    </row>
    <row r="3404" spans="1:6" ht="13.5" thickBot="1">
      <c r="A3404" s="27">
        <f t="shared" si="62"/>
        <v>6</v>
      </c>
      <c r="B3404" s="27" t="s">
        <v>5470</v>
      </c>
      <c r="C3404" s="30" t="s">
        <v>47</v>
      </c>
      <c r="D3404" s="34">
        <v>0</v>
      </c>
      <c r="E3404" s="33">
        <v>10394953600106.9</v>
      </c>
      <c r="F3404" s="33">
        <v>10394953600106.9</v>
      </c>
    </row>
    <row r="3405" spans="1:6" ht="13.5" hidden="1" thickBot="1">
      <c r="A3405" s="27">
        <f t="shared" si="62"/>
        <v>9</v>
      </c>
      <c r="B3405" s="30" t="s">
        <v>5471</v>
      </c>
      <c r="C3405" s="30" t="s">
        <v>5472</v>
      </c>
      <c r="D3405" s="34">
        <v>0</v>
      </c>
      <c r="E3405" s="33">
        <v>1859289930040.8601</v>
      </c>
      <c r="F3405" s="33">
        <v>1859289930040.8601</v>
      </c>
    </row>
    <row r="3406" spans="1:6" ht="13.5" hidden="1" thickBot="1">
      <c r="A3406" s="27">
        <f t="shared" si="62"/>
        <v>9</v>
      </c>
      <c r="B3406" s="30" t="s">
        <v>5473</v>
      </c>
      <c r="C3406" s="30" t="s">
        <v>5474</v>
      </c>
      <c r="D3406" s="34">
        <v>0</v>
      </c>
      <c r="E3406" s="33">
        <v>372108139675.65997</v>
      </c>
      <c r="F3406" s="33">
        <v>372108139675.65997</v>
      </c>
    </row>
    <row r="3407" spans="1:6" ht="13.5" hidden="1" thickBot="1">
      <c r="A3407" s="27">
        <f t="shared" si="62"/>
        <v>9</v>
      </c>
      <c r="B3407" s="30" t="s">
        <v>5475</v>
      </c>
      <c r="C3407" s="30" t="s">
        <v>5476</v>
      </c>
      <c r="D3407" s="34">
        <v>0</v>
      </c>
      <c r="E3407" s="33">
        <v>3470088954981.1401</v>
      </c>
      <c r="F3407" s="33">
        <v>3470088954981.1401</v>
      </c>
    </row>
    <row r="3408" spans="1:6" ht="13.5" hidden="1" thickBot="1">
      <c r="A3408" s="27">
        <f t="shared" si="62"/>
        <v>9</v>
      </c>
      <c r="B3408" s="30" t="s">
        <v>5477</v>
      </c>
      <c r="C3408" s="30" t="s">
        <v>5478</v>
      </c>
      <c r="D3408" s="34">
        <v>0</v>
      </c>
      <c r="E3408" s="34">
        <v>4048544860</v>
      </c>
      <c r="F3408" s="34">
        <v>4048544860</v>
      </c>
    </row>
    <row r="3409" spans="1:6" ht="13.5" hidden="1" thickBot="1">
      <c r="A3409" s="27">
        <f t="shared" si="62"/>
        <v>9</v>
      </c>
      <c r="B3409" s="30" t="s">
        <v>5479</v>
      </c>
      <c r="C3409" s="30" t="s">
        <v>2769</v>
      </c>
      <c r="D3409" s="34">
        <v>0</v>
      </c>
      <c r="E3409" s="34">
        <v>612216028</v>
      </c>
      <c r="F3409" s="34">
        <v>612216028</v>
      </c>
    </row>
    <row r="3410" spans="1:6" ht="13.5" hidden="1" thickBot="1">
      <c r="A3410" s="27">
        <f t="shared" si="62"/>
        <v>9</v>
      </c>
      <c r="B3410" s="30" t="s">
        <v>5480</v>
      </c>
      <c r="C3410" s="30" t="s">
        <v>2771</v>
      </c>
      <c r="D3410" s="34">
        <v>0</v>
      </c>
      <c r="E3410" s="33">
        <v>580087811.82000005</v>
      </c>
      <c r="F3410" s="33">
        <v>580087811.82000005</v>
      </c>
    </row>
    <row r="3411" spans="1:6" ht="13.5" hidden="1" thickBot="1">
      <c r="A3411" s="27">
        <f t="shared" si="62"/>
        <v>9</v>
      </c>
      <c r="B3411" s="30" t="s">
        <v>5481</v>
      </c>
      <c r="C3411" s="30" t="s">
        <v>1024</v>
      </c>
      <c r="D3411" s="34">
        <v>0</v>
      </c>
      <c r="E3411" s="33">
        <v>2610793264262.1299</v>
      </c>
      <c r="F3411" s="33">
        <v>2610793264262.1299</v>
      </c>
    </row>
    <row r="3412" spans="1:6" ht="13.5" hidden="1" thickBot="1">
      <c r="A3412" s="27">
        <f t="shared" si="62"/>
        <v>9</v>
      </c>
      <c r="B3412" s="30" t="s">
        <v>5482</v>
      </c>
      <c r="C3412" s="30" t="s">
        <v>1026</v>
      </c>
      <c r="D3412" s="34">
        <v>0</v>
      </c>
      <c r="E3412" s="33">
        <v>579108800495.62</v>
      </c>
      <c r="F3412" s="33">
        <v>579108800495.62</v>
      </c>
    </row>
    <row r="3413" spans="1:6" ht="13.5" hidden="1" thickBot="1">
      <c r="A3413" s="27">
        <f t="shared" si="62"/>
        <v>9</v>
      </c>
      <c r="B3413" s="30" t="s">
        <v>5483</v>
      </c>
      <c r="C3413" s="30" t="s">
        <v>1028</v>
      </c>
      <c r="D3413" s="34">
        <v>0</v>
      </c>
      <c r="E3413" s="33">
        <v>289866575230.90002</v>
      </c>
      <c r="F3413" s="33">
        <v>289866575230.90002</v>
      </c>
    </row>
    <row r="3414" spans="1:6" ht="13.5" hidden="1" thickBot="1">
      <c r="A3414" s="27">
        <f t="shared" si="62"/>
        <v>9</v>
      </c>
      <c r="B3414" s="30" t="s">
        <v>5484</v>
      </c>
      <c r="C3414" s="30" t="s">
        <v>1030</v>
      </c>
      <c r="D3414" s="34">
        <v>0</v>
      </c>
      <c r="E3414" s="33">
        <v>264309193098.16</v>
      </c>
      <c r="F3414" s="33">
        <v>264309193098.16</v>
      </c>
    </row>
    <row r="3415" spans="1:6" ht="13.5" hidden="1" thickBot="1">
      <c r="A3415" s="27">
        <f t="shared" si="62"/>
        <v>9</v>
      </c>
      <c r="B3415" s="30" t="s">
        <v>5485</v>
      </c>
      <c r="C3415" s="30" t="s">
        <v>1032</v>
      </c>
      <c r="D3415" s="34">
        <v>0</v>
      </c>
      <c r="E3415" s="33">
        <v>791685853741.80005</v>
      </c>
      <c r="F3415" s="33">
        <v>791685853741.80005</v>
      </c>
    </row>
    <row r="3416" spans="1:6" ht="13.5" hidden="1" thickBot="1">
      <c r="A3416" s="27">
        <f t="shared" si="62"/>
        <v>9</v>
      </c>
      <c r="B3416" s="30" t="s">
        <v>5486</v>
      </c>
      <c r="C3416" s="30" t="s">
        <v>1034</v>
      </c>
      <c r="D3416" s="34">
        <v>0</v>
      </c>
      <c r="E3416" s="34">
        <v>98309528</v>
      </c>
      <c r="F3416" s="34">
        <v>98309528</v>
      </c>
    </row>
    <row r="3417" spans="1:6" ht="13.5" hidden="1" thickBot="1">
      <c r="A3417" s="27">
        <f t="shared" si="62"/>
        <v>9</v>
      </c>
      <c r="B3417" s="30" t="s">
        <v>5487</v>
      </c>
      <c r="C3417" s="30" t="s">
        <v>2779</v>
      </c>
      <c r="D3417" s="34">
        <v>0</v>
      </c>
      <c r="E3417" s="34">
        <v>1159480423</v>
      </c>
      <c r="F3417" s="34">
        <v>1159480423</v>
      </c>
    </row>
    <row r="3418" spans="1:6" ht="13.5" hidden="1" thickBot="1">
      <c r="A3418" s="27">
        <f t="shared" si="62"/>
        <v>9</v>
      </c>
      <c r="B3418" s="30" t="s">
        <v>5488</v>
      </c>
      <c r="C3418" s="30" t="s">
        <v>5489</v>
      </c>
      <c r="D3418" s="34">
        <v>0</v>
      </c>
      <c r="E3418" s="33">
        <v>62528631353.889999</v>
      </c>
      <c r="F3418" s="33">
        <v>62528631353.889999</v>
      </c>
    </row>
    <row r="3419" spans="1:6" ht="13.5" hidden="1" thickBot="1">
      <c r="A3419" s="27">
        <f t="shared" si="62"/>
        <v>9</v>
      </c>
      <c r="B3419" s="30" t="s">
        <v>5490</v>
      </c>
      <c r="C3419" s="30" t="s">
        <v>5491</v>
      </c>
      <c r="D3419" s="34">
        <v>0</v>
      </c>
      <c r="E3419" s="33">
        <v>88675618575.910004</v>
      </c>
      <c r="F3419" s="33">
        <v>88675618575.910004</v>
      </c>
    </row>
    <row r="3420" spans="1:6" ht="13.5" thickBot="1">
      <c r="A3420" s="27">
        <f t="shared" si="62"/>
        <v>3</v>
      </c>
      <c r="B3420" s="27" t="s">
        <v>5492</v>
      </c>
      <c r="C3420" s="30" t="s">
        <v>5493</v>
      </c>
      <c r="D3420" s="34">
        <v>0</v>
      </c>
      <c r="E3420" s="33">
        <v>12649190818186.199</v>
      </c>
      <c r="F3420" s="33">
        <v>12649190818186.199</v>
      </c>
    </row>
    <row r="3421" spans="1:6" ht="13.5" thickBot="1">
      <c r="A3421" s="27">
        <f t="shared" si="62"/>
        <v>6</v>
      </c>
      <c r="B3421" s="27" t="s">
        <v>5494</v>
      </c>
      <c r="C3421" s="30" t="s">
        <v>176</v>
      </c>
      <c r="D3421" s="34">
        <v>0</v>
      </c>
      <c r="E3421" s="33">
        <v>5672824505888.5</v>
      </c>
      <c r="F3421" s="33">
        <v>5672824505888.5</v>
      </c>
    </row>
    <row r="3422" spans="1:6" ht="13.5" hidden="1" thickBot="1">
      <c r="A3422" s="27">
        <f t="shared" si="62"/>
        <v>9</v>
      </c>
      <c r="B3422" s="30" t="s">
        <v>5495</v>
      </c>
      <c r="C3422" s="30" t="s">
        <v>2932</v>
      </c>
      <c r="D3422" s="34">
        <v>0</v>
      </c>
      <c r="E3422" s="34">
        <v>144985245697</v>
      </c>
      <c r="F3422" s="34">
        <v>144985245697</v>
      </c>
    </row>
    <row r="3423" spans="1:6" ht="13.5" hidden="1" thickBot="1">
      <c r="A3423" s="27">
        <f t="shared" si="62"/>
        <v>9</v>
      </c>
      <c r="B3423" s="30" t="s">
        <v>5496</v>
      </c>
      <c r="C3423" s="30" t="s">
        <v>2934</v>
      </c>
      <c r="D3423" s="34">
        <v>0</v>
      </c>
      <c r="E3423" s="33">
        <v>867561348233.5</v>
      </c>
      <c r="F3423" s="33">
        <v>867561348233.5</v>
      </c>
    </row>
    <row r="3424" spans="1:6" ht="13.5" hidden="1" thickBot="1">
      <c r="A3424" s="27">
        <f t="shared" si="62"/>
        <v>9</v>
      </c>
      <c r="B3424" s="30" t="s">
        <v>5497</v>
      </c>
      <c r="C3424" s="30" t="s">
        <v>2936</v>
      </c>
      <c r="D3424" s="34">
        <v>0</v>
      </c>
      <c r="E3424" s="33">
        <v>3486295423.5300002</v>
      </c>
      <c r="F3424" s="33">
        <v>3486295423.5300002</v>
      </c>
    </row>
    <row r="3425" spans="1:6" ht="13.5" hidden="1" thickBot="1">
      <c r="A3425" s="27">
        <f t="shared" si="62"/>
        <v>9</v>
      </c>
      <c r="B3425" s="30" t="s">
        <v>5498</v>
      </c>
      <c r="C3425" s="30" t="s">
        <v>2938</v>
      </c>
      <c r="D3425" s="34">
        <v>0</v>
      </c>
      <c r="E3425" s="34">
        <v>172096428</v>
      </c>
      <c r="F3425" s="34">
        <v>172096428</v>
      </c>
    </row>
    <row r="3426" spans="1:6" ht="13.5" hidden="1" thickBot="1">
      <c r="A3426" s="27">
        <f t="shared" ref="A3426:A3489" si="63">LEN(B3426)</f>
        <v>9</v>
      </c>
      <c r="B3426" s="30" t="s">
        <v>5499</v>
      </c>
      <c r="C3426" s="30" t="s">
        <v>2940</v>
      </c>
      <c r="D3426" s="34">
        <v>0</v>
      </c>
      <c r="E3426" s="34">
        <v>3072357138</v>
      </c>
      <c r="F3426" s="34">
        <v>3072357138</v>
      </c>
    </row>
    <row r="3427" spans="1:6" ht="13.5" hidden="1" thickBot="1">
      <c r="A3427" s="27">
        <f t="shared" si="63"/>
        <v>9</v>
      </c>
      <c r="B3427" s="30" t="s">
        <v>5500</v>
      </c>
      <c r="C3427" s="30" t="s">
        <v>2942</v>
      </c>
      <c r="D3427" s="34">
        <v>0</v>
      </c>
      <c r="E3427" s="34">
        <v>5785185777</v>
      </c>
      <c r="F3427" s="34">
        <v>5785185777</v>
      </c>
    </row>
    <row r="3428" spans="1:6" ht="13.5" hidden="1" thickBot="1">
      <c r="A3428" s="27">
        <f t="shared" si="63"/>
        <v>9</v>
      </c>
      <c r="B3428" s="30" t="s">
        <v>5501</v>
      </c>
      <c r="C3428" s="30" t="s">
        <v>2944</v>
      </c>
      <c r="D3428" s="34">
        <v>0</v>
      </c>
      <c r="E3428" s="34">
        <v>1580350989377</v>
      </c>
      <c r="F3428" s="34">
        <v>1580350989377</v>
      </c>
    </row>
    <row r="3429" spans="1:6" ht="13.5" hidden="1" thickBot="1">
      <c r="A3429" s="27">
        <f t="shared" si="63"/>
        <v>9</v>
      </c>
      <c r="B3429" s="30" t="s">
        <v>5502</v>
      </c>
      <c r="C3429" s="30" t="s">
        <v>5503</v>
      </c>
      <c r="D3429" s="34">
        <v>0</v>
      </c>
      <c r="E3429" s="34">
        <v>2355948186228</v>
      </c>
      <c r="F3429" s="34">
        <v>2355948186228</v>
      </c>
    </row>
    <row r="3430" spans="1:6" ht="13.5" hidden="1" thickBot="1">
      <c r="A3430" s="27">
        <f t="shared" si="63"/>
        <v>9</v>
      </c>
      <c r="B3430" s="30" t="s">
        <v>5504</v>
      </c>
      <c r="C3430" s="30" t="s">
        <v>2948</v>
      </c>
      <c r="D3430" s="34">
        <v>0</v>
      </c>
      <c r="E3430" s="34">
        <v>79886709843</v>
      </c>
      <c r="F3430" s="34">
        <v>79886709843</v>
      </c>
    </row>
    <row r="3431" spans="1:6" ht="13.5" hidden="1" thickBot="1">
      <c r="A3431" s="27">
        <f t="shared" si="63"/>
        <v>9</v>
      </c>
      <c r="B3431" s="30" t="s">
        <v>5505</v>
      </c>
      <c r="C3431" s="30" t="s">
        <v>2950</v>
      </c>
      <c r="D3431" s="34">
        <v>0</v>
      </c>
      <c r="E3431" s="34">
        <v>7530311293</v>
      </c>
      <c r="F3431" s="34">
        <v>7530311293</v>
      </c>
    </row>
    <row r="3432" spans="1:6" ht="13.5" hidden="1" thickBot="1">
      <c r="A3432" s="27">
        <f t="shared" si="63"/>
        <v>9</v>
      </c>
      <c r="B3432" s="30" t="s">
        <v>5506</v>
      </c>
      <c r="C3432" s="30" t="s">
        <v>2952</v>
      </c>
      <c r="D3432" s="34">
        <v>0</v>
      </c>
      <c r="E3432" s="34">
        <v>44644660966</v>
      </c>
      <c r="F3432" s="34">
        <v>44644660966</v>
      </c>
    </row>
    <row r="3433" spans="1:6" ht="13.5" hidden="1" thickBot="1">
      <c r="A3433" s="27">
        <f t="shared" si="63"/>
        <v>9</v>
      </c>
      <c r="B3433" s="30" t="s">
        <v>5507</v>
      </c>
      <c r="C3433" s="30" t="s">
        <v>5508</v>
      </c>
      <c r="D3433" s="34">
        <v>0</v>
      </c>
      <c r="E3433" s="33">
        <v>100481899664.7</v>
      </c>
      <c r="F3433" s="33">
        <v>100481899664.7</v>
      </c>
    </row>
    <row r="3434" spans="1:6" ht="13.5" hidden="1" thickBot="1">
      <c r="A3434" s="27">
        <f t="shared" si="63"/>
        <v>9</v>
      </c>
      <c r="B3434" s="30" t="s">
        <v>5509</v>
      </c>
      <c r="C3434" s="30" t="s">
        <v>5510</v>
      </c>
      <c r="D3434" s="34">
        <v>0</v>
      </c>
      <c r="E3434" s="34">
        <v>3481003176</v>
      </c>
      <c r="F3434" s="34">
        <v>3481003176</v>
      </c>
    </row>
    <row r="3435" spans="1:6" ht="13.5" hidden="1" thickBot="1">
      <c r="A3435" s="27">
        <f t="shared" si="63"/>
        <v>9</v>
      </c>
      <c r="B3435" s="30" t="s">
        <v>5511</v>
      </c>
      <c r="C3435" s="30" t="s">
        <v>2956</v>
      </c>
      <c r="D3435" s="34">
        <v>0</v>
      </c>
      <c r="E3435" s="34">
        <v>111941337</v>
      </c>
      <c r="F3435" s="34">
        <v>111941337</v>
      </c>
    </row>
    <row r="3436" spans="1:6" ht="13.5" hidden="1" thickBot="1">
      <c r="A3436" s="27">
        <f t="shared" si="63"/>
        <v>9</v>
      </c>
      <c r="B3436" s="30" t="s">
        <v>5512</v>
      </c>
      <c r="C3436" s="30" t="s">
        <v>2691</v>
      </c>
      <c r="D3436" s="34">
        <v>0</v>
      </c>
      <c r="E3436" s="34">
        <v>4377109674</v>
      </c>
      <c r="F3436" s="34">
        <v>4377109674</v>
      </c>
    </row>
    <row r="3437" spans="1:6" ht="13.5" hidden="1" thickBot="1">
      <c r="A3437" s="27">
        <f t="shared" si="63"/>
        <v>9</v>
      </c>
      <c r="B3437" s="30" t="s">
        <v>5513</v>
      </c>
      <c r="C3437" s="30" t="s">
        <v>3996</v>
      </c>
      <c r="D3437" s="34">
        <v>0</v>
      </c>
      <c r="E3437" s="34">
        <v>23443968296</v>
      </c>
      <c r="F3437" s="34">
        <v>23443968296</v>
      </c>
    </row>
    <row r="3438" spans="1:6" ht="13.5" hidden="1" thickBot="1">
      <c r="A3438" s="27">
        <f t="shared" si="63"/>
        <v>9</v>
      </c>
      <c r="B3438" s="30" t="s">
        <v>5514</v>
      </c>
      <c r="C3438" s="30" t="s">
        <v>3222</v>
      </c>
      <c r="D3438" s="34">
        <v>0</v>
      </c>
      <c r="E3438" s="33">
        <v>235976020175.25</v>
      </c>
      <c r="F3438" s="33">
        <v>235976020175.25</v>
      </c>
    </row>
    <row r="3439" spans="1:6" ht="13.5" hidden="1" thickBot="1">
      <c r="A3439" s="27">
        <f t="shared" si="63"/>
        <v>9</v>
      </c>
      <c r="B3439" s="30" t="s">
        <v>5515</v>
      </c>
      <c r="C3439" s="30" t="s">
        <v>3224</v>
      </c>
      <c r="D3439" s="34">
        <v>0</v>
      </c>
      <c r="E3439" s="33">
        <v>39406474572.519997</v>
      </c>
      <c r="F3439" s="33">
        <v>39406474572.519997</v>
      </c>
    </row>
    <row r="3440" spans="1:6" ht="13.5" hidden="1" thickBot="1">
      <c r="A3440" s="27">
        <f t="shared" si="63"/>
        <v>9</v>
      </c>
      <c r="B3440" s="30" t="s">
        <v>5516</v>
      </c>
      <c r="C3440" s="30" t="s">
        <v>3226</v>
      </c>
      <c r="D3440" s="34">
        <v>0</v>
      </c>
      <c r="E3440" s="34">
        <v>924890416</v>
      </c>
      <c r="F3440" s="34">
        <v>924890416</v>
      </c>
    </row>
    <row r="3441" spans="1:6" ht="13.5" hidden="1" thickBot="1">
      <c r="A3441" s="27">
        <f t="shared" si="63"/>
        <v>9</v>
      </c>
      <c r="B3441" s="30" t="s">
        <v>5517</v>
      </c>
      <c r="C3441" s="30" t="s">
        <v>3228</v>
      </c>
      <c r="D3441" s="34">
        <v>0</v>
      </c>
      <c r="E3441" s="34">
        <v>12855149601</v>
      </c>
      <c r="F3441" s="34">
        <v>12855149601</v>
      </c>
    </row>
    <row r="3442" spans="1:6" ht="13.5" hidden="1" thickBot="1">
      <c r="A3442" s="27">
        <f t="shared" si="63"/>
        <v>9</v>
      </c>
      <c r="B3442" s="30" t="s">
        <v>5518</v>
      </c>
      <c r="C3442" s="30" t="s">
        <v>2915</v>
      </c>
      <c r="D3442" s="34">
        <v>0</v>
      </c>
      <c r="E3442" s="34">
        <v>360000</v>
      </c>
      <c r="F3442" s="34">
        <v>360000</v>
      </c>
    </row>
    <row r="3443" spans="1:6" ht="13.5" hidden="1" thickBot="1">
      <c r="A3443" s="27">
        <f t="shared" si="63"/>
        <v>9</v>
      </c>
      <c r="B3443" s="30" t="s">
        <v>5519</v>
      </c>
      <c r="C3443" s="30" t="s">
        <v>5520</v>
      </c>
      <c r="D3443" s="34">
        <v>0</v>
      </c>
      <c r="E3443" s="34">
        <v>158342302572</v>
      </c>
      <c r="F3443" s="34">
        <v>158342302572</v>
      </c>
    </row>
    <row r="3444" spans="1:6" ht="13.5" thickBot="1">
      <c r="A3444" s="27">
        <f t="shared" si="63"/>
        <v>6</v>
      </c>
      <c r="B3444" s="27" t="s">
        <v>5521</v>
      </c>
      <c r="C3444" s="30" t="s">
        <v>2962</v>
      </c>
      <c r="D3444" s="34">
        <v>0</v>
      </c>
      <c r="E3444" s="33">
        <v>612741503935.98999</v>
      </c>
      <c r="F3444" s="33">
        <v>612741503935.98999</v>
      </c>
    </row>
    <row r="3445" spans="1:6" ht="13.5" hidden="1" thickBot="1">
      <c r="A3445" s="27">
        <f t="shared" si="63"/>
        <v>9</v>
      </c>
      <c r="B3445" s="30" t="s">
        <v>5522</v>
      </c>
      <c r="C3445" s="30" t="s">
        <v>5523</v>
      </c>
      <c r="D3445" s="34">
        <v>0</v>
      </c>
      <c r="E3445" s="34">
        <v>237788771202</v>
      </c>
      <c r="F3445" s="34">
        <v>237788771202</v>
      </c>
    </row>
    <row r="3446" spans="1:6" ht="13.5" hidden="1" thickBot="1">
      <c r="A3446" s="27">
        <f t="shared" si="63"/>
        <v>9</v>
      </c>
      <c r="B3446" s="30" t="s">
        <v>5524</v>
      </c>
      <c r="C3446" s="30" t="s">
        <v>5525</v>
      </c>
      <c r="D3446" s="34">
        <v>0</v>
      </c>
      <c r="E3446" s="34">
        <v>104093996951</v>
      </c>
      <c r="F3446" s="34">
        <v>104093996951</v>
      </c>
    </row>
    <row r="3447" spans="1:6" ht="13.5" hidden="1" thickBot="1">
      <c r="A3447" s="27">
        <f t="shared" si="63"/>
        <v>9</v>
      </c>
      <c r="B3447" s="30" t="s">
        <v>5526</v>
      </c>
      <c r="C3447" s="30" t="s">
        <v>5527</v>
      </c>
      <c r="D3447" s="34">
        <v>0</v>
      </c>
      <c r="E3447" s="34">
        <v>40598471959</v>
      </c>
      <c r="F3447" s="34">
        <v>40598471959</v>
      </c>
    </row>
    <row r="3448" spans="1:6" ht="13.5" hidden="1" thickBot="1">
      <c r="A3448" s="27">
        <f t="shared" si="63"/>
        <v>9</v>
      </c>
      <c r="B3448" s="30" t="s">
        <v>5528</v>
      </c>
      <c r="C3448" s="30" t="s">
        <v>5529</v>
      </c>
      <c r="D3448" s="34">
        <v>0</v>
      </c>
      <c r="E3448" s="34">
        <v>14020813152</v>
      </c>
      <c r="F3448" s="34">
        <v>14020813152</v>
      </c>
    </row>
    <row r="3449" spans="1:6" ht="13.5" hidden="1" thickBot="1">
      <c r="A3449" s="27">
        <f t="shared" si="63"/>
        <v>9</v>
      </c>
      <c r="B3449" s="30" t="s">
        <v>5530</v>
      </c>
      <c r="C3449" s="30" t="s">
        <v>5531</v>
      </c>
      <c r="D3449" s="34">
        <v>0</v>
      </c>
      <c r="E3449" s="34">
        <v>44239515344</v>
      </c>
      <c r="F3449" s="34">
        <v>44239515344</v>
      </c>
    </row>
    <row r="3450" spans="1:6" ht="13.5" hidden="1" thickBot="1">
      <c r="A3450" s="27">
        <f t="shared" si="63"/>
        <v>9</v>
      </c>
      <c r="B3450" s="30" t="s">
        <v>5532</v>
      </c>
      <c r="C3450" s="30" t="s">
        <v>3153</v>
      </c>
      <c r="D3450" s="34">
        <v>0</v>
      </c>
      <c r="E3450" s="33">
        <v>423639203.99000001</v>
      </c>
      <c r="F3450" s="33">
        <v>423639203.99000001</v>
      </c>
    </row>
    <row r="3451" spans="1:6" ht="13.5" hidden="1" thickBot="1">
      <c r="A3451" s="27">
        <f t="shared" si="63"/>
        <v>9</v>
      </c>
      <c r="B3451" s="30" t="s">
        <v>5533</v>
      </c>
      <c r="C3451" s="30" t="s">
        <v>5534</v>
      </c>
      <c r="D3451" s="34">
        <v>0</v>
      </c>
      <c r="E3451" s="34">
        <v>153866524290</v>
      </c>
      <c r="F3451" s="34">
        <v>153866524290</v>
      </c>
    </row>
    <row r="3452" spans="1:6" ht="13.5" hidden="1" thickBot="1">
      <c r="A3452" s="27">
        <f t="shared" si="63"/>
        <v>9</v>
      </c>
      <c r="B3452" s="30" t="s">
        <v>5535</v>
      </c>
      <c r="C3452" s="30" t="s">
        <v>5536</v>
      </c>
      <c r="D3452" s="34">
        <v>0</v>
      </c>
      <c r="E3452" s="34">
        <v>17709771834</v>
      </c>
      <c r="F3452" s="34">
        <v>17709771834</v>
      </c>
    </row>
    <row r="3453" spans="1:6" ht="13.5" thickBot="1">
      <c r="A3453" s="27">
        <f t="shared" si="63"/>
        <v>6</v>
      </c>
      <c r="B3453" s="27" t="s">
        <v>5537</v>
      </c>
      <c r="C3453" s="30" t="s">
        <v>215</v>
      </c>
      <c r="D3453" s="34">
        <v>0</v>
      </c>
      <c r="E3453" s="34">
        <v>1088170317424</v>
      </c>
      <c r="F3453" s="34">
        <v>1088170317424</v>
      </c>
    </row>
    <row r="3454" spans="1:6" ht="13.5" hidden="1" thickBot="1">
      <c r="A3454" s="27">
        <f t="shared" si="63"/>
        <v>9</v>
      </c>
      <c r="B3454" s="30" t="s">
        <v>5538</v>
      </c>
      <c r="C3454" s="30" t="s">
        <v>1242</v>
      </c>
      <c r="D3454" s="34">
        <v>0</v>
      </c>
      <c r="E3454" s="34">
        <v>27301225019</v>
      </c>
      <c r="F3454" s="34">
        <v>27301225019</v>
      </c>
    </row>
    <row r="3455" spans="1:6" ht="51.75" hidden="1" thickBot="1">
      <c r="A3455" s="27">
        <f t="shared" si="63"/>
        <v>9</v>
      </c>
      <c r="B3455" s="30" t="s">
        <v>5539</v>
      </c>
      <c r="C3455" s="38" t="s">
        <v>2753</v>
      </c>
      <c r="D3455" s="40">
        <v>0</v>
      </c>
      <c r="E3455" s="40">
        <v>850495723306</v>
      </c>
      <c r="F3455" s="40">
        <v>850495723306</v>
      </c>
    </row>
    <row r="3456" spans="1:6" ht="13.5" hidden="1" thickBot="1">
      <c r="A3456" s="27">
        <f t="shared" si="63"/>
        <v>9</v>
      </c>
      <c r="B3456" s="30" t="s">
        <v>5540</v>
      </c>
      <c r="C3456" s="30" t="s">
        <v>5541</v>
      </c>
      <c r="D3456" s="34">
        <v>0</v>
      </c>
      <c r="E3456" s="34">
        <v>204497279258</v>
      </c>
      <c r="F3456" s="34">
        <v>204497279258</v>
      </c>
    </row>
    <row r="3457" spans="1:6" ht="13.5" hidden="1" thickBot="1">
      <c r="A3457" s="27">
        <f t="shared" si="63"/>
        <v>9</v>
      </c>
      <c r="B3457" s="30" t="s">
        <v>5542</v>
      </c>
      <c r="C3457" s="30" t="s">
        <v>5543</v>
      </c>
      <c r="D3457" s="34">
        <v>0</v>
      </c>
      <c r="E3457" s="34">
        <v>5876089841</v>
      </c>
      <c r="F3457" s="34">
        <v>5876089841</v>
      </c>
    </row>
    <row r="3458" spans="1:6" ht="13.5" thickBot="1">
      <c r="A3458" s="27">
        <f t="shared" si="63"/>
        <v>6</v>
      </c>
      <c r="B3458" s="27" t="s">
        <v>5544</v>
      </c>
      <c r="C3458" s="30" t="s">
        <v>5545</v>
      </c>
      <c r="D3458" s="34">
        <v>0</v>
      </c>
      <c r="E3458" s="33">
        <v>4921576556496.2197</v>
      </c>
      <c r="F3458" s="33">
        <v>4921576556496.2197</v>
      </c>
    </row>
    <row r="3459" spans="1:6" ht="13.5" hidden="1" thickBot="1">
      <c r="A3459" s="27">
        <f t="shared" si="63"/>
        <v>9</v>
      </c>
      <c r="B3459" s="30" t="s">
        <v>5546</v>
      </c>
      <c r="C3459" s="30" t="s">
        <v>5547</v>
      </c>
      <c r="D3459" s="34">
        <v>0</v>
      </c>
      <c r="E3459" s="34">
        <v>3600450288280</v>
      </c>
      <c r="F3459" s="34">
        <v>3600450288280</v>
      </c>
    </row>
    <row r="3460" spans="1:6" ht="13.5" hidden="1" thickBot="1">
      <c r="A3460" s="27">
        <f t="shared" si="63"/>
        <v>9</v>
      </c>
      <c r="B3460" s="30" t="s">
        <v>5548</v>
      </c>
      <c r="C3460" s="30" t="s">
        <v>4217</v>
      </c>
      <c r="D3460" s="34">
        <v>0</v>
      </c>
      <c r="E3460" s="34">
        <v>431465413186</v>
      </c>
      <c r="F3460" s="34">
        <v>431465413186</v>
      </c>
    </row>
    <row r="3461" spans="1:6" ht="13.5" hidden="1" thickBot="1">
      <c r="A3461" s="27">
        <f t="shared" si="63"/>
        <v>9</v>
      </c>
      <c r="B3461" s="30" t="s">
        <v>5549</v>
      </c>
      <c r="C3461" s="30" t="s">
        <v>5550</v>
      </c>
      <c r="D3461" s="34">
        <v>0</v>
      </c>
      <c r="E3461" s="34">
        <v>141174361920</v>
      </c>
      <c r="F3461" s="34">
        <v>141174361920</v>
      </c>
    </row>
    <row r="3462" spans="1:6" ht="13.5" hidden="1" thickBot="1">
      <c r="A3462" s="27">
        <f t="shared" si="63"/>
        <v>9</v>
      </c>
      <c r="B3462" s="30" t="s">
        <v>5551</v>
      </c>
      <c r="C3462" s="30" t="s">
        <v>5552</v>
      </c>
      <c r="D3462" s="34">
        <v>0</v>
      </c>
      <c r="E3462" s="33">
        <v>696408017637.21997</v>
      </c>
      <c r="F3462" s="33">
        <v>696408017637.21997</v>
      </c>
    </row>
    <row r="3463" spans="1:6" ht="13.5" hidden="1" thickBot="1">
      <c r="A3463" s="27">
        <f t="shared" si="63"/>
        <v>9</v>
      </c>
      <c r="B3463" s="30" t="s">
        <v>5553</v>
      </c>
      <c r="C3463" s="30" t="s">
        <v>5554</v>
      </c>
      <c r="D3463" s="34">
        <v>0</v>
      </c>
      <c r="E3463" s="34">
        <v>52078475473</v>
      </c>
      <c r="F3463" s="34">
        <v>52078475473</v>
      </c>
    </row>
    <row r="3464" spans="1:6" ht="13.5" thickBot="1">
      <c r="A3464" s="27">
        <f t="shared" si="63"/>
        <v>6</v>
      </c>
      <c r="B3464" s="27" t="s">
        <v>5555</v>
      </c>
      <c r="C3464" s="30" t="s">
        <v>968</v>
      </c>
      <c r="D3464" s="34">
        <v>0</v>
      </c>
      <c r="E3464" s="33">
        <v>353877934441.5</v>
      </c>
      <c r="F3464" s="33">
        <v>353877934441.5</v>
      </c>
    </row>
    <row r="3465" spans="1:6" ht="13.5" hidden="1" thickBot="1">
      <c r="A3465" s="27">
        <f t="shared" si="63"/>
        <v>9</v>
      </c>
      <c r="B3465" s="30" t="s">
        <v>5556</v>
      </c>
      <c r="C3465" s="30" t="s">
        <v>5557</v>
      </c>
      <c r="D3465" s="34">
        <v>0</v>
      </c>
      <c r="E3465" s="34">
        <v>130359894708</v>
      </c>
      <c r="F3465" s="34">
        <v>130359894708</v>
      </c>
    </row>
    <row r="3466" spans="1:6" ht="13.5" hidden="1" thickBot="1">
      <c r="A3466" s="27">
        <f t="shared" si="63"/>
        <v>9</v>
      </c>
      <c r="B3466" s="30" t="s">
        <v>5558</v>
      </c>
      <c r="C3466" s="30" t="s">
        <v>5559</v>
      </c>
      <c r="D3466" s="34">
        <v>0</v>
      </c>
      <c r="E3466" s="34">
        <v>6745427668</v>
      </c>
      <c r="F3466" s="34">
        <v>6745427668</v>
      </c>
    </row>
    <row r="3467" spans="1:6" ht="13.5" hidden="1" thickBot="1">
      <c r="A3467" s="27">
        <f t="shared" si="63"/>
        <v>9</v>
      </c>
      <c r="B3467" s="30" t="s">
        <v>5560</v>
      </c>
      <c r="C3467" s="30" t="s">
        <v>5561</v>
      </c>
      <c r="D3467" s="34">
        <v>0</v>
      </c>
      <c r="E3467" s="34">
        <v>274765868</v>
      </c>
      <c r="F3467" s="34">
        <v>274765868</v>
      </c>
    </row>
    <row r="3468" spans="1:6" ht="13.5" hidden="1" thickBot="1">
      <c r="A3468" s="27">
        <f t="shared" si="63"/>
        <v>9</v>
      </c>
      <c r="B3468" s="30" t="s">
        <v>5562</v>
      </c>
      <c r="C3468" s="30" t="s">
        <v>5563</v>
      </c>
      <c r="D3468" s="34">
        <v>0</v>
      </c>
      <c r="E3468" s="34">
        <v>27910867406</v>
      </c>
      <c r="F3468" s="34">
        <v>27910867406</v>
      </c>
    </row>
    <row r="3469" spans="1:6" ht="13.5" hidden="1" thickBot="1">
      <c r="A3469" s="27">
        <f t="shared" si="63"/>
        <v>9</v>
      </c>
      <c r="B3469" s="30" t="s">
        <v>5564</v>
      </c>
      <c r="C3469" s="30" t="s">
        <v>4103</v>
      </c>
      <c r="D3469" s="34">
        <v>0</v>
      </c>
      <c r="E3469" s="34">
        <v>7551083</v>
      </c>
      <c r="F3469" s="34">
        <v>7551083</v>
      </c>
    </row>
    <row r="3470" spans="1:6" ht="13.5" hidden="1" thickBot="1">
      <c r="A3470" s="27">
        <f t="shared" si="63"/>
        <v>9</v>
      </c>
      <c r="B3470" s="30" t="s">
        <v>5565</v>
      </c>
      <c r="C3470" s="30" t="s">
        <v>5566</v>
      </c>
      <c r="D3470" s="34">
        <v>0</v>
      </c>
      <c r="E3470" s="33">
        <v>18747918200.5</v>
      </c>
      <c r="F3470" s="33">
        <v>18747918200.5</v>
      </c>
    </row>
    <row r="3471" spans="1:6" ht="13.5" hidden="1" thickBot="1">
      <c r="A3471" s="27">
        <f t="shared" si="63"/>
        <v>9</v>
      </c>
      <c r="B3471" s="30" t="s">
        <v>5567</v>
      </c>
      <c r="C3471" s="30" t="s">
        <v>3212</v>
      </c>
      <c r="D3471" s="34">
        <v>0</v>
      </c>
      <c r="E3471" s="34">
        <v>95470994255</v>
      </c>
      <c r="F3471" s="34">
        <v>95470994255</v>
      </c>
    </row>
    <row r="3472" spans="1:6" ht="13.5" hidden="1" thickBot="1">
      <c r="A3472" s="27">
        <f t="shared" si="63"/>
        <v>9</v>
      </c>
      <c r="B3472" s="30" t="s">
        <v>5568</v>
      </c>
      <c r="C3472" s="30" t="s">
        <v>3048</v>
      </c>
      <c r="D3472" s="34">
        <v>0</v>
      </c>
      <c r="E3472" s="34">
        <v>40758243597</v>
      </c>
      <c r="F3472" s="34">
        <v>40758243597</v>
      </c>
    </row>
    <row r="3473" spans="1:6" ht="13.5" hidden="1" thickBot="1">
      <c r="A3473" s="27">
        <f t="shared" si="63"/>
        <v>9</v>
      </c>
      <c r="B3473" s="30" t="s">
        <v>5569</v>
      </c>
      <c r="C3473" s="30" t="s">
        <v>5570</v>
      </c>
      <c r="D3473" s="34">
        <v>0</v>
      </c>
      <c r="E3473" s="34">
        <v>33602271656</v>
      </c>
      <c r="F3473" s="34">
        <v>33602271656</v>
      </c>
    </row>
    <row r="3474" spans="1:6" ht="13.5" thickBot="1">
      <c r="A3474" s="27">
        <f t="shared" si="63"/>
        <v>3</v>
      </c>
      <c r="B3474" s="27" t="s">
        <v>5571</v>
      </c>
      <c r="C3474" s="30" t="s">
        <v>4395</v>
      </c>
      <c r="D3474" s="34">
        <v>0</v>
      </c>
      <c r="E3474" s="33">
        <v>6259655456118.75</v>
      </c>
      <c r="F3474" s="33">
        <v>6259655456118.75</v>
      </c>
    </row>
    <row r="3475" spans="1:6" ht="13.5" thickBot="1">
      <c r="A3475" s="27">
        <f t="shared" si="63"/>
        <v>6</v>
      </c>
      <c r="B3475" s="27" t="s">
        <v>5572</v>
      </c>
      <c r="C3475" s="30" t="s">
        <v>5573</v>
      </c>
      <c r="D3475" s="34">
        <v>0</v>
      </c>
      <c r="E3475" s="34">
        <v>6244849894079</v>
      </c>
      <c r="F3475" s="34">
        <v>6244849894079</v>
      </c>
    </row>
    <row r="3476" spans="1:6" ht="13.5" hidden="1" thickBot="1">
      <c r="A3476" s="27">
        <f t="shared" si="63"/>
        <v>9</v>
      </c>
      <c r="B3476" s="30" t="s">
        <v>5574</v>
      </c>
      <c r="C3476" s="30" t="s">
        <v>4399</v>
      </c>
      <c r="D3476" s="34">
        <v>0</v>
      </c>
      <c r="E3476" s="33">
        <v>6243130951660.8203</v>
      </c>
      <c r="F3476" s="33">
        <v>6243130951660.8203</v>
      </c>
    </row>
    <row r="3477" spans="1:6" ht="13.5" hidden="1" thickBot="1">
      <c r="A3477" s="27">
        <f t="shared" si="63"/>
        <v>9</v>
      </c>
      <c r="B3477" s="30" t="s">
        <v>5575</v>
      </c>
      <c r="C3477" s="30" t="s">
        <v>4401</v>
      </c>
      <c r="D3477" s="34">
        <v>0</v>
      </c>
      <c r="E3477" s="33">
        <v>0.09</v>
      </c>
      <c r="F3477" s="33">
        <v>0.09</v>
      </c>
    </row>
    <row r="3478" spans="1:6" ht="13.5" hidden="1" thickBot="1">
      <c r="A3478" s="27">
        <f t="shared" si="63"/>
        <v>9</v>
      </c>
      <c r="B3478" s="30" t="s">
        <v>5576</v>
      </c>
      <c r="C3478" s="30" t="s">
        <v>4403</v>
      </c>
      <c r="D3478" s="34">
        <v>0</v>
      </c>
      <c r="E3478" s="33">
        <v>1718942418.0899999</v>
      </c>
      <c r="F3478" s="33">
        <v>1718942418.0899999</v>
      </c>
    </row>
    <row r="3479" spans="1:6" ht="13.5" thickBot="1">
      <c r="A3479" s="27">
        <f t="shared" si="63"/>
        <v>6</v>
      </c>
      <c r="B3479" s="27" t="s">
        <v>5577</v>
      </c>
      <c r="C3479" s="30" t="s">
        <v>4702</v>
      </c>
      <c r="D3479" s="34">
        <v>0</v>
      </c>
      <c r="E3479" s="33">
        <v>2756319918.8200002</v>
      </c>
      <c r="F3479" s="33">
        <v>2756319918.8200002</v>
      </c>
    </row>
    <row r="3480" spans="1:6" ht="13.5" hidden="1" thickBot="1">
      <c r="A3480" s="27">
        <f t="shared" si="63"/>
        <v>9</v>
      </c>
      <c r="B3480" s="30" t="s">
        <v>5578</v>
      </c>
      <c r="C3480" s="30" t="s">
        <v>5579</v>
      </c>
      <c r="D3480" s="34">
        <v>0</v>
      </c>
      <c r="E3480" s="33">
        <v>2079530692.54</v>
      </c>
      <c r="F3480" s="33">
        <v>2079530692.54</v>
      </c>
    </row>
    <row r="3481" spans="1:6" ht="13.5" hidden="1" thickBot="1">
      <c r="A3481" s="27">
        <f t="shared" si="63"/>
        <v>9</v>
      </c>
      <c r="B3481" s="30" t="s">
        <v>5580</v>
      </c>
      <c r="C3481" s="30" t="s">
        <v>5581</v>
      </c>
      <c r="D3481" s="34">
        <v>0</v>
      </c>
      <c r="E3481" s="33">
        <v>676789226.27999997</v>
      </c>
      <c r="F3481" s="33">
        <v>676789226.27999997</v>
      </c>
    </row>
    <row r="3482" spans="1:6" ht="13.5" thickBot="1">
      <c r="A3482" s="27">
        <f t="shared" si="63"/>
        <v>6</v>
      </c>
      <c r="B3482" s="27" t="s">
        <v>5582</v>
      </c>
      <c r="C3482" s="30" t="s">
        <v>4411</v>
      </c>
      <c r="D3482" s="34">
        <v>0</v>
      </c>
      <c r="E3482" s="33">
        <v>12049242120.93</v>
      </c>
      <c r="F3482" s="33">
        <v>12049242120.93</v>
      </c>
    </row>
    <row r="3483" spans="1:6" ht="13.5" hidden="1" thickBot="1">
      <c r="A3483" s="27">
        <f t="shared" si="63"/>
        <v>9</v>
      </c>
      <c r="B3483" s="30" t="s">
        <v>5583</v>
      </c>
      <c r="C3483" s="30" t="s">
        <v>4413</v>
      </c>
      <c r="D3483" s="34">
        <v>0</v>
      </c>
      <c r="E3483" s="34">
        <v>722065878</v>
      </c>
      <c r="F3483" s="34">
        <v>722065878</v>
      </c>
    </row>
    <row r="3484" spans="1:6" ht="13.5" hidden="1" thickBot="1">
      <c r="A3484" s="27">
        <f t="shared" si="63"/>
        <v>9</v>
      </c>
      <c r="B3484" s="30" t="s">
        <v>5584</v>
      </c>
      <c r="C3484" s="30" t="s">
        <v>913</v>
      </c>
      <c r="D3484" s="34">
        <v>0</v>
      </c>
      <c r="E3484" s="34">
        <v>6267450000</v>
      </c>
      <c r="F3484" s="34">
        <v>6267450000</v>
      </c>
    </row>
    <row r="3485" spans="1:6" ht="13.5" hidden="1" thickBot="1">
      <c r="A3485" s="27">
        <f t="shared" si="63"/>
        <v>9</v>
      </c>
      <c r="B3485" s="30" t="s">
        <v>5585</v>
      </c>
      <c r="C3485" s="30" t="s">
        <v>4416</v>
      </c>
      <c r="D3485" s="34">
        <v>0</v>
      </c>
      <c r="E3485" s="33">
        <v>34774732.75</v>
      </c>
      <c r="F3485" s="33">
        <v>34774732.75</v>
      </c>
    </row>
    <row r="3486" spans="1:6" ht="13.5" hidden="1" thickBot="1">
      <c r="A3486" s="27">
        <f t="shared" si="63"/>
        <v>9</v>
      </c>
      <c r="B3486" s="30" t="s">
        <v>5586</v>
      </c>
      <c r="C3486" s="30" t="s">
        <v>5587</v>
      </c>
      <c r="D3486" s="34">
        <v>0</v>
      </c>
      <c r="E3486" s="34">
        <v>0</v>
      </c>
      <c r="F3486" s="34">
        <v>0</v>
      </c>
    </row>
    <row r="3487" spans="1:6" ht="13.5" hidden="1" thickBot="1">
      <c r="A3487" s="27">
        <f t="shared" si="63"/>
        <v>9</v>
      </c>
      <c r="B3487" s="30" t="s">
        <v>5588</v>
      </c>
      <c r="C3487" s="30" t="s">
        <v>4418</v>
      </c>
      <c r="D3487" s="34">
        <v>0</v>
      </c>
      <c r="E3487" s="33">
        <v>0.01</v>
      </c>
      <c r="F3487" s="33">
        <v>0.01</v>
      </c>
    </row>
    <row r="3488" spans="1:6" ht="13.5" hidden="1" thickBot="1">
      <c r="A3488" s="27">
        <f t="shared" si="63"/>
        <v>9</v>
      </c>
      <c r="B3488" s="30" t="s">
        <v>5589</v>
      </c>
      <c r="C3488" s="30" t="s">
        <v>4422</v>
      </c>
      <c r="D3488" s="34">
        <v>0</v>
      </c>
      <c r="E3488" s="33">
        <v>5024951510.1700001</v>
      </c>
      <c r="F3488" s="33">
        <v>5024951510.1700001</v>
      </c>
    </row>
    <row r="3489" spans="1:6" ht="13.5" thickBot="1">
      <c r="A3489" s="27">
        <f t="shared" si="63"/>
        <v>3</v>
      </c>
      <c r="B3489" s="27" t="s">
        <v>5590</v>
      </c>
      <c r="C3489" s="30" t="s">
        <v>5591</v>
      </c>
      <c r="D3489" s="34">
        <v>0</v>
      </c>
      <c r="E3489" s="33">
        <v>127081449926539</v>
      </c>
      <c r="F3489" s="33">
        <v>127081449926539</v>
      </c>
    </row>
    <row r="3490" spans="1:6" ht="13.5" thickBot="1">
      <c r="A3490" s="27">
        <f t="shared" ref="A3490:A3553" si="64">LEN(B3490)</f>
        <v>6</v>
      </c>
      <c r="B3490" s="27" t="s">
        <v>5592</v>
      </c>
      <c r="C3490" s="30" t="s">
        <v>1242</v>
      </c>
      <c r="D3490" s="34">
        <v>0</v>
      </c>
      <c r="E3490" s="33">
        <v>451154559712.82001</v>
      </c>
      <c r="F3490" s="33">
        <v>451154559712.82001</v>
      </c>
    </row>
    <row r="3491" spans="1:6" ht="13.5" hidden="1" thickBot="1">
      <c r="A3491" s="27">
        <f t="shared" si="64"/>
        <v>9</v>
      </c>
      <c r="B3491" s="30" t="s">
        <v>5593</v>
      </c>
      <c r="C3491" s="30" t="s">
        <v>5594</v>
      </c>
      <c r="D3491" s="34">
        <v>0</v>
      </c>
      <c r="E3491" s="33">
        <v>59798800255.25</v>
      </c>
      <c r="F3491" s="33">
        <v>59798800255.25</v>
      </c>
    </row>
    <row r="3492" spans="1:6" ht="13.5" hidden="1" thickBot="1">
      <c r="A3492" s="27">
        <f t="shared" si="64"/>
        <v>9</v>
      </c>
      <c r="B3492" s="30" t="s">
        <v>5595</v>
      </c>
      <c r="C3492" s="30" t="s">
        <v>5596</v>
      </c>
      <c r="D3492" s="34">
        <v>0</v>
      </c>
      <c r="E3492" s="33">
        <v>49369763415.639999</v>
      </c>
      <c r="F3492" s="33">
        <v>49369763415.639999</v>
      </c>
    </row>
    <row r="3493" spans="1:6" ht="13.5" hidden="1" thickBot="1">
      <c r="A3493" s="27">
        <f t="shared" si="64"/>
        <v>9</v>
      </c>
      <c r="B3493" s="30" t="s">
        <v>5597</v>
      </c>
      <c r="C3493" s="30" t="s">
        <v>74</v>
      </c>
      <c r="D3493" s="34">
        <v>0</v>
      </c>
      <c r="E3493" s="33">
        <v>3462097257.1599998</v>
      </c>
      <c r="F3493" s="33">
        <v>3462097257.1599998</v>
      </c>
    </row>
    <row r="3494" spans="1:6" ht="13.5" hidden="1" thickBot="1">
      <c r="A3494" s="27">
        <f t="shared" si="64"/>
        <v>9</v>
      </c>
      <c r="B3494" s="30" t="s">
        <v>5598</v>
      </c>
      <c r="C3494" s="30" t="s">
        <v>5599</v>
      </c>
      <c r="D3494" s="34">
        <v>0</v>
      </c>
      <c r="E3494" s="33">
        <v>294811588740.33002</v>
      </c>
      <c r="F3494" s="33">
        <v>294811588740.33002</v>
      </c>
    </row>
    <row r="3495" spans="1:6" ht="13.5" hidden="1" thickBot="1">
      <c r="A3495" s="27">
        <f t="shared" si="64"/>
        <v>9</v>
      </c>
      <c r="B3495" s="30" t="s">
        <v>5600</v>
      </c>
      <c r="C3495" s="30" t="s">
        <v>5601</v>
      </c>
      <c r="D3495" s="34">
        <v>0</v>
      </c>
      <c r="E3495" s="33">
        <v>43712310044.440002</v>
      </c>
      <c r="F3495" s="33">
        <v>43712310044.440002</v>
      </c>
    </row>
    <row r="3496" spans="1:6" ht="13.5" thickBot="1">
      <c r="A3496" s="27">
        <f t="shared" si="64"/>
        <v>6</v>
      </c>
      <c r="B3496" s="27" t="s">
        <v>5602</v>
      </c>
      <c r="C3496" s="30" t="s">
        <v>4512</v>
      </c>
      <c r="D3496" s="34">
        <v>0</v>
      </c>
      <c r="E3496" s="33">
        <v>48952862495177.898</v>
      </c>
      <c r="F3496" s="33">
        <v>48952862495177.898</v>
      </c>
    </row>
    <row r="3497" spans="1:6" ht="13.5" hidden="1" thickBot="1">
      <c r="A3497" s="27">
        <f t="shared" si="64"/>
        <v>9</v>
      </c>
      <c r="B3497" s="30" t="s">
        <v>5603</v>
      </c>
      <c r="C3497" s="30" t="s">
        <v>474</v>
      </c>
      <c r="D3497" s="34">
        <v>0</v>
      </c>
      <c r="E3497" s="33">
        <v>3834890473541.6499</v>
      </c>
      <c r="F3497" s="33">
        <v>3834890473541.6499</v>
      </c>
    </row>
    <row r="3498" spans="1:6" ht="13.5" hidden="1" thickBot="1">
      <c r="A3498" s="27">
        <f t="shared" si="64"/>
        <v>9</v>
      </c>
      <c r="B3498" s="30" t="s">
        <v>5604</v>
      </c>
      <c r="C3498" s="30" t="s">
        <v>760</v>
      </c>
      <c r="D3498" s="34">
        <v>0</v>
      </c>
      <c r="E3498" s="33">
        <v>3473948295854.6001</v>
      </c>
      <c r="F3498" s="33">
        <v>3473948295854.6001</v>
      </c>
    </row>
    <row r="3499" spans="1:6" ht="13.5" hidden="1" thickBot="1">
      <c r="A3499" s="27">
        <f t="shared" si="64"/>
        <v>9</v>
      </c>
      <c r="B3499" s="30" t="s">
        <v>5605</v>
      </c>
      <c r="C3499" s="30" t="s">
        <v>1383</v>
      </c>
      <c r="D3499" s="34">
        <v>0</v>
      </c>
      <c r="E3499" s="33">
        <v>93123356093.300003</v>
      </c>
      <c r="F3499" s="33">
        <v>93123356093.300003</v>
      </c>
    </row>
    <row r="3500" spans="1:6" ht="13.5" hidden="1" thickBot="1">
      <c r="A3500" s="27">
        <f t="shared" si="64"/>
        <v>9</v>
      </c>
      <c r="B3500" s="30" t="s">
        <v>5606</v>
      </c>
      <c r="C3500" s="30" t="s">
        <v>56</v>
      </c>
      <c r="D3500" s="34">
        <v>0</v>
      </c>
      <c r="E3500" s="33">
        <v>282767885937.71002</v>
      </c>
      <c r="F3500" s="33">
        <v>282767885937.71002</v>
      </c>
    </row>
    <row r="3501" spans="1:6" ht="13.5" hidden="1" thickBot="1">
      <c r="A3501" s="27">
        <f t="shared" si="64"/>
        <v>9</v>
      </c>
      <c r="B3501" s="30" t="s">
        <v>5607</v>
      </c>
      <c r="C3501" s="30" t="s">
        <v>54</v>
      </c>
      <c r="D3501" s="34">
        <v>0</v>
      </c>
      <c r="E3501" s="33">
        <v>563199842843.89001</v>
      </c>
      <c r="F3501" s="33">
        <v>563199842843.89001</v>
      </c>
    </row>
    <row r="3502" spans="1:6" ht="13.5" hidden="1" thickBot="1">
      <c r="A3502" s="27">
        <f t="shared" si="64"/>
        <v>9</v>
      </c>
      <c r="B3502" s="30" t="s">
        <v>5608</v>
      </c>
      <c r="C3502" s="30" t="s">
        <v>66</v>
      </c>
      <c r="D3502" s="34">
        <v>0</v>
      </c>
      <c r="E3502" s="34">
        <v>309098254885</v>
      </c>
      <c r="F3502" s="34">
        <v>309098254885</v>
      </c>
    </row>
    <row r="3503" spans="1:6" ht="13.5" hidden="1" thickBot="1">
      <c r="A3503" s="27">
        <f t="shared" si="64"/>
        <v>9</v>
      </c>
      <c r="B3503" s="30" t="s">
        <v>5609</v>
      </c>
      <c r="C3503" s="30" t="s">
        <v>5610</v>
      </c>
      <c r="D3503" s="34">
        <v>0</v>
      </c>
      <c r="E3503" s="33">
        <v>4883867311101.71</v>
      </c>
      <c r="F3503" s="33">
        <v>4883867311101.71</v>
      </c>
    </row>
    <row r="3504" spans="1:6" ht="13.5" hidden="1" thickBot="1">
      <c r="A3504" s="27">
        <f t="shared" si="64"/>
        <v>9</v>
      </c>
      <c r="B3504" s="30" t="s">
        <v>5611</v>
      </c>
      <c r="C3504" s="30" t="s">
        <v>5612</v>
      </c>
      <c r="D3504" s="34">
        <v>0</v>
      </c>
      <c r="E3504" s="34">
        <v>174864726</v>
      </c>
      <c r="F3504" s="34">
        <v>174864726</v>
      </c>
    </row>
    <row r="3505" spans="1:6" ht="13.5" hidden="1" thickBot="1">
      <c r="A3505" s="27">
        <f t="shared" si="64"/>
        <v>9</v>
      </c>
      <c r="B3505" s="30" t="s">
        <v>5613</v>
      </c>
      <c r="C3505" s="30" t="s">
        <v>4520</v>
      </c>
      <c r="D3505" s="34">
        <v>0</v>
      </c>
      <c r="E3505" s="33">
        <v>2767715588030.8198</v>
      </c>
      <c r="F3505" s="33">
        <v>2767715588030.8198</v>
      </c>
    </row>
    <row r="3506" spans="1:6" ht="13.5" hidden="1" thickBot="1">
      <c r="A3506" s="27">
        <f t="shared" si="64"/>
        <v>9</v>
      </c>
      <c r="B3506" s="30" t="s">
        <v>5614</v>
      </c>
      <c r="C3506" s="30" t="s">
        <v>4522</v>
      </c>
      <c r="D3506" s="34">
        <v>0</v>
      </c>
      <c r="E3506" s="33">
        <v>218302737527.07001</v>
      </c>
      <c r="F3506" s="33">
        <v>218302737527.07001</v>
      </c>
    </row>
    <row r="3507" spans="1:6" ht="13.5" hidden="1" thickBot="1">
      <c r="A3507" s="27">
        <f t="shared" si="64"/>
        <v>9</v>
      </c>
      <c r="B3507" s="30" t="s">
        <v>5615</v>
      </c>
      <c r="C3507" s="30" t="s">
        <v>4524</v>
      </c>
      <c r="D3507" s="34">
        <v>0</v>
      </c>
      <c r="E3507" s="33">
        <v>17277000471322.199</v>
      </c>
      <c r="F3507" s="33">
        <v>17277000471322.199</v>
      </c>
    </row>
    <row r="3508" spans="1:6" ht="13.5" hidden="1" thickBot="1">
      <c r="A3508" s="27">
        <f t="shared" si="64"/>
        <v>9</v>
      </c>
      <c r="B3508" s="30" t="s">
        <v>5616</v>
      </c>
      <c r="C3508" s="30" t="s">
        <v>5617</v>
      </c>
      <c r="D3508" s="34">
        <v>0</v>
      </c>
      <c r="E3508" s="33">
        <v>185852708.52000001</v>
      </c>
      <c r="F3508" s="33">
        <v>185852708.52000001</v>
      </c>
    </row>
    <row r="3509" spans="1:6" ht="13.5" hidden="1" thickBot="1">
      <c r="A3509" s="27">
        <f t="shared" si="64"/>
        <v>9</v>
      </c>
      <c r="B3509" s="30" t="s">
        <v>5618</v>
      </c>
      <c r="C3509" s="30" t="s">
        <v>4526</v>
      </c>
      <c r="D3509" s="34">
        <v>0</v>
      </c>
      <c r="E3509" s="33">
        <v>4166716634.1900001</v>
      </c>
      <c r="F3509" s="33">
        <v>4166716634.1900001</v>
      </c>
    </row>
    <row r="3510" spans="1:6" ht="13.5" hidden="1" thickBot="1">
      <c r="A3510" s="27">
        <f t="shared" si="64"/>
        <v>9</v>
      </c>
      <c r="B3510" s="30" t="s">
        <v>5619</v>
      </c>
      <c r="C3510" s="30" t="s">
        <v>4528</v>
      </c>
      <c r="D3510" s="34">
        <v>0</v>
      </c>
      <c r="E3510" s="33">
        <v>329352653335.87</v>
      </c>
      <c r="F3510" s="33">
        <v>329352653335.87</v>
      </c>
    </row>
    <row r="3511" spans="1:6" ht="13.5" hidden="1" thickBot="1">
      <c r="A3511" s="27">
        <f t="shared" si="64"/>
        <v>9</v>
      </c>
      <c r="B3511" s="30" t="s">
        <v>5620</v>
      </c>
      <c r="C3511" s="30" t="s">
        <v>4530</v>
      </c>
      <c r="D3511" s="34">
        <v>0</v>
      </c>
      <c r="E3511" s="33">
        <v>2890685792.8600001</v>
      </c>
      <c r="F3511" s="33">
        <v>2890685792.8600001</v>
      </c>
    </row>
    <row r="3512" spans="1:6" ht="13.5" hidden="1" thickBot="1">
      <c r="A3512" s="27">
        <f t="shared" si="64"/>
        <v>9</v>
      </c>
      <c r="B3512" s="30" t="s">
        <v>5621</v>
      </c>
      <c r="C3512" s="30" t="s">
        <v>4532</v>
      </c>
      <c r="D3512" s="34">
        <v>0</v>
      </c>
      <c r="E3512" s="33">
        <v>13424743827744.801</v>
      </c>
      <c r="F3512" s="33">
        <v>13424743827744.801</v>
      </c>
    </row>
    <row r="3513" spans="1:6" ht="13.5" hidden="1" thickBot="1">
      <c r="A3513" s="27">
        <f t="shared" si="64"/>
        <v>9</v>
      </c>
      <c r="B3513" s="30" t="s">
        <v>5622</v>
      </c>
      <c r="C3513" s="30" t="s">
        <v>57</v>
      </c>
      <c r="D3513" s="34">
        <v>0</v>
      </c>
      <c r="E3513" s="33">
        <v>1141064103064.3101</v>
      </c>
      <c r="F3513" s="33">
        <v>1141064103064.3101</v>
      </c>
    </row>
    <row r="3514" spans="1:6" ht="13.5" hidden="1" thickBot="1">
      <c r="A3514" s="27">
        <f t="shared" si="64"/>
        <v>9</v>
      </c>
      <c r="B3514" s="30" t="s">
        <v>5623</v>
      </c>
      <c r="C3514" s="30" t="s">
        <v>120</v>
      </c>
      <c r="D3514" s="34">
        <v>0</v>
      </c>
      <c r="E3514" s="33">
        <v>655406492.53999996</v>
      </c>
      <c r="F3514" s="33">
        <v>655406492.53999996</v>
      </c>
    </row>
    <row r="3515" spans="1:6" ht="13.5" hidden="1" thickBot="1">
      <c r="A3515" s="27">
        <f t="shared" si="64"/>
        <v>9</v>
      </c>
      <c r="B3515" s="30" t="s">
        <v>5624</v>
      </c>
      <c r="C3515" s="30" t="s">
        <v>4537</v>
      </c>
      <c r="D3515" s="34">
        <v>0</v>
      </c>
      <c r="E3515" s="33">
        <v>345714167540.88</v>
      </c>
      <c r="F3515" s="33">
        <v>345714167540.88</v>
      </c>
    </row>
    <row r="3516" spans="1:6" ht="13.5" thickBot="1">
      <c r="A3516" s="27">
        <f t="shared" si="64"/>
        <v>6</v>
      </c>
      <c r="B3516" s="27" t="s">
        <v>5625</v>
      </c>
      <c r="C3516" s="30" t="s">
        <v>4426</v>
      </c>
      <c r="D3516" s="34">
        <v>0</v>
      </c>
      <c r="E3516" s="33">
        <v>49178660049908.898</v>
      </c>
      <c r="F3516" s="33">
        <v>49178660049908.898</v>
      </c>
    </row>
    <row r="3517" spans="1:6" ht="13.5" hidden="1" thickBot="1">
      <c r="A3517" s="27">
        <f t="shared" si="64"/>
        <v>9</v>
      </c>
      <c r="B3517" s="30" t="s">
        <v>5626</v>
      </c>
      <c r="C3517" s="30" t="s">
        <v>5627</v>
      </c>
      <c r="D3517" s="34">
        <v>0</v>
      </c>
      <c r="E3517" s="33">
        <v>1554208012464.4099</v>
      </c>
      <c r="F3517" s="33">
        <v>1554208012464.4099</v>
      </c>
    </row>
    <row r="3518" spans="1:6" ht="13.5" hidden="1" thickBot="1">
      <c r="A3518" s="27">
        <f t="shared" si="64"/>
        <v>9</v>
      </c>
      <c r="B3518" s="30" t="s">
        <v>5628</v>
      </c>
      <c r="C3518" s="30" t="s">
        <v>5629</v>
      </c>
      <c r="D3518" s="34">
        <v>0</v>
      </c>
      <c r="E3518" s="33">
        <v>7110027150022.8896</v>
      </c>
      <c r="F3518" s="33">
        <v>7110027150022.8896</v>
      </c>
    </row>
    <row r="3519" spans="1:6" ht="13.5" hidden="1" thickBot="1">
      <c r="A3519" s="27">
        <f t="shared" si="64"/>
        <v>9</v>
      </c>
      <c r="B3519" s="30" t="s">
        <v>5630</v>
      </c>
      <c r="C3519" s="30" t="s">
        <v>5631</v>
      </c>
      <c r="D3519" s="34">
        <v>0</v>
      </c>
      <c r="E3519" s="34">
        <v>91699121</v>
      </c>
      <c r="F3519" s="34">
        <v>91699121</v>
      </c>
    </row>
    <row r="3520" spans="1:6" ht="13.5" hidden="1" thickBot="1">
      <c r="A3520" s="27">
        <f t="shared" si="64"/>
        <v>9</v>
      </c>
      <c r="B3520" s="30" t="s">
        <v>5632</v>
      </c>
      <c r="C3520" s="30" t="s">
        <v>5633</v>
      </c>
      <c r="D3520" s="34">
        <v>0</v>
      </c>
      <c r="E3520" s="33">
        <v>173444392066.78</v>
      </c>
      <c r="F3520" s="33">
        <v>173444392066.78</v>
      </c>
    </row>
    <row r="3521" spans="1:6" ht="13.5" hidden="1" thickBot="1">
      <c r="A3521" s="27">
        <f t="shared" si="64"/>
        <v>9</v>
      </c>
      <c r="B3521" s="30" t="s">
        <v>5634</v>
      </c>
      <c r="C3521" s="30" t="s">
        <v>2210</v>
      </c>
      <c r="D3521" s="34">
        <v>0</v>
      </c>
      <c r="E3521" s="33">
        <v>6233097497.3100004</v>
      </c>
      <c r="F3521" s="33">
        <v>6233097497.3100004</v>
      </c>
    </row>
    <row r="3522" spans="1:6" ht="13.5" hidden="1" thickBot="1">
      <c r="A3522" s="27">
        <f t="shared" si="64"/>
        <v>9</v>
      </c>
      <c r="B3522" s="30" t="s">
        <v>5635</v>
      </c>
      <c r="C3522" s="30" t="s">
        <v>5636</v>
      </c>
      <c r="D3522" s="34">
        <v>0</v>
      </c>
      <c r="E3522" s="34">
        <v>127380708</v>
      </c>
      <c r="F3522" s="34">
        <v>127380708</v>
      </c>
    </row>
    <row r="3523" spans="1:6" ht="13.5" hidden="1" thickBot="1">
      <c r="A3523" s="27">
        <f t="shared" si="64"/>
        <v>9</v>
      </c>
      <c r="B3523" s="30" t="s">
        <v>5637</v>
      </c>
      <c r="C3523" s="30" t="s">
        <v>5638</v>
      </c>
      <c r="D3523" s="34">
        <v>0</v>
      </c>
      <c r="E3523" s="33">
        <v>549992776.46000004</v>
      </c>
      <c r="F3523" s="33">
        <v>549992776.46000004</v>
      </c>
    </row>
    <row r="3524" spans="1:6" ht="13.5" hidden="1" thickBot="1">
      <c r="A3524" s="27">
        <f t="shared" si="64"/>
        <v>9</v>
      </c>
      <c r="B3524" s="30" t="s">
        <v>5639</v>
      </c>
      <c r="C3524" s="30" t="s">
        <v>5640</v>
      </c>
      <c r="D3524" s="34">
        <v>0</v>
      </c>
      <c r="E3524" s="33">
        <v>24448907200.880001</v>
      </c>
      <c r="F3524" s="33">
        <v>24448907200.880001</v>
      </c>
    </row>
    <row r="3525" spans="1:6" ht="13.5" hidden="1" thickBot="1">
      <c r="A3525" s="27">
        <f t="shared" si="64"/>
        <v>9</v>
      </c>
      <c r="B3525" s="30" t="s">
        <v>5641</v>
      </c>
      <c r="C3525" s="30" t="s">
        <v>5642</v>
      </c>
      <c r="D3525" s="34">
        <v>0</v>
      </c>
      <c r="E3525" s="34">
        <v>56929543506</v>
      </c>
      <c r="F3525" s="34">
        <v>56929543506</v>
      </c>
    </row>
    <row r="3526" spans="1:6" ht="13.5" hidden="1" customHeight="1" thickBot="1">
      <c r="A3526" s="27">
        <f t="shared" si="64"/>
        <v>9</v>
      </c>
      <c r="B3526" s="30" t="s">
        <v>5643</v>
      </c>
      <c r="C3526" s="38" t="s">
        <v>5644</v>
      </c>
      <c r="D3526" s="40">
        <v>0</v>
      </c>
      <c r="E3526" s="39">
        <v>165408300397.35999</v>
      </c>
      <c r="F3526" s="39">
        <v>165408300397.35999</v>
      </c>
    </row>
    <row r="3527" spans="1:6" ht="13.5" hidden="1" customHeight="1" thickBot="1">
      <c r="A3527" s="27">
        <f t="shared" si="64"/>
        <v>9</v>
      </c>
      <c r="B3527" s="30" t="s">
        <v>5645</v>
      </c>
      <c r="C3527" s="38" t="s">
        <v>5646</v>
      </c>
      <c r="D3527" s="40">
        <v>0</v>
      </c>
      <c r="E3527" s="39">
        <v>1067612212211.73</v>
      </c>
      <c r="F3527" s="39">
        <v>1067612212211.73</v>
      </c>
    </row>
    <row r="3528" spans="1:6" ht="13.5" hidden="1" customHeight="1" thickBot="1">
      <c r="A3528" s="27">
        <f t="shared" si="64"/>
        <v>9</v>
      </c>
      <c r="B3528" s="30" t="s">
        <v>5647</v>
      </c>
      <c r="C3528" s="38" t="s">
        <v>5648</v>
      </c>
      <c r="D3528" s="40">
        <v>0</v>
      </c>
      <c r="E3528" s="39">
        <v>177560498095.72</v>
      </c>
      <c r="F3528" s="39">
        <v>177560498095.72</v>
      </c>
    </row>
    <row r="3529" spans="1:6" ht="13.5" hidden="1" customHeight="1" thickBot="1">
      <c r="A3529" s="27">
        <f t="shared" si="64"/>
        <v>9</v>
      </c>
      <c r="B3529" s="30" t="s">
        <v>5649</v>
      </c>
      <c r="C3529" s="38" t="s">
        <v>5650</v>
      </c>
      <c r="D3529" s="40">
        <v>0</v>
      </c>
      <c r="E3529" s="39">
        <v>1535066486.6800001</v>
      </c>
      <c r="F3529" s="39">
        <v>1535066486.6800001</v>
      </c>
    </row>
    <row r="3530" spans="1:6" ht="13.5" hidden="1" customHeight="1" thickBot="1">
      <c r="A3530" s="27">
        <f t="shared" si="64"/>
        <v>9</v>
      </c>
      <c r="B3530" s="30" t="s">
        <v>5651</v>
      </c>
      <c r="C3530" s="38" t="s">
        <v>5652</v>
      </c>
      <c r="D3530" s="40">
        <v>0</v>
      </c>
      <c r="E3530" s="40">
        <v>26619785</v>
      </c>
      <c r="F3530" s="40">
        <v>26619785</v>
      </c>
    </row>
    <row r="3531" spans="1:6" ht="13.5" hidden="1" thickBot="1">
      <c r="A3531" s="27">
        <f t="shared" si="64"/>
        <v>9</v>
      </c>
      <c r="B3531" s="30" t="s">
        <v>5653</v>
      </c>
      <c r="C3531" s="30" t="s">
        <v>5654</v>
      </c>
      <c r="D3531" s="34">
        <v>0</v>
      </c>
      <c r="E3531" s="33">
        <v>44692170982.089996</v>
      </c>
      <c r="F3531" s="33">
        <v>44692170982.089996</v>
      </c>
    </row>
    <row r="3532" spans="1:6" ht="13.5" hidden="1" thickBot="1">
      <c r="A3532" s="27">
        <f t="shared" si="64"/>
        <v>9</v>
      </c>
      <c r="B3532" s="30" t="s">
        <v>5655</v>
      </c>
      <c r="C3532" s="30" t="s">
        <v>5656</v>
      </c>
      <c r="D3532" s="34">
        <v>0</v>
      </c>
      <c r="E3532" s="33">
        <v>59066441928.529999</v>
      </c>
      <c r="F3532" s="33">
        <v>59066441928.529999</v>
      </c>
    </row>
    <row r="3533" spans="1:6" ht="13.5" hidden="1" thickBot="1">
      <c r="A3533" s="27">
        <f t="shared" si="64"/>
        <v>9</v>
      </c>
      <c r="B3533" s="30" t="s">
        <v>5657</v>
      </c>
      <c r="C3533" s="30" t="s">
        <v>5658</v>
      </c>
      <c r="D3533" s="34">
        <v>0</v>
      </c>
      <c r="E3533" s="33">
        <v>620278826.44000006</v>
      </c>
      <c r="F3533" s="33">
        <v>620278826.44000006</v>
      </c>
    </row>
    <row r="3534" spans="1:6" ht="13.5" hidden="1" thickBot="1">
      <c r="A3534" s="27">
        <f t="shared" si="64"/>
        <v>9</v>
      </c>
      <c r="B3534" s="30" t="s">
        <v>5659</v>
      </c>
      <c r="C3534" s="30" t="s">
        <v>5660</v>
      </c>
      <c r="D3534" s="34">
        <v>0</v>
      </c>
      <c r="E3534" s="34">
        <v>1991304995046</v>
      </c>
      <c r="F3534" s="34">
        <v>1991304995046</v>
      </c>
    </row>
    <row r="3535" spans="1:6" ht="51.75" hidden="1" thickBot="1">
      <c r="A3535" s="27">
        <f t="shared" si="64"/>
        <v>9</v>
      </c>
      <c r="B3535" s="30" t="s">
        <v>5661</v>
      </c>
      <c r="C3535" s="38" t="s">
        <v>5662</v>
      </c>
      <c r="D3535" s="40">
        <v>0</v>
      </c>
      <c r="E3535" s="40">
        <v>75019413726</v>
      </c>
      <c r="F3535" s="40">
        <v>75019413726</v>
      </c>
    </row>
    <row r="3536" spans="1:6" ht="13.5" hidden="1" thickBot="1">
      <c r="A3536" s="27">
        <f t="shared" si="64"/>
        <v>9</v>
      </c>
      <c r="B3536" s="30" t="s">
        <v>5663</v>
      </c>
      <c r="C3536" s="30" t="s">
        <v>5664</v>
      </c>
      <c r="D3536" s="34">
        <v>0</v>
      </c>
      <c r="E3536" s="33">
        <v>818427031.27999997</v>
      </c>
      <c r="F3536" s="33">
        <v>818427031.27999997</v>
      </c>
    </row>
    <row r="3537" spans="1:6" ht="13.5" hidden="1" thickBot="1">
      <c r="A3537" s="27">
        <f t="shared" si="64"/>
        <v>9</v>
      </c>
      <c r="B3537" s="30" t="s">
        <v>5665</v>
      </c>
      <c r="C3537" s="30" t="s">
        <v>5666</v>
      </c>
      <c r="D3537" s="34">
        <v>0</v>
      </c>
      <c r="E3537" s="33">
        <v>31161225415.150002</v>
      </c>
      <c r="F3537" s="33">
        <v>31161225415.150002</v>
      </c>
    </row>
    <row r="3538" spans="1:6" ht="13.5" hidden="1" thickBot="1">
      <c r="A3538" s="27">
        <f t="shared" si="64"/>
        <v>9</v>
      </c>
      <c r="B3538" s="30" t="s">
        <v>5667</v>
      </c>
      <c r="C3538" s="30" t="s">
        <v>5668</v>
      </c>
      <c r="D3538" s="34">
        <v>0</v>
      </c>
      <c r="E3538" s="33">
        <v>423769387349.31</v>
      </c>
      <c r="F3538" s="33">
        <v>423769387349.31</v>
      </c>
    </row>
    <row r="3539" spans="1:6" ht="13.5" hidden="1" thickBot="1">
      <c r="A3539" s="27">
        <f t="shared" si="64"/>
        <v>9</v>
      </c>
      <c r="B3539" s="30" t="s">
        <v>5669</v>
      </c>
      <c r="C3539" s="30" t="s">
        <v>5670</v>
      </c>
      <c r="D3539" s="34">
        <v>0</v>
      </c>
      <c r="E3539" s="33">
        <v>119697138242.78999</v>
      </c>
      <c r="F3539" s="33">
        <v>119697138242.78999</v>
      </c>
    </row>
    <row r="3540" spans="1:6" ht="13.5" hidden="1" thickBot="1">
      <c r="A3540" s="27">
        <f t="shared" si="64"/>
        <v>9</v>
      </c>
      <c r="B3540" s="30" t="s">
        <v>5671</v>
      </c>
      <c r="C3540" s="30" t="s">
        <v>5672</v>
      </c>
      <c r="D3540" s="34">
        <v>0</v>
      </c>
      <c r="E3540" s="33">
        <v>640877381994.84998</v>
      </c>
      <c r="F3540" s="33">
        <v>640877381994.84998</v>
      </c>
    </row>
    <row r="3541" spans="1:6" ht="13.5" hidden="1" thickBot="1">
      <c r="A3541" s="27">
        <f t="shared" si="64"/>
        <v>9</v>
      </c>
      <c r="B3541" s="30" t="s">
        <v>5673</v>
      </c>
      <c r="C3541" s="30" t="s">
        <v>5674</v>
      </c>
      <c r="D3541" s="34">
        <v>0</v>
      </c>
      <c r="E3541" s="33">
        <v>17763273105263.602</v>
      </c>
      <c r="F3541" s="33">
        <v>17763273105263.602</v>
      </c>
    </row>
    <row r="3542" spans="1:6" ht="13.5" hidden="1" thickBot="1">
      <c r="A3542" s="27">
        <f t="shared" si="64"/>
        <v>9</v>
      </c>
      <c r="B3542" s="30" t="s">
        <v>5675</v>
      </c>
      <c r="C3542" s="30" t="s">
        <v>5676</v>
      </c>
      <c r="D3542" s="34">
        <v>0</v>
      </c>
      <c r="E3542" s="33">
        <v>20566854.82</v>
      </c>
      <c r="F3542" s="33">
        <v>20566854.82</v>
      </c>
    </row>
    <row r="3543" spans="1:6" ht="13.5" hidden="1" thickBot="1">
      <c r="A3543" s="27">
        <f t="shared" si="64"/>
        <v>9</v>
      </c>
      <c r="B3543" s="30" t="s">
        <v>5677</v>
      </c>
      <c r="C3543" s="30" t="s">
        <v>5678</v>
      </c>
      <c r="D3543" s="34">
        <v>0</v>
      </c>
      <c r="E3543" s="33">
        <v>6784418102410.6396</v>
      </c>
      <c r="F3543" s="33">
        <v>6784418102410.6396</v>
      </c>
    </row>
    <row r="3544" spans="1:6" ht="13.5" hidden="1" thickBot="1">
      <c r="A3544" s="27">
        <f t="shared" si="64"/>
        <v>9</v>
      </c>
      <c r="B3544" s="30" t="s">
        <v>5679</v>
      </c>
      <c r="C3544" s="30" t="s">
        <v>5680</v>
      </c>
      <c r="D3544" s="34">
        <v>0</v>
      </c>
      <c r="E3544" s="34">
        <v>64613226193</v>
      </c>
      <c r="F3544" s="34">
        <v>64613226193</v>
      </c>
    </row>
    <row r="3545" spans="1:6" ht="13.5" hidden="1" thickBot="1">
      <c r="A3545" s="27">
        <f t="shared" si="64"/>
        <v>9</v>
      </c>
      <c r="B3545" s="30" t="s">
        <v>5681</v>
      </c>
      <c r="C3545" s="30" t="s">
        <v>5682</v>
      </c>
      <c r="D3545" s="34">
        <v>0</v>
      </c>
      <c r="E3545" s="33">
        <v>962317018395.88</v>
      </c>
      <c r="F3545" s="33">
        <v>962317018395.88</v>
      </c>
    </row>
    <row r="3546" spans="1:6" ht="13.5" hidden="1" thickBot="1">
      <c r="A3546" s="27">
        <f t="shared" si="64"/>
        <v>9</v>
      </c>
      <c r="B3546" s="30" t="s">
        <v>5683</v>
      </c>
      <c r="C3546" s="30" t="s">
        <v>5684</v>
      </c>
      <c r="D3546" s="34">
        <v>0</v>
      </c>
      <c r="E3546" s="33">
        <v>1269073694011.8301</v>
      </c>
      <c r="F3546" s="33">
        <v>1269073694011.8301</v>
      </c>
    </row>
    <row r="3547" spans="1:6" ht="13.5" hidden="1" thickBot="1">
      <c r="A3547" s="27">
        <f t="shared" si="64"/>
        <v>9</v>
      </c>
      <c r="B3547" s="30" t="s">
        <v>5685</v>
      </c>
      <c r="C3547" s="30" t="s">
        <v>5686</v>
      </c>
      <c r="D3547" s="34">
        <v>0</v>
      </c>
      <c r="E3547" s="33">
        <v>1268910738.9100001</v>
      </c>
      <c r="F3547" s="33">
        <v>1268910738.9100001</v>
      </c>
    </row>
    <row r="3548" spans="1:6" ht="13.5" hidden="1" thickBot="1">
      <c r="A3548" s="27">
        <f t="shared" si="64"/>
        <v>9</v>
      </c>
      <c r="B3548" s="30" t="s">
        <v>5687</v>
      </c>
      <c r="C3548" s="30" t="s">
        <v>5688</v>
      </c>
      <c r="D3548" s="34">
        <v>0</v>
      </c>
      <c r="E3548" s="33">
        <v>2873217209383.2202</v>
      </c>
      <c r="F3548" s="33">
        <v>2873217209383.2202</v>
      </c>
    </row>
    <row r="3549" spans="1:6" ht="13.5" hidden="1" thickBot="1">
      <c r="A3549" s="27">
        <f t="shared" si="64"/>
        <v>9</v>
      </c>
      <c r="B3549" s="30" t="s">
        <v>5689</v>
      </c>
      <c r="C3549" s="30" t="s">
        <v>5690</v>
      </c>
      <c r="D3549" s="34">
        <v>0</v>
      </c>
      <c r="E3549" s="33">
        <v>38744269611.760002</v>
      </c>
      <c r="F3549" s="33">
        <v>38744269611.760002</v>
      </c>
    </row>
    <row r="3550" spans="1:6" ht="13.5" hidden="1" thickBot="1">
      <c r="A3550" s="27">
        <f t="shared" si="64"/>
        <v>9</v>
      </c>
      <c r="B3550" s="30" t="s">
        <v>5691</v>
      </c>
      <c r="C3550" s="30" t="s">
        <v>1120</v>
      </c>
      <c r="D3550" s="34">
        <v>0</v>
      </c>
      <c r="E3550" s="33">
        <v>23781672797.169998</v>
      </c>
      <c r="F3550" s="33">
        <v>23781672797.169998</v>
      </c>
    </row>
    <row r="3551" spans="1:6" ht="13.5" hidden="1" thickBot="1">
      <c r="A3551" s="27">
        <f t="shared" si="64"/>
        <v>9</v>
      </c>
      <c r="B3551" s="30" t="s">
        <v>5692</v>
      </c>
      <c r="C3551" s="30" t="s">
        <v>5693</v>
      </c>
      <c r="D3551" s="34">
        <v>0</v>
      </c>
      <c r="E3551" s="33">
        <v>1088015079435.71</v>
      </c>
      <c r="F3551" s="33">
        <v>1088015079435.71</v>
      </c>
    </row>
    <row r="3552" spans="1:6" ht="13.5" hidden="1" thickBot="1">
      <c r="A3552" s="27">
        <f t="shared" si="64"/>
        <v>9</v>
      </c>
      <c r="B3552" s="30" t="s">
        <v>5694</v>
      </c>
      <c r="C3552" s="30" t="s">
        <v>5695</v>
      </c>
      <c r="D3552" s="34">
        <v>0</v>
      </c>
      <c r="E3552" s="33">
        <v>238748806952.10999</v>
      </c>
      <c r="F3552" s="33">
        <v>238748806952.10999</v>
      </c>
    </row>
    <row r="3553" spans="1:6" ht="13.5" hidden="1" customHeight="1" thickBot="1">
      <c r="A3553" s="27">
        <f t="shared" si="64"/>
        <v>9</v>
      </c>
      <c r="B3553" s="30" t="s">
        <v>5696</v>
      </c>
      <c r="C3553" s="38" t="s">
        <v>5697</v>
      </c>
      <c r="D3553" s="40">
        <v>0</v>
      </c>
      <c r="E3553" s="40">
        <v>62471477</v>
      </c>
      <c r="F3553" s="40">
        <v>62471477</v>
      </c>
    </row>
    <row r="3554" spans="1:6" ht="51.75" hidden="1" thickBot="1">
      <c r="A3554" s="27">
        <f t="shared" ref="A3554:A3617" si="65">LEN(B3554)</f>
        <v>9</v>
      </c>
      <c r="B3554" s="30" t="s">
        <v>5698</v>
      </c>
      <c r="C3554" s="38" t="s">
        <v>4492</v>
      </c>
      <c r="D3554" s="40">
        <v>0</v>
      </c>
      <c r="E3554" s="39">
        <v>8348.81</v>
      </c>
      <c r="F3554" s="39">
        <v>8348.81</v>
      </c>
    </row>
    <row r="3555" spans="1:6" ht="13.5" hidden="1" thickBot="1">
      <c r="A3555" s="27">
        <f t="shared" si="65"/>
        <v>9</v>
      </c>
      <c r="B3555" s="30" t="s">
        <v>5699</v>
      </c>
      <c r="C3555" s="30" t="s">
        <v>5700</v>
      </c>
      <c r="D3555" s="34">
        <v>0</v>
      </c>
      <c r="E3555" s="33">
        <v>903334871371.41003</v>
      </c>
      <c r="F3555" s="33">
        <v>903334871371.41003</v>
      </c>
    </row>
    <row r="3556" spans="1:6" ht="13.5" hidden="1" thickBot="1">
      <c r="A3556" s="27">
        <f t="shared" si="65"/>
        <v>9</v>
      </c>
      <c r="B3556" s="30" t="s">
        <v>5701</v>
      </c>
      <c r="C3556" s="30" t="s">
        <v>5702</v>
      </c>
      <c r="D3556" s="34">
        <v>0</v>
      </c>
      <c r="E3556" s="33">
        <v>32492972.780000001</v>
      </c>
      <c r="F3556" s="33">
        <v>32492972.780000001</v>
      </c>
    </row>
    <row r="3557" spans="1:6" ht="13.5" hidden="1" thickBot="1">
      <c r="A3557" s="27">
        <f t="shared" si="65"/>
        <v>9</v>
      </c>
      <c r="B3557" s="30" t="s">
        <v>5703</v>
      </c>
      <c r="C3557" s="30" t="s">
        <v>5704</v>
      </c>
      <c r="D3557" s="34">
        <v>0</v>
      </c>
      <c r="E3557" s="34">
        <v>486274279</v>
      </c>
      <c r="F3557" s="34">
        <v>486274279</v>
      </c>
    </row>
    <row r="3558" spans="1:6" ht="13.5" hidden="1" thickBot="1">
      <c r="A3558" s="27">
        <f t="shared" si="65"/>
        <v>9</v>
      </c>
      <c r="B3558" s="30" t="s">
        <v>5705</v>
      </c>
      <c r="C3558" s="30" t="s">
        <v>5706</v>
      </c>
      <c r="D3558" s="34">
        <v>0</v>
      </c>
      <c r="E3558" s="33">
        <v>3442022536528.5801</v>
      </c>
      <c r="F3558" s="33">
        <v>3442022536528.5801</v>
      </c>
    </row>
    <row r="3559" spans="1:6" ht="13.5" thickBot="1">
      <c r="A3559" s="27">
        <f t="shared" si="65"/>
        <v>6</v>
      </c>
      <c r="B3559" s="27" t="s">
        <v>5707</v>
      </c>
      <c r="C3559" s="30" t="s">
        <v>5708</v>
      </c>
      <c r="D3559" s="34">
        <v>0</v>
      </c>
      <c r="E3559" s="33">
        <v>1348970553511.9199</v>
      </c>
      <c r="F3559" s="33">
        <v>1348970553511.9199</v>
      </c>
    </row>
    <row r="3560" spans="1:6" ht="13.5" hidden="1" thickBot="1">
      <c r="A3560" s="27">
        <f t="shared" si="65"/>
        <v>9</v>
      </c>
      <c r="B3560" s="30" t="s">
        <v>5709</v>
      </c>
      <c r="C3560" s="30" t="s">
        <v>586</v>
      </c>
      <c r="D3560" s="34">
        <v>0</v>
      </c>
      <c r="E3560" s="33">
        <v>2780465410.9200001</v>
      </c>
      <c r="F3560" s="33">
        <v>2780465410.9200001</v>
      </c>
    </row>
    <row r="3561" spans="1:6" ht="13.5" hidden="1" thickBot="1">
      <c r="A3561" s="27">
        <f t="shared" si="65"/>
        <v>9</v>
      </c>
      <c r="B3561" s="30" t="s">
        <v>5710</v>
      </c>
      <c r="C3561" s="30" t="s">
        <v>680</v>
      </c>
      <c r="D3561" s="34">
        <v>0</v>
      </c>
      <c r="E3561" s="34">
        <v>1346190088101</v>
      </c>
      <c r="F3561" s="34">
        <v>1346190088101</v>
      </c>
    </row>
    <row r="3562" spans="1:6" ht="13.5" hidden="1" thickBot="1">
      <c r="A3562" s="27">
        <f t="shared" si="65"/>
        <v>9</v>
      </c>
      <c r="B3562" s="30" t="s">
        <v>5711</v>
      </c>
      <c r="C3562" s="30" t="s">
        <v>580</v>
      </c>
      <c r="D3562" s="34">
        <v>0</v>
      </c>
      <c r="E3562" s="34">
        <v>0</v>
      </c>
      <c r="F3562" s="34">
        <v>0</v>
      </c>
    </row>
    <row r="3563" spans="1:6" ht="13.5" hidden="1" thickBot="1">
      <c r="A3563" s="27">
        <f t="shared" si="65"/>
        <v>9</v>
      </c>
      <c r="B3563" s="30" t="s">
        <v>5712</v>
      </c>
      <c r="C3563" s="30" t="s">
        <v>582</v>
      </c>
      <c r="D3563" s="34">
        <v>0</v>
      </c>
      <c r="E3563" s="34">
        <v>0</v>
      </c>
      <c r="F3563" s="34">
        <v>0</v>
      </c>
    </row>
    <row r="3564" spans="1:6" ht="13.5" hidden="1" thickBot="1">
      <c r="A3564" s="27">
        <f t="shared" si="65"/>
        <v>9</v>
      </c>
      <c r="B3564" s="30" t="s">
        <v>5713</v>
      </c>
      <c r="C3564" s="30" t="s">
        <v>584</v>
      </c>
      <c r="D3564" s="34">
        <v>0</v>
      </c>
      <c r="E3564" s="34">
        <v>0</v>
      </c>
      <c r="F3564" s="34">
        <v>0</v>
      </c>
    </row>
    <row r="3565" spans="1:6" ht="13.5" thickBot="1">
      <c r="A3565" s="27">
        <f t="shared" si="65"/>
        <v>6</v>
      </c>
      <c r="B3565" s="27" t="s">
        <v>5714</v>
      </c>
      <c r="C3565" s="30" t="s">
        <v>5715</v>
      </c>
      <c r="D3565" s="34">
        <v>0</v>
      </c>
      <c r="E3565" s="34">
        <v>33708283905</v>
      </c>
      <c r="F3565" s="34">
        <v>33708283905</v>
      </c>
    </row>
    <row r="3566" spans="1:6" ht="13.5" hidden="1" thickBot="1">
      <c r="A3566" s="27">
        <f t="shared" si="65"/>
        <v>9</v>
      </c>
      <c r="B3566" s="30" t="s">
        <v>5716</v>
      </c>
      <c r="C3566" s="30" t="s">
        <v>586</v>
      </c>
      <c r="D3566" s="34">
        <v>0</v>
      </c>
      <c r="E3566" s="34">
        <v>3999342790</v>
      </c>
      <c r="F3566" s="34">
        <v>3999342790</v>
      </c>
    </row>
    <row r="3567" spans="1:6" ht="13.5" hidden="1" thickBot="1">
      <c r="A3567" s="27">
        <f t="shared" si="65"/>
        <v>9</v>
      </c>
      <c r="B3567" s="30" t="s">
        <v>5717</v>
      </c>
      <c r="C3567" s="30" t="s">
        <v>680</v>
      </c>
      <c r="D3567" s="34">
        <v>0</v>
      </c>
      <c r="E3567" s="34">
        <v>29708941115</v>
      </c>
      <c r="F3567" s="34">
        <v>29708941115</v>
      </c>
    </row>
    <row r="3568" spans="1:6" ht="13.5" hidden="1" thickBot="1">
      <c r="A3568" s="27">
        <f t="shared" si="65"/>
        <v>9</v>
      </c>
      <c r="B3568" s="30" t="s">
        <v>5718</v>
      </c>
      <c r="C3568" s="30" t="s">
        <v>580</v>
      </c>
      <c r="D3568" s="34">
        <v>0</v>
      </c>
      <c r="E3568" s="34">
        <v>0</v>
      </c>
      <c r="F3568" s="34">
        <v>0</v>
      </c>
    </row>
    <row r="3569" spans="1:6" ht="13.5" hidden="1" thickBot="1">
      <c r="A3569" s="27">
        <f t="shared" si="65"/>
        <v>9</v>
      </c>
      <c r="B3569" s="30" t="s">
        <v>5719</v>
      </c>
      <c r="C3569" s="30" t="s">
        <v>582</v>
      </c>
      <c r="D3569" s="34">
        <v>0</v>
      </c>
      <c r="E3569" s="34">
        <v>0</v>
      </c>
      <c r="F3569" s="34">
        <v>0</v>
      </c>
    </row>
    <row r="3570" spans="1:6" ht="13.5" hidden="1" thickBot="1">
      <c r="A3570" s="27">
        <f t="shared" si="65"/>
        <v>9</v>
      </c>
      <c r="B3570" s="30" t="s">
        <v>5720</v>
      </c>
      <c r="C3570" s="30" t="s">
        <v>584</v>
      </c>
      <c r="D3570" s="34">
        <v>0</v>
      </c>
      <c r="E3570" s="34">
        <v>0</v>
      </c>
      <c r="F3570" s="34">
        <v>0</v>
      </c>
    </row>
    <row r="3571" spans="1:6" ht="13.5" thickBot="1">
      <c r="A3571" s="27">
        <f t="shared" si="65"/>
        <v>6</v>
      </c>
      <c r="B3571" s="27" t="s">
        <v>5721</v>
      </c>
      <c r="C3571" s="30" t="s">
        <v>5722</v>
      </c>
      <c r="D3571" s="34">
        <v>0</v>
      </c>
      <c r="E3571" s="34">
        <v>513682382</v>
      </c>
      <c r="F3571" s="34">
        <v>513682382</v>
      </c>
    </row>
    <row r="3572" spans="1:6" ht="13.5" hidden="1" thickBot="1">
      <c r="A3572" s="27">
        <f t="shared" si="65"/>
        <v>9</v>
      </c>
      <c r="B3572" s="30" t="s">
        <v>5723</v>
      </c>
      <c r="C3572" s="30" t="s">
        <v>586</v>
      </c>
      <c r="D3572" s="34">
        <v>0</v>
      </c>
      <c r="E3572" s="34">
        <v>378776970</v>
      </c>
      <c r="F3572" s="34">
        <v>378776970</v>
      </c>
    </row>
    <row r="3573" spans="1:6" ht="13.5" hidden="1" thickBot="1">
      <c r="A3573" s="27">
        <f t="shared" si="65"/>
        <v>9</v>
      </c>
      <c r="B3573" s="30" t="s">
        <v>5724</v>
      </c>
      <c r="C3573" s="30" t="s">
        <v>680</v>
      </c>
      <c r="D3573" s="34">
        <v>0</v>
      </c>
      <c r="E3573" s="34">
        <v>134905412</v>
      </c>
      <c r="F3573" s="34">
        <v>134905412</v>
      </c>
    </row>
    <row r="3574" spans="1:6" ht="13.5" thickBot="1">
      <c r="A3574" s="27">
        <f t="shared" si="65"/>
        <v>6</v>
      </c>
      <c r="B3574" s="27" t="s">
        <v>5725</v>
      </c>
      <c r="C3574" s="30" t="s">
        <v>5726</v>
      </c>
      <c r="D3574" s="34">
        <v>0</v>
      </c>
      <c r="E3574" s="33">
        <v>57910741.960000001</v>
      </c>
      <c r="F3574" s="33">
        <v>57910741.960000001</v>
      </c>
    </row>
    <row r="3575" spans="1:6" ht="13.5" hidden="1" thickBot="1">
      <c r="A3575" s="27">
        <f t="shared" si="65"/>
        <v>9</v>
      </c>
      <c r="B3575" s="30" t="s">
        <v>5727</v>
      </c>
      <c r="C3575" s="30" t="s">
        <v>5728</v>
      </c>
      <c r="D3575" s="34">
        <v>0</v>
      </c>
      <c r="E3575" s="33">
        <v>44873060.619999997</v>
      </c>
      <c r="F3575" s="33">
        <v>44873060.619999997</v>
      </c>
    </row>
    <row r="3576" spans="1:6" ht="13.5" hidden="1" thickBot="1">
      <c r="A3576" s="27">
        <f t="shared" si="65"/>
        <v>9</v>
      </c>
      <c r="B3576" s="30" t="s">
        <v>5729</v>
      </c>
      <c r="C3576" s="30" t="s">
        <v>4640</v>
      </c>
      <c r="D3576" s="34">
        <v>0</v>
      </c>
      <c r="E3576" s="33">
        <v>13037681.34</v>
      </c>
      <c r="F3576" s="33">
        <v>13037681.34</v>
      </c>
    </row>
    <row r="3577" spans="1:6" ht="13.5" thickBot="1">
      <c r="A3577" s="27">
        <f t="shared" si="65"/>
        <v>6</v>
      </c>
      <c r="B3577" s="27" t="s">
        <v>5730</v>
      </c>
      <c r="C3577" s="30" t="s">
        <v>5731</v>
      </c>
      <c r="D3577" s="34">
        <v>0</v>
      </c>
      <c r="E3577" s="34">
        <v>479190876</v>
      </c>
      <c r="F3577" s="34">
        <v>479190876</v>
      </c>
    </row>
    <row r="3578" spans="1:6" ht="13.5" hidden="1" thickBot="1">
      <c r="A3578" s="27">
        <f t="shared" si="65"/>
        <v>9</v>
      </c>
      <c r="B3578" s="30" t="s">
        <v>5732</v>
      </c>
      <c r="C3578" s="30" t="s">
        <v>106</v>
      </c>
      <c r="D3578" s="34">
        <v>0</v>
      </c>
      <c r="E3578" s="34">
        <v>479190876</v>
      </c>
      <c r="F3578" s="34">
        <v>479190876</v>
      </c>
    </row>
    <row r="3579" spans="1:6" ht="13.5" thickBot="1">
      <c r="A3579" s="27">
        <f t="shared" si="65"/>
        <v>6</v>
      </c>
      <c r="B3579" s="27" t="s">
        <v>5733</v>
      </c>
      <c r="C3579" s="30" t="s">
        <v>5734</v>
      </c>
      <c r="D3579" s="34">
        <v>0</v>
      </c>
      <c r="E3579" s="34">
        <v>6503581</v>
      </c>
      <c r="F3579" s="34">
        <v>6503581</v>
      </c>
    </row>
    <row r="3580" spans="1:6" ht="13.5" hidden="1" thickBot="1">
      <c r="A3580" s="27">
        <f t="shared" si="65"/>
        <v>9</v>
      </c>
      <c r="B3580" s="30" t="s">
        <v>5735</v>
      </c>
      <c r="C3580" s="30" t="s">
        <v>2375</v>
      </c>
      <c r="D3580" s="34">
        <v>0</v>
      </c>
      <c r="E3580" s="34">
        <v>6503581</v>
      </c>
      <c r="F3580" s="34">
        <v>6503581</v>
      </c>
    </row>
    <row r="3581" spans="1:6" ht="13.5" thickBot="1">
      <c r="A3581" s="27">
        <f t="shared" si="65"/>
        <v>6</v>
      </c>
      <c r="B3581" s="27" t="s">
        <v>5736</v>
      </c>
      <c r="C3581" s="30" t="s">
        <v>5737</v>
      </c>
      <c r="D3581" s="34">
        <v>0</v>
      </c>
      <c r="E3581" s="33">
        <v>8351871736291.29</v>
      </c>
      <c r="F3581" s="33">
        <v>8351871736291.29</v>
      </c>
    </row>
    <row r="3582" spans="1:6" ht="13.5" hidden="1" thickBot="1">
      <c r="A3582" s="27">
        <f t="shared" si="65"/>
        <v>9</v>
      </c>
      <c r="B3582" s="30" t="s">
        <v>5738</v>
      </c>
      <c r="C3582" s="30" t="s">
        <v>763</v>
      </c>
      <c r="D3582" s="34">
        <v>0</v>
      </c>
      <c r="E3582" s="33">
        <v>8256568951721.5498</v>
      </c>
      <c r="F3582" s="33">
        <v>8256568951721.5498</v>
      </c>
    </row>
    <row r="3583" spans="1:6" ht="13.5" hidden="1" thickBot="1">
      <c r="A3583" s="27">
        <f t="shared" si="65"/>
        <v>9</v>
      </c>
      <c r="B3583" s="30" t="s">
        <v>5739</v>
      </c>
      <c r="C3583" s="30" t="s">
        <v>2852</v>
      </c>
      <c r="D3583" s="34">
        <v>0</v>
      </c>
      <c r="E3583" s="33">
        <v>95302784569.740005</v>
      </c>
      <c r="F3583" s="33">
        <v>95302784569.740005</v>
      </c>
    </row>
    <row r="3584" spans="1:6" ht="13.5" thickBot="1">
      <c r="A3584" s="27">
        <f t="shared" si="65"/>
        <v>6</v>
      </c>
      <c r="B3584" s="27" t="s">
        <v>5740</v>
      </c>
      <c r="C3584" s="30" t="s">
        <v>4650</v>
      </c>
      <c r="D3584" s="34">
        <v>0</v>
      </c>
      <c r="E3584" s="33">
        <v>4212810376582.1499</v>
      </c>
      <c r="F3584" s="33">
        <v>4212810376582.1499</v>
      </c>
    </row>
    <row r="3585" spans="1:6" ht="13.5" hidden="1" thickBot="1">
      <c r="A3585" s="27">
        <f t="shared" si="65"/>
        <v>9</v>
      </c>
      <c r="B3585" s="30" t="s">
        <v>5741</v>
      </c>
      <c r="C3585" s="30" t="s">
        <v>474</v>
      </c>
      <c r="D3585" s="34">
        <v>0</v>
      </c>
      <c r="E3585" s="33">
        <v>744100990.96000004</v>
      </c>
      <c r="F3585" s="33">
        <v>744100990.96000004</v>
      </c>
    </row>
    <row r="3586" spans="1:6" ht="13.5" hidden="1" thickBot="1">
      <c r="A3586" s="27">
        <f t="shared" si="65"/>
        <v>9</v>
      </c>
      <c r="B3586" s="30" t="s">
        <v>5742</v>
      </c>
      <c r="C3586" s="30" t="s">
        <v>149</v>
      </c>
      <c r="D3586" s="34">
        <v>0</v>
      </c>
      <c r="E3586" s="33">
        <v>198628800786.35999</v>
      </c>
      <c r="F3586" s="33">
        <v>198628800786.35999</v>
      </c>
    </row>
    <row r="3587" spans="1:6" ht="13.5" hidden="1" thickBot="1">
      <c r="A3587" s="27">
        <f t="shared" si="65"/>
        <v>9</v>
      </c>
      <c r="B3587" s="30" t="s">
        <v>5743</v>
      </c>
      <c r="C3587" s="30" t="s">
        <v>760</v>
      </c>
      <c r="D3587" s="34">
        <v>0</v>
      </c>
      <c r="E3587" s="33">
        <v>161661429585.92001</v>
      </c>
      <c r="F3587" s="33">
        <v>161661429585.92001</v>
      </c>
    </row>
    <row r="3588" spans="1:6" ht="13.5" hidden="1" thickBot="1">
      <c r="A3588" s="27">
        <f t="shared" si="65"/>
        <v>9</v>
      </c>
      <c r="B3588" s="30" t="s">
        <v>5744</v>
      </c>
      <c r="C3588" s="30" t="s">
        <v>1383</v>
      </c>
      <c r="D3588" s="34">
        <v>0</v>
      </c>
      <c r="E3588" s="33">
        <v>622824189.94000006</v>
      </c>
      <c r="F3588" s="33">
        <v>622824189.94000006</v>
      </c>
    </row>
    <row r="3589" spans="1:6" ht="13.5" hidden="1" thickBot="1">
      <c r="A3589" s="27">
        <f t="shared" si="65"/>
        <v>9</v>
      </c>
      <c r="B3589" s="30" t="s">
        <v>5745</v>
      </c>
      <c r="C3589" s="30" t="s">
        <v>116</v>
      </c>
      <c r="D3589" s="34">
        <v>0</v>
      </c>
      <c r="E3589" s="33">
        <v>62501544624.269997</v>
      </c>
      <c r="F3589" s="33">
        <v>62501544624.269997</v>
      </c>
    </row>
    <row r="3590" spans="1:6" ht="13.5" hidden="1" thickBot="1">
      <c r="A3590" s="27">
        <f t="shared" si="65"/>
        <v>9</v>
      </c>
      <c r="B3590" s="30" t="s">
        <v>5746</v>
      </c>
      <c r="C3590" s="30" t="s">
        <v>193</v>
      </c>
      <c r="D3590" s="34">
        <v>0</v>
      </c>
      <c r="E3590" s="33">
        <v>1695933237620.45</v>
      </c>
      <c r="F3590" s="33">
        <v>1695933237620.45</v>
      </c>
    </row>
    <row r="3591" spans="1:6" ht="13.5" hidden="1" thickBot="1">
      <c r="A3591" s="27">
        <f t="shared" si="65"/>
        <v>9</v>
      </c>
      <c r="B3591" s="30" t="s">
        <v>5747</v>
      </c>
      <c r="C3591" s="30" t="s">
        <v>2330</v>
      </c>
      <c r="D3591" s="34">
        <v>0</v>
      </c>
      <c r="E3591" s="33">
        <v>16511287478.469999</v>
      </c>
      <c r="F3591" s="33">
        <v>16511287478.469999</v>
      </c>
    </row>
    <row r="3592" spans="1:6" ht="13.5" hidden="1" thickBot="1">
      <c r="A3592" s="27">
        <f t="shared" si="65"/>
        <v>9</v>
      </c>
      <c r="B3592" s="30" t="s">
        <v>5748</v>
      </c>
      <c r="C3592" s="30" t="s">
        <v>93</v>
      </c>
      <c r="D3592" s="34">
        <v>0</v>
      </c>
      <c r="E3592" s="33">
        <v>4565592248.1199999</v>
      </c>
      <c r="F3592" s="33">
        <v>4565592248.1199999</v>
      </c>
    </row>
    <row r="3593" spans="1:6" ht="13.5" hidden="1" thickBot="1">
      <c r="A3593" s="27">
        <f t="shared" si="65"/>
        <v>9</v>
      </c>
      <c r="B3593" s="30" t="s">
        <v>5749</v>
      </c>
      <c r="C3593" s="30" t="s">
        <v>2401</v>
      </c>
      <c r="D3593" s="34">
        <v>0</v>
      </c>
      <c r="E3593" s="33">
        <v>247547542.06</v>
      </c>
      <c r="F3593" s="33">
        <v>247547542.06</v>
      </c>
    </row>
    <row r="3594" spans="1:6" ht="13.5" hidden="1" thickBot="1">
      <c r="A3594" s="27">
        <f t="shared" si="65"/>
        <v>9</v>
      </c>
      <c r="B3594" s="30" t="s">
        <v>5750</v>
      </c>
      <c r="C3594" s="30" t="s">
        <v>82</v>
      </c>
      <c r="D3594" s="34">
        <v>0</v>
      </c>
      <c r="E3594" s="33">
        <v>97115586257.990005</v>
      </c>
      <c r="F3594" s="33">
        <v>97115586257.990005</v>
      </c>
    </row>
    <row r="3595" spans="1:6" ht="13.5" hidden="1" thickBot="1">
      <c r="A3595" s="27">
        <f t="shared" si="65"/>
        <v>9</v>
      </c>
      <c r="B3595" s="30" t="s">
        <v>5751</v>
      </c>
      <c r="C3595" s="30" t="s">
        <v>2404</v>
      </c>
      <c r="D3595" s="34">
        <v>0</v>
      </c>
      <c r="E3595" s="33">
        <v>94928606.400000006</v>
      </c>
      <c r="F3595" s="33">
        <v>94928606.400000006</v>
      </c>
    </row>
    <row r="3596" spans="1:6" ht="13.5" hidden="1" thickBot="1">
      <c r="A3596" s="27">
        <f t="shared" si="65"/>
        <v>9</v>
      </c>
      <c r="B3596" s="30" t="s">
        <v>5752</v>
      </c>
      <c r="C3596" s="30" t="s">
        <v>2406</v>
      </c>
      <c r="D3596" s="34">
        <v>0</v>
      </c>
      <c r="E3596" s="33">
        <v>0.25</v>
      </c>
      <c r="F3596" s="33">
        <v>0.25</v>
      </c>
    </row>
    <row r="3597" spans="1:6" ht="13.5" hidden="1" thickBot="1">
      <c r="A3597" s="27">
        <f t="shared" si="65"/>
        <v>9</v>
      </c>
      <c r="B3597" s="30" t="s">
        <v>5753</v>
      </c>
      <c r="C3597" s="30" t="s">
        <v>2408</v>
      </c>
      <c r="D3597" s="34">
        <v>0</v>
      </c>
      <c r="E3597" s="33">
        <v>90331850432.949997</v>
      </c>
      <c r="F3597" s="33">
        <v>90331850432.949997</v>
      </c>
    </row>
    <row r="3598" spans="1:6" ht="13.5" hidden="1" thickBot="1">
      <c r="A3598" s="27">
        <f t="shared" si="65"/>
        <v>9</v>
      </c>
      <c r="B3598" s="30" t="s">
        <v>5754</v>
      </c>
      <c r="C3598" s="30" t="s">
        <v>57</v>
      </c>
      <c r="D3598" s="34">
        <v>0</v>
      </c>
      <c r="E3598" s="33">
        <v>59517746781.790001</v>
      </c>
      <c r="F3598" s="33">
        <v>59517746781.790001</v>
      </c>
    </row>
    <row r="3599" spans="1:6" ht="13.5" hidden="1" thickBot="1">
      <c r="A3599" s="27">
        <f t="shared" si="65"/>
        <v>9</v>
      </c>
      <c r="B3599" s="30" t="s">
        <v>5755</v>
      </c>
      <c r="C3599" s="30" t="s">
        <v>2411</v>
      </c>
      <c r="D3599" s="34">
        <v>0</v>
      </c>
      <c r="E3599" s="33">
        <v>400968904857.21002</v>
      </c>
      <c r="F3599" s="33">
        <v>400968904857.21002</v>
      </c>
    </row>
    <row r="3600" spans="1:6" ht="13.5" hidden="1" thickBot="1">
      <c r="A3600" s="27">
        <f t="shared" si="65"/>
        <v>9</v>
      </c>
      <c r="B3600" s="30" t="s">
        <v>5756</v>
      </c>
      <c r="C3600" s="30" t="s">
        <v>2413</v>
      </c>
      <c r="D3600" s="34">
        <v>0</v>
      </c>
      <c r="E3600" s="33">
        <v>7570810030.5500002</v>
      </c>
      <c r="F3600" s="33">
        <v>7570810030.5500002</v>
      </c>
    </row>
    <row r="3601" spans="1:6" ht="13.5" hidden="1" thickBot="1">
      <c r="A3601" s="27">
        <f t="shared" si="65"/>
        <v>9</v>
      </c>
      <c r="B3601" s="30" t="s">
        <v>5757</v>
      </c>
      <c r="C3601" s="30" t="s">
        <v>2415</v>
      </c>
      <c r="D3601" s="34">
        <v>0</v>
      </c>
      <c r="E3601" s="33">
        <v>174618339493.69</v>
      </c>
      <c r="F3601" s="33">
        <v>174618339493.69</v>
      </c>
    </row>
    <row r="3602" spans="1:6" ht="13.5" hidden="1" thickBot="1">
      <c r="A3602" s="27">
        <f t="shared" si="65"/>
        <v>9</v>
      </c>
      <c r="B3602" s="30" t="s">
        <v>5758</v>
      </c>
      <c r="C3602" s="30" t="s">
        <v>162</v>
      </c>
      <c r="D3602" s="34">
        <v>0</v>
      </c>
      <c r="E3602" s="33">
        <v>1241175845054.77</v>
      </c>
      <c r="F3602" s="33">
        <v>1241175845054.77</v>
      </c>
    </row>
    <row r="3603" spans="1:6" ht="13.5" thickBot="1">
      <c r="A3603" s="27">
        <f t="shared" si="65"/>
        <v>6</v>
      </c>
      <c r="B3603" s="27" t="s">
        <v>5759</v>
      </c>
      <c r="C3603" s="30" t="s">
        <v>5760</v>
      </c>
      <c r="D3603" s="34">
        <v>0</v>
      </c>
      <c r="E3603" s="33">
        <v>10585468890883.5</v>
      </c>
      <c r="F3603" s="33">
        <v>10585468890883.5</v>
      </c>
    </row>
    <row r="3604" spans="1:6" ht="13.5" hidden="1" thickBot="1">
      <c r="A3604" s="27">
        <f t="shared" si="65"/>
        <v>9</v>
      </c>
      <c r="B3604" s="30" t="s">
        <v>5761</v>
      </c>
      <c r="C3604" s="30" t="s">
        <v>5762</v>
      </c>
      <c r="D3604" s="34">
        <v>0</v>
      </c>
      <c r="E3604" s="34">
        <v>8721569051</v>
      </c>
      <c r="F3604" s="34">
        <v>8721569051</v>
      </c>
    </row>
    <row r="3605" spans="1:6" ht="13.5" hidden="1" thickBot="1">
      <c r="A3605" s="27">
        <f t="shared" si="65"/>
        <v>9</v>
      </c>
      <c r="B3605" s="30" t="s">
        <v>5763</v>
      </c>
      <c r="C3605" s="30" t="s">
        <v>5764</v>
      </c>
      <c r="D3605" s="34">
        <v>0</v>
      </c>
      <c r="E3605" s="33">
        <v>58982632425.099998</v>
      </c>
      <c r="F3605" s="33">
        <v>58982632425.099998</v>
      </c>
    </row>
    <row r="3606" spans="1:6" ht="13.5" hidden="1" thickBot="1">
      <c r="A3606" s="27">
        <f t="shared" si="65"/>
        <v>9</v>
      </c>
      <c r="B3606" s="30" t="s">
        <v>5765</v>
      </c>
      <c r="C3606" s="30" t="s">
        <v>4564</v>
      </c>
      <c r="D3606" s="34">
        <v>0</v>
      </c>
      <c r="E3606" s="33">
        <v>2124415309.01</v>
      </c>
      <c r="F3606" s="33">
        <v>2124415309.01</v>
      </c>
    </row>
    <row r="3607" spans="1:6" ht="13.5" hidden="1" thickBot="1">
      <c r="A3607" s="27">
        <f t="shared" si="65"/>
        <v>9</v>
      </c>
      <c r="B3607" s="30" t="s">
        <v>5766</v>
      </c>
      <c r="C3607" s="30" t="s">
        <v>5767</v>
      </c>
      <c r="D3607" s="34">
        <v>0</v>
      </c>
      <c r="E3607" s="34">
        <v>169337630009</v>
      </c>
      <c r="F3607" s="34">
        <v>169337630009</v>
      </c>
    </row>
    <row r="3608" spans="1:6" ht="13.5" hidden="1" thickBot="1">
      <c r="A3608" s="27">
        <f t="shared" si="65"/>
        <v>9</v>
      </c>
      <c r="B3608" s="30" t="s">
        <v>5768</v>
      </c>
      <c r="C3608" s="30" t="s">
        <v>5769</v>
      </c>
      <c r="D3608" s="34">
        <v>0</v>
      </c>
      <c r="E3608" s="34">
        <v>384435567</v>
      </c>
      <c r="F3608" s="34">
        <v>384435567</v>
      </c>
    </row>
    <row r="3609" spans="1:6" ht="13.5" hidden="1" thickBot="1">
      <c r="A3609" s="27">
        <f t="shared" si="65"/>
        <v>9</v>
      </c>
      <c r="B3609" s="30" t="s">
        <v>5770</v>
      </c>
      <c r="C3609" s="30" t="s">
        <v>5771</v>
      </c>
      <c r="D3609" s="34">
        <v>0</v>
      </c>
      <c r="E3609" s="33">
        <v>3621990194.1999998</v>
      </c>
      <c r="F3609" s="33">
        <v>3621990194.1999998</v>
      </c>
    </row>
    <row r="3610" spans="1:6" ht="13.5" hidden="1" thickBot="1">
      <c r="A3610" s="27">
        <f t="shared" si="65"/>
        <v>9</v>
      </c>
      <c r="B3610" s="30" t="s">
        <v>5772</v>
      </c>
      <c r="C3610" s="30" t="s">
        <v>5773</v>
      </c>
      <c r="D3610" s="34">
        <v>0</v>
      </c>
      <c r="E3610" s="33">
        <v>187023598951.70999</v>
      </c>
      <c r="F3610" s="33">
        <v>187023598951.70999</v>
      </c>
    </row>
    <row r="3611" spans="1:6" ht="13.5" hidden="1" thickBot="1">
      <c r="A3611" s="27">
        <f t="shared" si="65"/>
        <v>9</v>
      </c>
      <c r="B3611" s="30" t="s">
        <v>5774</v>
      </c>
      <c r="C3611" s="30" t="s">
        <v>2879</v>
      </c>
      <c r="D3611" s="34">
        <v>0</v>
      </c>
      <c r="E3611" s="33">
        <v>956671491469.91003</v>
      </c>
      <c r="F3611" s="33">
        <v>956671491469.91003</v>
      </c>
    </row>
    <row r="3612" spans="1:6" ht="13.5" hidden="1" thickBot="1">
      <c r="A3612" s="27">
        <f t="shared" si="65"/>
        <v>9</v>
      </c>
      <c r="B3612" s="30" t="s">
        <v>5775</v>
      </c>
      <c r="C3612" s="30" t="s">
        <v>2881</v>
      </c>
      <c r="D3612" s="34">
        <v>0</v>
      </c>
      <c r="E3612" s="33">
        <v>117830113254.56</v>
      </c>
      <c r="F3612" s="33">
        <v>117830113254.56</v>
      </c>
    </row>
    <row r="3613" spans="1:6" ht="13.5" hidden="1" thickBot="1">
      <c r="A3613" s="27">
        <f t="shared" si="65"/>
        <v>9</v>
      </c>
      <c r="B3613" s="30" t="s">
        <v>5776</v>
      </c>
      <c r="C3613" s="30" t="s">
        <v>5777</v>
      </c>
      <c r="D3613" s="34">
        <v>0</v>
      </c>
      <c r="E3613" s="33">
        <v>316105978537.21002</v>
      </c>
      <c r="F3613" s="33">
        <v>316105978537.21002</v>
      </c>
    </row>
    <row r="3614" spans="1:6" ht="13.5" hidden="1" thickBot="1">
      <c r="A3614" s="27">
        <f t="shared" si="65"/>
        <v>9</v>
      </c>
      <c r="B3614" s="30" t="s">
        <v>5778</v>
      </c>
      <c r="C3614" s="30" t="s">
        <v>1277</v>
      </c>
      <c r="D3614" s="34">
        <v>0</v>
      </c>
      <c r="E3614" s="33">
        <v>18114469848.919998</v>
      </c>
      <c r="F3614" s="33">
        <v>18114469848.919998</v>
      </c>
    </row>
    <row r="3615" spans="1:6" ht="13.5" hidden="1" thickBot="1">
      <c r="A3615" s="27">
        <f t="shared" si="65"/>
        <v>9</v>
      </c>
      <c r="B3615" s="30" t="s">
        <v>5779</v>
      </c>
      <c r="C3615" s="30" t="s">
        <v>5780</v>
      </c>
      <c r="D3615" s="34">
        <v>0</v>
      </c>
      <c r="E3615" s="33">
        <v>71326073633.399994</v>
      </c>
      <c r="F3615" s="33">
        <v>71326073633.399994</v>
      </c>
    </row>
    <row r="3616" spans="1:6" ht="13.5" hidden="1" thickBot="1">
      <c r="A3616" s="27">
        <f t="shared" si="65"/>
        <v>9</v>
      </c>
      <c r="B3616" s="30" t="s">
        <v>5781</v>
      </c>
      <c r="C3616" s="30" t="s">
        <v>5782</v>
      </c>
      <c r="D3616" s="34">
        <v>0</v>
      </c>
      <c r="E3616" s="33">
        <v>314817930794.62</v>
      </c>
      <c r="F3616" s="33">
        <v>314817930794.62</v>
      </c>
    </row>
    <row r="3617" spans="1:6" ht="13.5" hidden="1" thickBot="1">
      <c r="A3617" s="27">
        <f t="shared" si="65"/>
        <v>9</v>
      </c>
      <c r="B3617" s="30" t="s">
        <v>5783</v>
      </c>
      <c r="C3617" s="30" t="s">
        <v>5784</v>
      </c>
      <c r="D3617" s="34">
        <v>0</v>
      </c>
      <c r="E3617" s="33">
        <v>743897887621.79004</v>
      </c>
      <c r="F3617" s="33">
        <v>743897887621.79004</v>
      </c>
    </row>
    <row r="3618" spans="1:6" ht="13.5" hidden="1" thickBot="1">
      <c r="A3618" s="27">
        <f t="shared" ref="A3618:A3681" si="66">LEN(B3618)</f>
        <v>9</v>
      </c>
      <c r="B3618" s="30" t="s">
        <v>5785</v>
      </c>
      <c r="C3618" s="30" t="s">
        <v>5786</v>
      </c>
      <c r="D3618" s="34">
        <v>0</v>
      </c>
      <c r="E3618" s="33">
        <v>164778398.86000001</v>
      </c>
      <c r="F3618" s="33">
        <v>164778398.86000001</v>
      </c>
    </row>
    <row r="3619" spans="1:6" ht="13.5" hidden="1" thickBot="1">
      <c r="A3619" s="27">
        <f t="shared" si="66"/>
        <v>9</v>
      </c>
      <c r="B3619" s="30" t="s">
        <v>5787</v>
      </c>
      <c r="C3619" s="30" t="s">
        <v>5788</v>
      </c>
      <c r="D3619" s="34">
        <v>0</v>
      </c>
      <c r="E3619" s="33">
        <v>9561417049.0300007</v>
      </c>
      <c r="F3619" s="33">
        <v>9561417049.0300007</v>
      </c>
    </row>
    <row r="3620" spans="1:6" ht="13.5" hidden="1" thickBot="1">
      <c r="A3620" s="27">
        <f t="shared" si="66"/>
        <v>9</v>
      </c>
      <c r="B3620" s="30" t="s">
        <v>5789</v>
      </c>
      <c r="C3620" s="30" t="s">
        <v>673</v>
      </c>
      <c r="D3620" s="34">
        <v>0</v>
      </c>
      <c r="E3620" s="33">
        <v>30158168146.630001</v>
      </c>
      <c r="F3620" s="33">
        <v>30158168146.630001</v>
      </c>
    </row>
    <row r="3621" spans="1:6" ht="13.5" hidden="1" thickBot="1">
      <c r="A3621" s="27">
        <f t="shared" si="66"/>
        <v>9</v>
      </c>
      <c r="B3621" s="30" t="s">
        <v>5790</v>
      </c>
      <c r="C3621" s="30" t="s">
        <v>3024</v>
      </c>
      <c r="D3621" s="34">
        <v>0</v>
      </c>
      <c r="E3621" s="33">
        <v>70601803205.039993</v>
      </c>
      <c r="F3621" s="33">
        <v>70601803205.039993</v>
      </c>
    </row>
    <row r="3622" spans="1:6" ht="13.5" hidden="1" thickBot="1">
      <c r="A3622" s="27">
        <f t="shared" si="66"/>
        <v>9</v>
      </c>
      <c r="B3622" s="30" t="s">
        <v>5791</v>
      </c>
      <c r="C3622" s="30" t="s">
        <v>972</v>
      </c>
      <c r="D3622" s="34">
        <v>0</v>
      </c>
      <c r="E3622" s="33">
        <v>17021311624.459999</v>
      </c>
      <c r="F3622" s="33">
        <v>17021311624.459999</v>
      </c>
    </row>
    <row r="3623" spans="1:6" ht="13.5" hidden="1" thickBot="1">
      <c r="A3623" s="27">
        <f t="shared" si="66"/>
        <v>9</v>
      </c>
      <c r="B3623" s="30" t="s">
        <v>5792</v>
      </c>
      <c r="C3623" s="30" t="s">
        <v>1271</v>
      </c>
      <c r="D3623" s="34">
        <v>0</v>
      </c>
      <c r="E3623" s="33">
        <v>2356388469.25</v>
      </c>
      <c r="F3623" s="33">
        <v>2356388469.25</v>
      </c>
    </row>
    <row r="3624" spans="1:6" ht="13.5" hidden="1" thickBot="1">
      <c r="A3624" s="27">
        <f t="shared" si="66"/>
        <v>9</v>
      </c>
      <c r="B3624" s="30" t="s">
        <v>5793</v>
      </c>
      <c r="C3624" s="30" t="s">
        <v>5794</v>
      </c>
      <c r="D3624" s="34">
        <v>0</v>
      </c>
      <c r="E3624" s="34">
        <v>24982718303</v>
      </c>
      <c r="F3624" s="34">
        <v>24982718303</v>
      </c>
    </row>
    <row r="3625" spans="1:6" ht="13.5" hidden="1" thickBot="1">
      <c r="A3625" s="27">
        <f t="shared" si="66"/>
        <v>9</v>
      </c>
      <c r="B3625" s="30" t="s">
        <v>5795</v>
      </c>
      <c r="C3625" s="30" t="s">
        <v>5796</v>
      </c>
      <c r="D3625" s="34">
        <v>0</v>
      </c>
      <c r="E3625" s="34">
        <v>75581677</v>
      </c>
      <c r="F3625" s="34">
        <v>75581677</v>
      </c>
    </row>
    <row r="3626" spans="1:6" ht="13.5" hidden="1" customHeight="1" thickBot="1">
      <c r="A3626" s="27">
        <f t="shared" si="66"/>
        <v>9</v>
      </c>
      <c r="B3626" s="30" t="s">
        <v>5797</v>
      </c>
      <c r="C3626" s="38" t="s">
        <v>5798</v>
      </c>
      <c r="D3626" s="40">
        <v>0</v>
      </c>
      <c r="E3626" s="39">
        <v>3575439396.04</v>
      </c>
      <c r="F3626" s="39">
        <v>3575439396.04</v>
      </c>
    </row>
    <row r="3627" spans="1:6" ht="13.5" hidden="1" thickBot="1">
      <c r="A3627" s="27">
        <f t="shared" si="66"/>
        <v>9</v>
      </c>
      <c r="B3627" s="30" t="s">
        <v>5799</v>
      </c>
      <c r="C3627" s="30" t="s">
        <v>5800</v>
      </c>
      <c r="D3627" s="34">
        <v>0</v>
      </c>
      <c r="E3627" s="33">
        <v>330357348386.03998</v>
      </c>
      <c r="F3627" s="33">
        <v>330357348386.03998</v>
      </c>
    </row>
    <row r="3628" spans="1:6" ht="13.5" hidden="1" thickBot="1">
      <c r="A3628" s="27">
        <f t="shared" si="66"/>
        <v>9</v>
      </c>
      <c r="B3628" s="30" t="s">
        <v>5801</v>
      </c>
      <c r="C3628" s="30" t="s">
        <v>5802</v>
      </c>
      <c r="D3628" s="34">
        <v>0</v>
      </c>
      <c r="E3628" s="34">
        <v>24605700</v>
      </c>
      <c r="F3628" s="34">
        <v>24605700</v>
      </c>
    </row>
    <row r="3629" spans="1:6" ht="13.5" hidden="1" thickBot="1">
      <c r="A3629" s="27">
        <f t="shared" si="66"/>
        <v>9</v>
      </c>
      <c r="B3629" s="30" t="s">
        <v>5803</v>
      </c>
      <c r="C3629" s="30" t="s">
        <v>5804</v>
      </c>
      <c r="D3629" s="34">
        <v>0</v>
      </c>
      <c r="E3629" s="33">
        <v>7127629113860.7402</v>
      </c>
      <c r="F3629" s="33">
        <v>7127629113860.7402</v>
      </c>
    </row>
    <row r="3630" spans="1:6" ht="13.5" thickBot="1">
      <c r="A3630" s="27">
        <f t="shared" si="66"/>
        <v>6</v>
      </c>
      <c r="B3630" s="27" t="s">
        <v>5805</v>
      </c>
      <c r="C3630" s="30" t="s">
        <v>5806</v>
      </c>
      <c r="D3630" s="34">
        <v>0</v>
      </c>
      <c r="E3630" s="33">
        <v>3903286320719.4199</v>
      </c>
      <c r="F3630" s="33">
        <v>3903286320719.4199</v>
      </c>
    </row>
    <row r="3631" spans="1:6" ht="13.5" hidden="1" thickBot="1">
      <c r="A3631" s="27">
        <f t="shared" si="66"/>
        <v>9</v>
      </c>
      <c r="B3631" s="30" t="s">
        <v>5807</v>
      </c>
      <c r="C3631" s="30" t="s">
        <v>3741</v>
      </c>
      <c r="D3631" s="34">
        <v>0</v>
      </c>
      <c r="E3631" s="33">
        <v>596675592744.31006</v>
      </c>
      <c r="F3631" s="33">
        <v>596675592744.31006</v>
      </c>
    </row>
    <row r="3632" spans="1:6" ht="13.5" hidden="1" thickBot="1">
      <c r="A3632" s="27">
        <f t="shared" si="66"/>
        <v>9</v>
      </c>
      <c r="B3632" s="30" t="s">
        <v>5808</v>
      </c>
      <c r="C3632" s="30" t="s">
        <v>3822</v>
      </c>
      <c r="D3632" s="34">
        <v>0</v>
      </c>
      <c r="E3632" s="33">
        <v>5640443512.5699997</v>
      </c>
      <c r="F3632" s="33">
        <v>5640443512.5699997</v>
      </c>
    </row>
    <row r="3633" spans="1:6" ht="13.5" hidden="1" thickBot="1">
      <c r="A3633" s="27">
        <f t="shared" si="66"/>
        <v>9</v>
      </c>
      <c r="B3633" s="30" t="s">
        <v>5809</v>
      </c>
      <c r="C3633" s="30" t="s">
        <v>763</v>
      </c>
      <c r="D3633" s="34">
        <v>0</v>
      </c>
      <c r="E3633" s="34">
        <v>539431804583</v>
      </c>
      <c r="F3633" s="34">
        <v>539431804583</v>
      </c>
    </row>
    <row r="3634" spans="1:6" ht="13.5" hidden="1" thickBot="1">
      <c r="A3634" s="27">
        <f t="shared" si="66"/>
        <v>9</v>
      </c>
      <c r="B3634" s="30" t="s">
        <v>5810</v>
      </c>
      <c r="C3634" s="30" t="s">
        <v>765</v>
      </c>
      <c r="D3634" s="34">
        <v>0</v>
      </c>
      <c r="E3634" s="34">
        <v>12908200</v>
      </c>
      <c r="F3634" s="34">
        <v>12908200</v>
      </c>
    </row>
    <row r="3635" spans="1:6" ht="13.5" hidden="1" thickBot="1">
      <c r="A3635" s="27">
        <f t="shared" si="66"/>
        <v>9</v>
      </c>
      <c r="B3635" s="30" t="s">
        <v>5811</v>
      </c>
      <c r="C3635" s="30" t="s">
        <v>767</v>
      </c>
      <c r="D3635" s="34">
        <v>0</v>
      </c>
      <c r="E3635" s="34">
        <v>2293973688</v>
      </c>
      <c r="F3635" s="34">
        <v>2293973688</v>
      </c>
    </row>
    <row r="3636" spans="1:6" ht="13.5" hidden="1" thickBot="1">
      <c r="A3636" s="27">
        <f t="shared" si="66"/>
        <v>9</v>
      </c>
      <c r="B3636" s="30" t="s">
        <v>5812</v>
      </c>
      <c r="C3636" s="30" t="s">
        <v>769</v>
      </c>
      <c r="D3636" s="34">
        <v>0</v>
      </c>
      <c r="E3636" s="34">
        <v>545196049187</v>
      </c>
      <c r="F3636" s="34">
        <v>545196049187</v>
      </c>
    </row>
    <row r="3637" spans="1:6" ht="13.5" hidden="1" thickBot="1">
      <c r="A3637" s="27">
        <f t="shared" si="66"/>
        <v>9</v>
      </c>
      <c r="B3637" s="30" t="s">
        <v>5813</v>
      </c>
      <c r="C3637" s="30" t="s">
        <v>773</v>
      </c>
      <c r="D3637" s="34">
        <v>0</v>
      </c>
      <c r="E3637" s="33">
        <v>48144721550.480003</v>
      </c>
      <c r="F3637" s="33">
        <v>48144721550.480003</v>
      </c>
    </row>
    <row r="3638" spans="1:6" ht="13.5" hidden="1" thickBot="1">
      <c r="A3638" s="27">
        <f t="shared" si="66"/>
        <v>9</v>
      </c>
      <c r="B3638" s="30" t="s">
        <v>5814</v>
      </c>
      <c r="C3638" s="30" t="s">
        <v>775</v>
      </c>
      <c r="D3638" s="34">
        <v>0</v>
      </c>
      <c r="E3638" s="33">
        <v>208441079506.51999</v>
      </c>
      <c r="F3638" s="33">
        <v>208441079506.51999</v>
      </c>
    </row>
    <row r="3639" spans="1:6" ht="13.5" hidden="1" thickBot="1">
      <c r="A3639" s="27">
        <f t="shared" si="66"/>
        <v>9</v>
      </c>
      <c r="B3639" s="30" t="s">
        <v>5815</v>
      </c>
      <c r="C3639" s="30" t="s">
        <v>3689</v>
      </c>
      <c r="D3639" s="34">
        <v>0</v>
      </c>
      <c r="E3639" s="34">
        <v>12971000</v>
      </c>
      <c r="F3639" s="34">
        <v>12971000</v>
      </c>
    </row>
    <row r="3640" spans="1:6" ht="13.5" hidden="1" thickBot="1">
      <c r="A3640" s="27">
        <f t="shared" si="66"/>
        <v>9</v>
      </c>
      <c r="B3640" s="30" t="s">
        <v>5816</v>
      </c>
      <c r="C3640" s="30" t="s">
        <v>779</v>
      </c>
      <c r="D3640" s="34">
        <v>0</v>
      </c>
      <c r="E3640" s="34">
        <v>3862973</v>
      </c>
      <c r="F3640" s="34">
        <v>3862973</v>
      </c>
    </row>
    <row r="3641" spans="1:6" ht="13.5" hidden="1" thickBot="1">
      <c r="A3641" s="27">
        <f t="shared" si="66"/>
        <v>9</v>
      </c>
      <c r="B3641" s="30" t="s">
        <v>5817</v>
      </c>
      <c r="C3641" s="30" t="s">
        <v>781</v>
      </c>
      <c r="D3641" s="34">
        <v>0</v>
      </c>
      <c r="E3641" s="34">
        <v>2056574249</v>
      </c>
      <c r="F3641" s="34">
        <v>2056574249</v>
      </c>
    </row>
    <row r="3642" spans="1:6" ht="13.5" hidden="1" thickBot="1">
      <c r="A3642" s="27">
        <f t="shared" si="66"/>
        <v>9</v>
      </c>
      <c r="B3642" s="30" t="s">
        <v>5818</v>
      </c>
      <c r="C3642" s="30" t="s">
        <v>783</v>
      </c>
      <c r="D3642" s="34">
        <v>0</v>
      </c>
      <c r="E3642" s="34">
        <v>10722240897</v>
      </c>
      <c r="F3642" s="34">
        <v>10722240897</v>
      </c>
    </row>
    <row r="3643" spans="1:6" ht="13.5" hidden="1" thickBot="1">
      <c r="A3643" s="27">
        <f t="shared" si="66"/>
        <v>9</v>
      </c>
      <c r="B3643" s="30" t="s">
        <v>5819</v>
      </c>
      <c r="C3643" s="30" t="s">
        <v>787</v>
      </c>
      <c r="D3643" s="34">
        <v>0</v>
      </c>
      <c r="E3643" s="34">
        <v>1952464</v>
      </c>
      <c r="F3643" s="34">
        <v>1952464</v>
      </c>
    </row>
    <row r="3644" spans="1:6" ht="13.5" hidden="1" thickBot="1">
      <c r="A3644" s="27">
        <f t="shared" si="66"/>
        <v>9</v>
      </c>
      <c r="B3644" s="30" t="s">
        <v>5820</v>
      </c>
      <c r="C3644" s="30" t="s">
        <v>789</v>
      </c>
      <c r="D3644" s="34">
        <v>0</v>
      </c>
      <c r="E3644" s="34">
        <v>517771</v>
      </c>
      <c r="F3644" s="34">
        <v>517771</v>
      </c>
    </row>
    <row r="3645" spans="1:6" ht="13.5" hidden="1" thickBot="1">
      <c r="A3645" s="27">
        <f t="shared" si="66"/>
        <v>9</v>
      </c>
      <c r="B3645" s="30" t="s">
        <v>5821</v>
      </c>
      <c r="C3645" s="30" t="s">
        <v>791</v>
      </c>
      <c r="D3645" s="34">
        <v>0</v>
      </c>
      <c r="E3645" s="34">
        <v>74958661</v>
      </c>
      <c r="F3645" s="34">
        <v>74958661</v>
      </c>
    </row>
    <row r="3646" spans="1:6" ht="13.5" hidden="1" thickBot="1">
      <c r="A3646" s="27">
        <f t="shared" si="66"/>
        <v>9</v>
      </c>
      <c r="B3646" s="30" t="s">
        <v>5822</v>
      </c>
      <c r="C3646" s="30" t="s">
        <v>797</v>
      </c>
      <c r="D3646" s="34">
        <v>0</v>
      </c>
      <c r="E3646" s="34">
        <v>2680079937</v>
      </c>
      <c r="F3646" s="34">
        <v>2680079937</v>
      </c>
    </row>
    <row r="3647" spans="1:6" ht="13.5" hidden="1" thickBot="1">
      <c r="A3647" s="27">
        <f t="shared" si="66"/>
        <v>9</v>
      </c>
      <c r="B3647" s="30" t="s">
        <v>5823</v>
      </c>
      <c r="C3647" s="30" t="s">
        <v>799</v>
      </c>
      <c r="D3647" s="34">
        <v>0</v>
      </c>
      <c r="E3647" s="34">
        <v>121940887</v>
      </c>
      <c r="F3647" s="34">
        <v>121940887</v>
      </c>
    </row>
    <row r="3648" spans="1:6" ht="13.5" hidden="1" thickBot="1">
      <c r="A3648" s="27">
        <f t="shared" si="66"/>
        <v>9</v>
      </c>
      <c r="B3648" s="30" t="s">
        <v>5824</v>
      </c>
      <c r="C3648" s="30" t="s">
        <v>801</v>
      </c>
      <c r="D3648" s="34">
        <v>0</v>
      </c>
      <c r="E3648" s="34">
        <v>68184180</v>
      </c>
      <c r="F3648" s="34">
        <v>68184180</v>
      </c>
    </row>
    <row r="3649" spans="1:6" ht="13.5" hidden="1" thickBot="1">
      <c r="A3649" s="27">
        <f t="shared" si="66"/>
        <v>9</v>
      </c>
      <c r="B3649" s="30" t="s">
        <v>5825</v>
      </c>
      <c r="C3649" s="30" t="s">
        <v>803</v>
      </c>
      <c r="D3649" s="34">
        <v>0</v>
      </c>
      <c r="E3649" s="34">
        <v>1072526</v>
      </c>
      <c r="F3649" s="34">
        <v>1072526</v>
      </c>
    </row>
    <row r="3650" spans="1:6" ht="13.5" hidden="1" thickBot="1">
      <c r="A3650" s="27">
        <f t="shared" si="66"/>
        <v>9</v>
      </c>
      <c r="B3650" s="30" t="s">
        <v>5826</v>
      </c>
      <c r="C3650" s="30" t="s">
        <v>809</v>
      </c>
      <c r="D3650" s="34">
        <v>0</v>
      </c>
      <c r="E3650" s="34">
        <v>1338183550</v>
      </c>
      <c r="F3650" s="34">
        <v>1338183550</v>
      </c>
    </row>
    <row r="3651" spans="1:6" ht="13.5" hidden="1" thickBot="1">
      <c r="A3651" s="27">
        <f t="shared" si="66"/>
        <v>9</v>
      </c>
      <c r="B3651" s="30" t="s">
        <v>5827</v>
      </c>
      <c r="C3651" s="30" t="s">
        <v>811</v>
      </c>
      <c r="D3651" s="34">
        <v>0</v>
      </c>
      <c r="E3651" s="33">
        <v>125310.64</v>
      </c>
      <c r="F3651" s="33">
        <v>125310.64</v>
      </c>
    </row>
    <row r="3652" spans="1:6" ht="13.5" hidden="1" thickBot="1">
      <c r="A3652" s="27">
        <f t="shared" si="66"/>
        <v>9</v>
      </c>
      <c r="B3652" s="30" t="s">
        <v>5828</v>
      </c>
      <c r="C3652" s="30" t="s">
        <v>821</v>
      </c>
      <c r="D3652" s="34">
        <v>0</v>
      </c>
      <c r="E3652" s="33">
        <v>75533085.700000003</v>
      </c>
      <c r="F3652" s="33">
        <v>75533085.700000003</v>
      </c>
    </row>
    <row r="3653" spans="1:6" ht="13.5" hidden="1" thickBot="1">
      <c r="A3653" s="27">
        <f t="shared" si="66"/>
        <v>9</v>
      </c>
      <c r="B3653" s="30" t="s">
        <v>5829</v>
      </c>
      <c r="C3653" s="30" t="s">
        <v>825</v>
      </c>
      <c r="D3653" s="34">
        <v>0</v>
      </c>
      <c r="E3653" s="34">
        <v>3825860719</v>
      </c>
      <c r="F3653" s="34">
        <v>3825860719</v>
      </c>
    </row>
    <row r="3654" spans="1:6" ht="13.5" hidden="1" thickBot="1">
      <c r="A3654" s="27">
        <f t="shared" si="66"/>
        <v>9</v>
      </c>
      <c r="B3654" s="30" t="s">
        <v>5830</v>
      </c>
      <c r="C3654" s="30" t="s">
        <v>827</v>
      </c>
      <c r="D3654" s="34">
        <v>0</v>
      </c>
      <c r="E3654" s="34">
        <v>361967034536</v>
      </c>
      <c r="F3654" s="34">
        <v>361967034536</v>
      </c>
    </row>
    <row r="3655" spans="1:6" ht="13.5" hidden="1" thickBot="1">
      <c r="A3655" s="27">
        <f t="shared" si="66"/>
        <v>9</v>
      </c>
      <c r="B3655" s="30" t="s">
        <v>5831</v>
      </c>
      <c r="C3655" s="30" t="s">
        <v>3847</v>
      </c>
      <c r="D3655" s="34">
        <v>0</v>
      </c>
      <c r="E3655" s="34">
        <v>611767441</v>
      </c>
      <c r="F3655" s="34">
        <v>611767441</v>
      </c>
    </row>
    <row r="3656" spans="1:6" ht="13.5" hidden="1" thickBot="1">
      <c r="A3656" s="27">
        <f t="shared" si="66"/>
        <v>9</v>
      </c>
      <c r="B3656" s="30" t="s">
        <v>5832</v>
      </c>
      <c r="C3656" s="30" t="s">
        <v>833</v>
      </c>
      <c r="D3656" s="34">
        <v>0</v>
      </c>
      <c r="E3656" s="34">
        <v>40623440</v>
      </c>
      <c r="F3656" s="34">
        <v>40623440</v>
      </c>
    </row>
    <row r="3657" spans="1:6" ht="13.5" hidden="1" thickBot="1">
      <c r="A3657" s="27">
        <f t="shared" si="66"/>
        <v>9</v>
      </c>
      <c r="B3657" s="30" t="s">
        <v>5833</v>
      </c>
      <c r="C3657" s="30" t="s">
        <v>835</v>
      </c>
      <c r="D3657" s="34">
        <v>0</v>
      </c>
      <c r="E3657" s="34">
        <v>79983351</v>
      </c>
      <c r="F3657" s="34">
        <v>79983351</v>
      </c>
    </row>
    <row r="3658" spans="1:6" ht="13.5" hidden="1" thickBot="1">
      <c r="A3658" s="27">
        <f t="shared" si="66"/>
        <v>9</v>
      </c>
      <c r="B3658" s="30" t="s">
        <v>5834</v>
      </c>
      <c r="C3658" s="30" t="s">
        <v>839</v>
      </c>
      <c r="D3658" s="34">
        <v>0</v>
      </c>
      <c r="E3658" s="34">
        <v>7521310</v>
      </c>
      <c r="F3658" s="34">
        <v>7521310</v>
      </c>
    </row>
    <row r="3659" spans="1:6" ht="13.5" hidden="1" thickBot="1">
      <c r="A3659" s="27">
        <f t="shared" si="66"/>
        <v>9</v>
      </c>
      <c r="B3659" s="30" t="s">
        <v>5835</v>
      </c>
      <c r="C3659" s="30" t="s">
        <v>841</v>
      </c>
      <c r="D3659" s="34">
        <v>0</v>
      </c>
      <c r="E3659" s="33">
        <v>1841216579.8499999</v>
      </c>
      <c r="F3659" s="33">
        <v>1841216579.8499999</v>
      </c>
    </row>
    <row r="3660" spans="1:6" ht="13.5" hidden="1" thickBot="1">
      <c r="A3660" s="27">
        <f t="shared" si="66"/>
        <v>9</v>
      </c>
      <c r="B3660" s="30" t="s">
        <v>5836</v>
      </c>
      <c r="C3660" s="30" t="s">
        <v>5837</v>
      </c>
      <c r="D3660" s="34">
        <v>0</v>
      </c>
      <c r="E3660" s="33">
        <v>1489251125479.3501</v>
      </c>
      <c r="F3660" s="33">
        <v>1489251125479.3501</v>
      </c>
    </row>
    <row r="3661" spans="1:6" ht="13.5" hidden="1" thickBot="1">
      <c r="A3661" s="27">
        <f t="shared" si="66"/>
        <v>9</v>
      </c>
      <c r="B3661" s="30" t="s">
        <v>5838</v>
      </c>
      <c r="C3661" s="30" t="s">
        <v>5839</v>
      </c>
      <c r="D3661" s="34">
        <v>0</v>
      </c>
      <c r="E3661" s="34">
        <v>923025415</v>
      </c>
      <c r="F3661" s="34">
        <v>923025415</v>
      </c>
    </row>
    <row r="3662" spans="1:6" ht="13.5" hidden="1" thickBot="1">
      <c r="A3662" s="27">
        <f t="shared" si="66"/>
        <v>9</v>
      </c>
      <c r="B3662" s="30" t="s">
        <v>5840</v>
      </c>
      <c r="C3662" s="30" t="s">
        <v>5841</v>
      </c>
      <c r="D3662" s="34">
        <v>0</v>
      </c>
      <c r="E3662" s="34">
        <v>483935620</v>
      </c>
      <c r="F3662" s="34">
        <v>483935620</v>
      </c>
    </row>
    <row r="3663" spans="1:6" ht="13.5" hidden="1" thickBot="1">
      <c r="A3663" s="27">
        <f t="shared" si="66"/>
        <v>9</v>
      </c>
      <c r="B3663" s="30" t="s">
        <v>5842</v>
      </c>
      <c r="C3663" s="30" t="s">
        <v>843</v>
      </c>
      <c r="D3663" s="34">
        <v>0</v>
      </c>
      <c r="E3663" s="34">
        <v>927886365</v>
      </c>
      <c r="F3663" s="34">
        <v>927886365</v>
      </c>
    </row>
    <row r="3664" spans="1:6" ht="13.5" hidden="1" thickBot="1">
      <c r="A3664" s="27">
        <f t="shared" si="66"/>
        <v>9</v>
      </c>
      <c r="B3664" s="30" t="s">
        <v>5843</v>
      </c>
      <c r="C3664" s="30" t="s">
        <v>847</v>
      </c>
      <c r="D3664" s="34">
        <v>0</v>
      </c>
      <c r="E3664" s="34">
        <v>79359788000</v>
      </c>
      <c r="F3664" s="34">
        <v>79359788000</v>
      </c>
    </row>
    <row r="3665" spans="1:6" ht="13.5" hidden="1" thickBot="1">
      <c r="A3665" s="27">
        <f t="shared" si="66"/>
        <v>9</v>
      </c>
      <c r="B3665" s="30" t="s">
        <v>5844</v>
      </c>
      <c r="C3665" s="30" t="s">
        <v>849</v>
      </c>
      <c r="D3665" s="34">
        <v>0</v>
      </c>
      <c r="E3665" s="34">
        <v>971782000</v>
      </c>
      <c r="F3665" s="34">
        <v>971782000</v>
      </c>
    </row>
    <row r="3666" spans="1:6" ht="13.5" thickBot="1">
      <c r="A3666" s="27">
        <f t="shared" si="66"/>
        <v>6</v>
      </c>
      <c r="B3666" s="27" t="s">
        <v>5845</v>
      </c>
      <c r="C3666" s="30" t="s">
        <v>5846</v>
      </c>
      <c r="D3666" s="34">
        <v>0</v>
      </c>
      <c r="E3666" s="33">
        <v>6137072051.8599997</v>
      </c>
      <c r="F3666" s="33">
        <v>6137072051.8599997</v>
      </c>
    </row>
    <row r="3667" spans="1:6" ht="13.5" hidden="1" thickBot="1">
      <c r="A3667" s="27">
        <f t="shared" si="66"/>
        <v>9</v>
      </c>
      <c r="B3667" s="30" t="s">
        <v>5847</v>
      </c>
      <c r="C3667" s="30" t="s">
        <v>961</v>
      </c>
      <c r="D3667" s="34">
        <v>0</v>
      </c>
      <c r="E3667" s="33">
        <v>435960.86</v>
      </c>
      <c r="F3667" s="33">
        <v>435960.86</v>
      </c>
    </row>
    <row r="3668" spans="1:6" ht="13.5" hidden="1" thickBot="1">
      <c r="A3668" s="27">
        <f t="shared" si="66"/>
        <v>9</v>
      </c>
      <c r="B3668" s="30" t="s">
        <v>5848</v>
      </c>
      <c r="C3668" s="30" t="s">
        <v>957</v>
      </c>
      <c r="D3668" s="34">
        <v>0</v>
      </c>
      <c r="E3668" s="34">
        <v>5013961088</v>
      </c>
      <c r="F3668" s="34">
        <v>5013961088</v>
      </c>
    </row>
    <row r="3669" spans="1:6" ht="13.5" hidden="1" thickBot="1">
      <c r="A3669" s="27">
        <f t="shared" si="66"/>
        <v>9</v>
      </c>
      <c r="B3669" s="30" t="s">
        <v>5849</v>
      </c>
      <c r="C3669" s="30" t="s">
        <v>3897</v>
      </c>
      <c r="D3669" s="34">
        <v>0</v>
      </c>
      <c r="E3669" s="34">
        <v>1122675003</v>
      </c>
      <c r="F3669" s="34">
        <v>1122675003</v>
      </c>
    </row>
    <row r="3670" spans="1:6" ht="13.5" thickBot="1">
      <c r="A3670" s="27">
        <f t="shared" si="66"/>
        <v>6</v>
      </c>
      <c r="B3670" s="27" t="s">
        <v>5850</v>
      </c>
      <c r="C3670" s="30" t="s">
        <v>5851</v>
      </c>
      <c r="D3670" s="34">
        <v>0</v>
      </c>
      <c r="E3670" s="33">
        <v>45718533981.400002</v>
      </c>
      <c r="F3670" s="33">
        <v>45718533981.400002</v>
      </c>
    </row>
    <row r="3671" spans="1:6" ht="13.5" hidden="1" thickBot="1">
      <c r="A3671" s="27">
        <f t="shared" si="66"/>
        <v>9</v>
      </c>
      <c r="B3671" s="30" t="s">
        <v>5852</v>
      </c>
      <c r="C3671" s="30" t="s">
        <v>964</v>
      </c>
      <c r="D3671" s="34">
        <v>0</v>
      </c>
      <c r="E3671" s="33">
        <v>3382582245.98</v>
      </c>
      <c r="F3671" s="33">
        <v>3382582245.98</v>
      </c>
    </row>
    <row r="3672" spans="1:6" ht="13.5" hidden="1" thickBot="1">
      <c r="A3672" s="27">
        <f t="shared" si="66"/>
        <v>9</v>
      </c>
      <c r="B3672" s="30" t="s">
        <v>5853</v>
      </c>
      <c r="C3672" s="30" t="s">
        <v>1024</v>
      </c>
      <c r="D3672" s="34">
        <v>0</v>
      </c>
      <c r="E3672" s="34">
        <v>1814846267</v>
      </c>
      <c r="F3672" s="34">
        <v>1814846267</v>
      </c>
    </row>
    <row r="3673" spans="1:6" ht="13.5" hidden="1" thickBot="1">
      <c r="A3673" s="27">
        <f t="shared" si="66"/>
        <v>9</v>
      </c>
      <c r="B3673" s="30" t="s">
        <v>5854</v>
      </c>
      <c r="C3673" s="30" t="s">
        <v>966</v>
      </c>
      <c r="D3673" s="34">
        <v>0</v>
      </c>
      <c r="E3673" s="34">
        <v>215820</v>
      </c>
      <c r="F3673" s="34">
        <v>215820</v>
      </c>
    </row>
    <row r="3674" spans="1:6" ht="13.5" hidden="1" thickBot="1">
      <c r="A3674" s="27">
        <f t="shared" si="66"/>
        <v>9</v>
      </c>
      <c r="B3674" s="30" t="s">
        <v>5855</v>
      </c>
      <c r="C3674" s="30" t="s">
        <v>968</v>
      </c>
      <c r="D3674" s="34">
        <v>0</v>
      </c>
      <c r="E3674" s="34">
        <v>1074000</v>
      </c>
      <c r="F3674" s="34">
        <v>1074000</v>
      </c>
    </row>
    <row r="3675" spans="1:6" ht="13.5" hidden="1" thickBot="1">
      <c r="A3675" s="27">
        <f t="shared" si="66"/>
        <v>9</v>
      </c>
      <c r="B3675" s="30" t="s">
        <v>5856</v>
      </c>
      <c r="C3675" s="30" t="s">
        <v>970</v>
      </c>
      <c r="D3675" s="34">
        <v>0</v>
      </c>
      <c r="E3675" s="34">
        <v>98953213</v>
      </c>
      <c r="F3675" s="34">
        <v>98953213</v>
      </c>
    </row>
    <row r="3676" spans="1:6" ht="13.5" hidden="1" thickBot="1">
      <c r="A3676" s="27">
        <f t="shared" si="66"/>
        <v>9</v>
      </c>
      <c r="B3676" s="30" t="s">
        <v>5857</v>
      </c>
      <c r="C3676" s="30" t="s">
        <v>129</v>
      </c>
      <c r="D3676" s="34">
        <v>0</v>
      </c>
      <c r="E3676" s="33">
        <v>27575407409.720001</v>
      </c>
      <c r="F3676" s="33">
        <v>27575407409.720001</v>
      </c>
    </row>
    <row r="3677" spans="1:6" ht="13.5" hidden="1" thickBot="1">
      <c r="A3677" s="27">
        <f t="shared" si="66"/>
        <v>9</v>
      </c>
      <c r="B3677" s="30" t="s">
        <v>5858</v>
      </c>
      <c r="C3677" s="30" t="s">
        <v>976</v>
      </c>
      <c r="D3677" s="34">
        <v>0</v>
      </c>
      <c r="E3677" s="34">
        <v>5487407</v>
      </c>
      <c r="F3677" s="34">
        <v>5487407</v>
      </c>
    </row>
    <row r="3678" spans="1:6" ht="13.5" hidden="1" thickBot="1">
      <c r="A3678" s="27">
        <f t="shared" si="66"/>
        <v>9</v>
      </c>
      <c r="B3678" s="30" t="s">
        <v>5859</v>
      </c>
      <c r="C3678" s="30" t="s">
        <v>1026</v>
      </c>
      <c r="D3678" s="34">
        <v>0</v>
      </c>
      <c r="E3678" s="33">
        <v>1392053502.1400001</v>
      </c>
      <c r="F3678" s="33">
        <v>1392053502.1400001</v>
      </c>
    </row>
    <row r="3679" spans="1:6" ht="13.5" hidden="1" thickBot="1">
      <c r="A3679" s="27">
        <f t="shared" si="66"/>
        <v>9</v>
      </c>
      <c r="B3679" s="30" t="s">
        <v>5860</v>
      </c>
      <c r="C3679" s="30" t="s">
        <v>1028</v>
      </c>
      <c r="D3679" s="34">
        <v>0</v>
      </c>
      <c r="E3679" s="33">
        <v>5305187022.8699999</v>
      </c>
      <c r="F3679" s="33">
        <v>5305187022.8699999</v>
      </c>
    </row>
    <row r="3680" spans="1:6" ht="13.5" hidden="1" thickBot="1">
      <c r="A3680" s="27">
        <f t="shared" si="66"/>
        <v>9</v>
      </c>
      <c r="B3680" s="30" t="s">
        <v>5861</v>
      </c>
      <c r="C3680" s="30" t="s">
        <v>1030</v>
      </c>
      <c r="D3680" s="34">
        <v>0</v>
      </c>
      <c r="E3680" s="33">
        <v>24705993.84</v>
      </c>
      <c r="F3680" s="33">
        <v>24705993.84</v>
      </c>
    </row>
    <row r="3681" spans="1:6" ht="13.5" hidden="1" thickBot="1">
      <c r="A3681" s="27">
        <f t="shared" si="66"/>
        <v>9</v>
      </c>
      <c r="B3681" s="30" t="s">
        <v>5862</v>
      </c>
      <c r="C3681" s="30" t="s">
        <v>978</v>
      </c>
      <c r="D3681" s="34">
        <v>0</v>
      </c>
      <c r="E3681" s="34">
        <v>2862080</v>
      </c>
      <c r="F3681" s="34">
        <v>2862080</v>
      </c>
    </row>
    <row r="3682" spans="1:6" ht="13.5" hidden="1" thickBot="1">
      <c r="A3682" s="27">
        <f t="shared" ref="A3682:A3745" si="67">LEN(B3682)</f>
        <v>9</v>
      </c>
      <c r="B3682" s="30" t="s">
        <v>5863</v>
      </c>
      <c r="C3682" s="30" t="s">
        <v>980</v>
      </c>
      <c r="D3682" s="34">
        <v>0</v>
      </c>
      <c r="E3682" s="33">
        <v>9777.7800000000007</v>
      </c>
      <c r="F3682" s="33">
        <v>9777.7800000000007</v>
      </c>
    </row>
    <row r="3683" spans="1:6" ht="13.5" hidden="1" thickBot="1">
      <c r="A3683" s="27">
        <f t="shared" si="67"/>
        <v>9</v>
      </c>
      <c r="B3683" s="30" t="s">
        <v>5864</v>
      </c>
      <c r="C3683" s="30" t="s">
        <v>1020</v>
      </c>
      <c r="D3683" s="34">
        <v>0</v>
      </c>
      <c r="E3683" s="33">
        <v>6115149242.0699997</v>
      </c>
      <c r="F3683" s="33">
        <v>6115149242.0699997</v>
      </c>
    </row>
    <row r="3684" spans="1:6" ht="13.5" thickBot="1">
      <c r="A3684" s="27">
        <f t="shared" si="67"/>
        <v>6</v>
      </c>
      <c r="B3684" s="27" t="s">
        <v>5865</v>
      </c>
      <c r="C3684" s="30" t="s">
        <v>5866</v>
      </c>
      <c r="D3684" s="34">
        <v>0</v>
      </c>
      <c r="E3684" s="33">
        <v>9743766232.0499992</v>
      </c>
      <c r="F3684" s="33">
        <v>9743766232.0499992</v>
      </c>
    </row>
    <row r="3685" spans="1:6" ht="13.5" hidden="1" thickBot="1">
      <c r="A3685" s="27">
        <f t="shared" si="67"/>
        <v>9</v>
      </c>
      <c r="B3685" s="30" t="s">
        <v>5867</v>
      </c>
      <c r="C3685" s="30" t="s">
        <v>2786</v>
      </c>
      <c r="D3685" s="34">
        <v>0</v>
      </c>
      <c r="E3685" s="33">
        <v>9743766232.0499992</v>
      </c>
      <c r="F3685" s="33">
        <v>9743766232.0499992</v>
      </c>
    </row>
    <row r="3686" spans="1:6" ht="13.5" thickBot="1">
      <c r="A3686" s="27">
        <f t="shared" si="67"/>
        <v>3</v>
      </c>
      <c r="B3686" s="27" t="s">
        <v>5868</v>
      </c>
      <c r="C3686" s="30" t="s">
        <v>5869</v>
      </c>
      <c r="D3686" s="34">
        <v>0</v>
      </c>
      <c r="E3686" s="33">
        <v>-30365559777087.699</v>
      </c>
      <c r="F3686" s="33">
        <v>-30365559777087.699</v>
      </c>
    </row>
    <row r="3687" spans="1:6" ht="13.5" thickBot="1">
      <c r="A3687" s="27">
        <f t="shared" si="67"/>
        <v>6</v>
      </c>
      <c r="B3687" s="27" t="s">
        <v>5870</v>
      </c>
      <c r="C3687" s="30" t="s">
        <v>5869</v>
      </c>
      <c r="D3687" s="34">
        <v>0</v>
      </c>
      <c r="E3687" s="34">
        <v>0</v>
      </c>
      <c r="F3687" s="34">
        <v>0</v>
      </c>
    </row>
    <row r="3688" spans="1:6" ht="13.5" hidden="1" thickBot="1">
      <c r="A3688" s="27">
        <f t="shared" si="67"/>
        <v>9</v>
      </c>
      <c r="B3688" s="30" t="s">
        <v>5871</v>
      </c>
      <c r="C3688" s="30" t="s">
        <v>5869</v>
      </c>
      <c r="D3688" s="34">
        <v>0</v>
      </c>
      <c r="E3688" s="34">
        <v>0</v>
      </c>
      <c r="F3688" s="34">
        <v>0</v>
      </c>
    </row>
    <row r="3689" spans="1:6" ht="13.5" thickBot="1">
      <c r="A3689" s="27">
        <f t="shared" si="67"/>
        <v>6</v>
      </c>
      <c r="B3689" s="27" t="s">
        <v>5872</v>
      </c>
      <c r="C3689" s="30" t="s">
        <v>5873</v>
      </c>
      <c r="D3689" s="34">
        <v>0</v>
      </c>
      <c r="E3689" s="33">
        <v>-30365559777087.699</v>
      </c>
      <c r="F3689" s="33">
        <v>-30365559777087.699</v>
      </c>
    </row>
    <row r="3690" spans="1:6" ht="13.5" hidden="1" thickBot="1">
      <c r="A3690" s="27">
        <f t="shared" si="67"/>
        <v>9</v>
      </c>
      <c r="B3690" s="30" t="s">
        <v>5874</v>
      </c>
      <c r="C3690" s="30" t="s">
        <v>5875</v>
      </c>
      <c r="D3690" s="34">
        <v>0</v>
      </c>
      <c r="E3690" s="33">
        <v>2998047590623.8599</v>
      </c>
      <c r="F3690" s="33">
        <v>2998047590623.8599</v>
      </c>
    </row>
    <row r="3691" spans="1:6" ht="13.5" hidden="1" thickBot="1">
      <c r="A3691" s="27">
        <f t="shared" si="67"/>
        <v>9</v>
      </c>
      <c r="B3691" s="30" t="s">
        <v>5876</v>
      </c>
      <c r="C3691" s="30" t="s">
        <v>5877</v>
      </c>
      <c r="D3691" s="34">
        <v>0</v>
      </c>
      <c r="E3691" s="33">
        <v>-33363607367711.602</v>
      </c>
      <c r="F3691" s="33">
        <v>-33363607367711.602</v>
      </c>
    </row>
    <row r="3692" spans="1:6" ht="13.5" thickBot="1">
      <c r="A3692" s="27">
        <f t="shared" si="67"/>
        <v>4</v>
      </c>
      <c r="B3692" s="27" t="s">
        <v>5878</v>
      </c>
      <c r="C3692" s="30" t="s">
        <v>5879</v>
      </c>
      <c r="D3692" s="34">
        <v>0</v>
      </c>
      <c r="E3692" s="33">
        <v>12214458919115.5</v>
      </c>
      <c r="F3692" s="33">
        <v>12214458919115.5</v>
      </c>
    </row>
    <row r="3693" spans="1:6" ht="13.5" hidden="1" thickBot="1">
      <c r="A3693" s="27">
        <f t="shared" si="67"/>
        <v>7</v>
      </c>
      <c r="B3693" s="30" t="s">
        <v>5880</v>
      </c>
      <c r="C3693" s="30" t="s">
        <v>2822</v>
      </c>
      <c r="D3693" s="34">
        <v>0</v>
      </c>
      <c r="E3693" s="34">
        <v>968035488663</v>
      </c>
      <c r="F3693" s="34">
        <v>968035488663</v>
      </c>
    </row>
    <row r="3694" spans="1:6" ht="13.5" hidden="1" thickBot="1">
      <c r="A3694" s="27">
        <f t="shared" si="67"/>
        <v>10</v>
      </c>
      <c r="B3694" s="30" t="s">
        <v>5881</v>
      </c>
      <c r="C3694" s="30" t="s">
        <v>5882</v>
      </c>
      <c r="D3694" s="34">
        <v>0</v>
      </c>
      <c r="E3694" s="33">
        <v>194409793297.75</v>
      </c>
      <c r="F3694" s="33">
        <v>194409793297.75</v>
      </c>
    </row>
    <row r="3695" spans="1:6" ht="13.5" hidden="1" thickBot="1">
      <c r="A3695" s="27">
        <f t="shared" si="67"/>
        <v>10</v>
      </c>
      <c r="B3695" s="30" t="s">
        <v>5883</v>
      </c>
      <c r="C3695" s="30" t="s">
        <v>5884</v>
      </c>
      <c r="D3695" s="34">
        <v>0</v>
      </c>
      <c r="E3695" s="33">
        <v>773625695365.25</v>
      </c>
      <c r="F3695" s="33">
        <v>773625695365.25</v>
      </c>
    </row>
    <row r="3696" spans="1:6" ht="13.5" hidden="1" thickBot="1">
      <c r="A3696" s="27">
        <f t="shared" si="67"/>
        <v>7</v>
      </c>
      <c r="B3696" s="30" t="s">
        <v>5885</v>
      </c>
      <c r="C3696" s="30" t="s">
        <v>5886</v>
      </c>
      <c r="D3696" s="34">
        <v>0</v>
      </c>
      <c r="E3696" s="33">
        <v>1900531241942.6001</v>
      </c>
      <c r="F3696" s="33">
        <v>1900531241942.6001</v>
      </c>
    </row>
    <row r="3697" spans="1:6" ht="13.5" hidden="1" thickBot="1">
      <c r="A3697" s="27">
        <f t="shared" si="67"/>
        <v>10</v>
      </c>
      <c r="B3697" s="30" t="s">
        <v>5887</v>
      </c>
      <c r="C3697" s="30" t="s">
        <v>4687</v>
      </c>
      <c r="D3697" s="34">
        <v>0</v>
      </c>
      <c r="E3697" s="33">
        <v>1433013861276.1499</v>
      </c>
      <c r="F3697" s="33">
        <v>1433013861276.1499</v>
      </c>
    </row>
    <row r="3698" spans="1:6" ht="13.5" hidden="1" thickBot="1">
      <c r="A3698" s="27">
        <f t="shared" si="67"/>
        <v>10</v>
      </c>
      <c r="B3698" s="30" t="s">
        <v>5888</v>
      </c>
      <c r="C3698" s="30" t="s">
        <v>4689</v>
      </c>
      <c r="D3698" s="34">
        <v>0</v>
      </c>
      <c r="E3698" s="33">
        <v>96558535851.199997</v>
      </c>
      <c r="F3698" s="33">
        <v>96558535851.199997</v>
      </c>
    </row>
    <row r="3699" spans="1:6" ht="13.5" hidden="1" thickBot="1">
      <c r="A3699" s="27">
        <f t="shared" si="67"/>
        <v>10</v>
      </c>
      <c r="B3699" s="30" t="s">
        <v>5889</v>
      </c>
      <c r="C3699" s="30" t="s">
        <v>1242</v>
      </c>
      <c r="D3699" s="34">
        <v>0</v>
      </c>
      <c r="E3699" s="33">
        <v>152940457743.29001</v>
      </c>
      <c r="F3699" s="33">
        <v>152940457743.29001</v>
      </c>
    </row>
    <row r="3700" spans="1:6" ht="13.5" hidden="1" thickBot="1">
      <c r="A3700" s="27">
        <f t="shared" si="67"/>
        <v>10</v>
      </c>
      <c r="B3700" s="30" t="s">
        <v>5890</v>
      </c>
      <c r="C3700" s="30" t="s">
        <v>5891</v>
      </c>
      <c r="D3700" s="34">
        <v>0</v>
      </c>
      <c r="E3700" s="34">
        <v>7971358812</v>
      </c>
      <c r="F3700" s="34">
        <v>7971358812</v>
      </c>
    </row>
    <row r="3701" spans="1:6" ht="13.5" hidden="1" thickBot="1">
      <c r="A3701" s="27">
        <f t="shared" si="67"/>
        <v>10</v>
      </c>
      <c r="B3701" s="30" t="s">
        <v>5892</v>
      </c>
      <c r="C3701" s="30" t="s">
        <v>1020</v>
      </c>
      <c r="D3701" s="34">
        <v>0</v>
      </c>
      <c r="E3701" s="33">
        <v>210047028259.95999</v>
      </c>
      <c r="F3701" s="33">
        <v>210047028259.95999</v>
      </c>
    </row>
    <row r="3702" spans="1:6" ht="13.5" hidden="1" thickBot="1">
      <c r="A3702" s="27">
        <f t="shared" si="67"/>
        <v>7</v>
      </c>
      <c r="B3702" s="30" t="s">
        <v>5893</v>
      </c>
      <c r="C3702" s="30" t="s">
        <v>4296</v>
      </c>
      <c r="D3702" s="34">
        <v>0</v>
      </c>
      <c r="E3702" s="33">
        <v>7563590988813.8604</v>
      </c>
      <c r="F3702" s="33">
        <v>7563590988813.8604</v>
      </c>
    </row>
    <row r="3703" spans="1:6" ht="13.5" hidden="1" thickBot="1">
      <c r="A3703" s="27">
        <f t="shared" si="67"/>
        <v>10</v>
      </c>
      <c r="B3703" s="30" t="s">
        <v>5894</v>
      </c>
      <c r="C3703" s="30" t="s">
        <v>2481</v>
      </c>
      <c r="D3703" s="34">
        <v>0</v>
      </c>
      <c r="E3703" s="33">
        <v>1613192248755.05</v>
      </c>
      <c r="F3703" s="33">
        <v>1613192248755.05</v>
      </c>
    </row>
    <row r="3704" spans="1:6" ht="13.5" hidden="1" thickBot="1">
      <c r="A3704" s="27">
        <f t="shared" si="67"/>
        <v>10</v>
      </c>
      <c r="B3704" s="30" t="s">
        <v>5895</v>
      </c>
      <c r="C3704" s="30" t="s">
        <v>2479</v>
      </c>
      <c r="D3704" s="34">
        <v>0</v>
      </c>
      <c r="E3704" s="33">
        <v>272038251153.14001</v>
      </c>
      <c r="F3704" s="33">
        <v>272038251153.14001</v>
      </c>
    </row>
    <row r="3705" spans="1:6" ht="13.5" hidden="1" thickBot="1">
      <c r="A3705" s="27">
        <f t="shared" si="67"/>
        <v>10</v>
      </c>
      <c r="B3705" s="30" t="s">
        <v>5896</v>
      </c>
      <c r="C3705" s="30" t="s">
        <v>2477</v>
      </c>
      <c r="D3705" s="34">
        <v>0</v>
      </c>
      <c r="E3705" s="33">
        <v>1962057783418.21</v>
      </c>
      <c r="F3705" s="33">
        <v>1962057783418.21</v>
      </c>
    </row>
    <row r="3706" spans="1:6" ht="13.5" hidden="1" thickBot="1">
      <c r="A3706" s="27">
        <f t="shared" si="67"/>
        <v>10</v>
      </c>
      <c r="B3706" s="30" t="s">
        <v>5897</v>
      </c>
      <c r="C3706" s="30" t="s">
        <v>1230</v>
      </c>
      <c r="D3706" s="34">
        <v>0</v>
      </c>
      <c r="E3706" s="33">
        <v>3716302705487.46</v>
      </c>
      <c r="F3706" s="33">
        <v>3716302705487.46</v>
      </c>
    </row>
    <row r="3707" spans="1:6" ht="13.5" hidden="1" thickBot="1">
      <c r="A3707" s="27">
        <f t="shared" si="67"/>
        <v>7</v>
      </c>
      <c r="B3707" s="30" t="s">
        <v>5898</v>
      </c>
      <c r="C3707" s="30" t="s">
        <v>4395</v>
      </c>
      <c r="D3707" s="34">
        <v>0</v>
      </c>
      <c r="E3707" s="33">
        <v>863454737168.30005</v>
      </c>
      <c r="F3707" s="33">
        <v>863454737168.30005</v>
      </c>
    </row>
    <row r="3708" spans="1:6" ht="13.5" hidden="1" thickBot="1">
      <c r="A3708" s="27">
        <f t="shared" si="67"/>
        <v>10</v>
      </c>
      <c r="B3708" s="30" t="s">
        <v>5899</v>
      </c>
      <c r="C3708" s="30" t="s">
        <v>5573</v>
      </c>
      <c r="D3708" s="34">
        <v>0</v>
      </c>
      <c r="E3708" s="33">
        <v>447618001211.01001</v>
      </c>
      <c r="F3708" s="33">
        <v>447618001211.01001</v>
      </c>
    </row>
    <row r="3709" spans="1:6" ht="13.5" hidden="1" thickBot="1">
      <c r="A3709" s="27">
        <f t="shared" si="67"/>
        <v>10</v>
      </c>
      <c r="B3709" s="30" t="s">
        <v>5900</v>
      </c>
      <c r="C3709" s="30" t="s">
        <v>4702</v>
      </c>
      <c r="D3709" s="34">
        <v>0</v>
      </c>
      <c r="E3709" s="33">
        <v>65582766782.690002</v>
      </c>
      <c r="F3709" s="33">
        <v>65582766782.690002</v>
      </c>
    </row>
    <row r="3710" spans="1:6" ht="13.5" hidden="1" thickBot="1">
      <c r="A3710" s="27">
        <f t="shared" si="67"/>
        <v>10</v>
      </c>
      <c r="B3710" s="30" t="s">
        <v>5901</v>
      </c>
      <c r="C3710" s="30" t="s">
        <v>4411</v>
      </c>
      <c r="D3710" s="34">
        <v>0</v>
      </c>
      <c r="E3710" s="33">
        <v>350253969174.59998</v>
      </c>
      <c r="F3710" s="33">
        <v>350253969174.59998</v>
      </c>
    </row>
    <row r="3711" spans="1:6" ht="13.5" hidden="1" thickBot="1">
      <c r="A3711" s="27">
        <f t="shared" si="67"/>
        <v>7</v>
      </c>
      <c r="B3711" s="30" t="s">
        <v>5902</v>
      </c>
      <c r="C3711" s="30" t="s">
        <v>5591</v>
      </c>
      <c r="D3711" s="34">
        <v>0</v>
      </c>
      <c r="E3711" s="33">
        <v>918846462527.75</v>
      </c>
      <c r="F3711" s="33">
        <v>918846462527.75</v>
      </c>
    </row>
    <row r="3712" spans="1:6" ht="13.5" hidden="1" thickBot="1">
      <c r="A3712" s="27">
        <f t="shared" si="67"/>
        <v>10</v>
      </c>
      <c r="B3712" s="30" t="s">
        <v>5903</v>
      </c>
      <c r="C3712" s="30" t="s">
        <v>4426</v>
      </c>
      <c r="D3712" s="34">
        <v>0</v>
      </c>
      <c r="E3712" s="33">
        <v>848265769633.52002</v>
      </c>
      <c r="F3712" s="33">
        <v>848265769633.52002</v>
      </c>
    </row>
    <row r="3713" spans="1:6" ht="13.5" hidden="1" thickBot="1">
      <c r="A3713" s="27">
        <f t="shared" si="67"/>
        <v>10</v>
      </c>
      <c r="B3713" s="30" t="s">
        <v>5904</v>
      </c>
      <c r="C3713" s="30" t="s">
        <v>5760</v>
      </c>
      <c r="D3713" s="34">
        <v>0</v>
      </c>
      <c r="E3713" s="33">
        <v>70580692894.229996</v>
      </c>
      <c r="F3713" s="33">
        <v>70580692894.229996</v>
      </c>
    </row>
    <row r="3714" spans="1:6" ht="13.5" thickBot="1">
      <c r="A3714" s="27">
        <f t="shared" si="67"/>
        <v>1</v>
      </c>
      <c r="B3714" s="27" t="s">
        <v>5905</v>
      </c>
      <c r="C3714" s="30" t="s">
        <v>5906</v>
      </c>
      <c r="D3714" s="34">
        <v>0</v>
      </c>
      <c r="E3714" s="33">
        <v>98910741206091</v>
      </c>
      <c r="F3714" s="33">
        <v>98910741206091</v>
      </c>
    </row>
    <row r="3715" spans="1:6" ht="13.5" thickBot="1">
      <c r="A3715" s="27">
        <f t="shared" si="67"/>
        <v>3</v>
      </c>
      <c r="B3715" s="27" t="s">
        <v>5907</v>
      </c>
      <c r="C3715" s="30" t="s">
        <v>5908</v>
      </c>
      <c r="D3715" s="34">
        <v>0</v>
      </c>
      <c r="E3715" s="33">
        <v>58896785619388.203</v>
      </c>
      <c r="F3715" s="33">
        <v>58896785619388.203</v>
      </c>
    </row>
    <row r="3716" spans="1:6" ht="13.5" thickBot="1">
      <c r="A3716" s="27">
        <f t="shared" si="67"/>
        <v>6</v>
      </c>
      <c r="B3716" s="27" t="s">
        <v>5909</v>
      </c>
      <c r="C3716" s="30" t="s">
        <v>5910</v>
      </c>
      <c r="D3716" s="34">
        <v>0</v>
      </c>
      <c r="E3716" s="33">
        <v>57574347146475.703</v>
      </c>
      <c r="F3716" s="33">
        <v>57574347146475.703</v>
      </c>
    </row>
    <row r="3717" spans="1:6" ht="13.5" hidden="1" thickBot="1">
      <c r="A3717" s="27">
        <f t="shared" si="67"/>
        <v>9</v>
      </c>
      <c r="B3717" s="30" t="s">
        <v>5911</v>
      </c>
      <c r="C3717" s="30" t="s">
        <v>1454</v>
      </c>
      <c r="D3717" s="34">
        <v>0</v>
      </c>
      <c r="E3717" s="34">
        <v>21698429416007</v>
      </c>
      <c r="F3717" s="34">
        <v>21698429416007</v>
      </c>
    </row>
    <row r="3718" spans="1:6" ht="13.5" hidden="1" thickBot="1">
      <c r="A3718" s="27">
        <f t="shared" si="67"/>
        <v>9</v>
      </c>
      <c r="B3718" s="30" t="s">
        <v>5912</v>
      </c>
      <c r="C3718" s="30" t="s">
        <v>1456</v>
      </c>
      <c r="D3718" s="34">
        <v>0</v>
      </c>
      <c r="E3718" s="34">
        <v>695681101593</v>
      </c>
      <c r="F3718" s="34">
        <v>695681101593</v>
      </c>
    </row>
    <row r="3719" spans="1:6" ht="13.5" hidden="1" thickBot="1">
      <c r="A3719" s="27">
        <f t="shared" si="67"/>
        <v>9</v>
      </c>
      <c r="B3719" s="30" t="s">
        <v>5913</v>
      </c>
      <c r="C3719" s="30" t="s">
        <v>1438</v>
      </c>
      <c r="D3719" s="34">
        <v>0</v>
      </c>
      <c r="E3719" s="33">
        <v>81009778327.509995</v>
      </c>
      <c r="F3719" s="33">
        <v>81009778327.509995</v>
      </c>
    </row>
    <row r="3720" spans="1:6" ht="13.5" hidden="1" thickBot="1">
      <c r="A3720" s="27">
        <f t="shared" si="67"/>
        <v>9</v>
      </c>
      <c r="B3720" s="30" t="s">
        <v>5914</v>
      </c>
      <c r="C3720" s="30" t="s">
        <v>1436</v>
      </c>
      <c r="D3720" s="34">
        <v>0</v>
      </c>
      <c r="E3720" s="34">
        <v>31171573886278</v>
      </c>
      <c r="F3720" s="34">
        <v>31171573886278</v>
      </c>
    </row>
    <row r="3721" spans="1:6" ht="13.5" hidden="1" thickBot="1">
      <c r="A3721" s="27">
        <f t="shared" si="67"/>
        <v>9</v>
      </c>
      <c r="B3721" s="30" t="s">
        <v>5915</v>
      </c>
      <c r="C3721" s="30" t="s">
        <v>5916</v>
      </c>
      <c r="D3721" s="34">
        <v>0</v>
      </c>
      <c r="E3721" s="33">
        <v>9497003118.9300003</v>
      </c>
      <c r="F3721" s="33">
        <v>9497003118.9300003</v>
      </c>
    </row>
    <row r="3722" spans="1:6" ht="13.5" hidden="1" thickBot="1">
      <c r="A3722" s="27">
        <f t="shared" si="67"/>
        <v>9</v>
      </c>
      <c r="B3722" s="30" t="s">
        <v>5917</v>
      </c>
      <c r="C3722" s="30" t="s">
        <v>1446</v>
      </c>
      <c r="D3722" s="34">
        <v>0</v>
      </c>
      <c r="E3722" s="33">
        <v>7591944414.1999998</v>
      </c>
      <c r="F3722" s="33">
        <v>7591944414.1999998</v>
      </c>
    </row>
    <row r="3723" spans="1:6" ht="13.5" hidden="1" thickBot="1">
      <c r="A3723" s="27">
        <f t="shared" si="67"/>
        <v>9</v>
      </c>
      <c r="B3723" s="30" t="s">
        <v>5918</v>
      </c>
      <c r="C3723" s="30" t="s">
        <v>1452</v>
      </c>
      <c r="D3723" s="34">
        <v>0</v>
      </c>
      <c r="E3723" s="34">
        <v>27742228089</v>
      </c>
      <c r="F3723" s="34">
        <v>27742228089</v>
      </c>
    </row>
    <row r="3724" spans="1:6" ht="13.5" hidden="1" thickBot="1">
      <c r="A3724" s="27">
        <f t="shared" si="67"/>
        <v>9</v>
      </c>
      <c r="B3724" s="30" t="s">
        <v>5919</v>
      </c>
      <c r="C3724" s="30" t="s">
        <v>1458</v>
      </c>
      <c r="D3724" s="34">
        <v>0</v>
      </c>
      <c r="E3724" s="34">
        <v>4243330777</v>
      </c>
      <c r="F3724" s="34">
        <v>4243330777</v>
      </c>
    </row>
    <row r="3725" spans="1:6" ht="13.5" hidden="1" thickBot="1">
      <c r="A3725" s="27">
        <f t="shared" si="67"/>
        <v>9</v>
      </c>
      <c r="B3725" s="30" t="s">
        <v>5920</v>
      </c>
      <c r="C3725" s="30" t="s">
        <v>1450</v>
      </c>
      <c r="D3725" s="34">
        <v>0</v>
      </c>
      <c r="E3725" s="34">
        <v>246833940773</v>
      </c>
      <c r="F3725" s="34">
        <v>246833940773</v>
      </c>
    </row>
    <row r="3726" spans="1:6" ht="13.5" hidden="1" thickBot="1">
      <c r="A3726" s="27">
        <f t="shared" si="67"/>
        <v>9</v>
      </c>
      <c r="B3726" s="30" t="s">
        <v>5921</v>
      </c>
      <c r="C3726" s="30" t="s">
        <v>1460</v>
      </c>
      <c r="D3726" s="34">
        <v>0</v>
      </c>
      <c r="E3726" s="33">
        <v>5576598.1200000001</v>
      </c>
      <c r="F3726" s="33">
        <v>5576598.1200000001</v>
      </c>
    </row>
    <row r="3727" spans="1:6" ht="13.5" hidden="1" thickBot="1">
      <c r="A3727" s="27">
        <f t="shared" si="67"/>
        <v>9</v>
      </c>
      <c r="B3727" s="30" t="s">
        <v>5922</v>
      </c>
      <c r="C3727" s="30" t="s">
        <v>1440</v>
      </c>
      <c r="D3727" s="34">
        <v>0</v>
      </c>
      <c r="E3727" s="33">
        <v>366084675832.39001</v>
      </c>
      <c r="F3727" s="33">
        <v>366084675832.39001</v>
      </c>
    </row>
    <row r="3728" spans="1:6" ht="13.5" hidden="1" thickBot="1">
      <c r="A3728" s="27">
        <f t="shared" si="67"/>
        <v>9</v>
      </c>
      <c r="B3728" s="30" t="s">
        <v>5923</v>
      </c>
      <c r="C3728" s="30" t="s">
        <v>1448</v>
      </c>
      <c r="D3728" s="34">
        <v>0</v>
      </c>
      <c r="E3728" s="33">
        <v>193739452499.79001</v>
      </c>
      <c r="F3728" s="33">
        <v>193739452499.79001</v>
      </c>
    </row>
    <row r="3729" spans="1:6" ht="13.5" hidden="1" thickBot="1">
      <c r="A3729" s="27">
        <f t="shared" si="67"/>
        <v>9</v>
      </c>
      <c r="B3729" s="30" t="s">
        <v>5924</v>
      </c>
      <c r="C3729" s="30" t="s">
        <v>959</v>
      </c>
      <c r="D3729" s="34">
        <v>0</v>
      </c>
      <c r="E3729" s="33">
        <v>58054772586.669998</v>
      </c>
      <c r="F3729" s="33">
        <v>58054772586.669998</v>
      </c>
    </row>
    <row r="3730" spans="1:6" ht="13.5" hidden="1" thickBot="1">
      <c r="A3730" s="27">
        <f t="shared" si="67"/>
        <v>9</v>
      </c>
      <c r="B3730" s="30" t="s">
        <v>5925</v>
      </c>
      <c r="C3730" s="30" t="s">
        <v>1462</v>
      </c>
      <c r="D3730" s="34">
        <v>0</v>
      </c>
      <c r="E3730" s="34">
        <v>2760526990173</v>
      </c>
      <c r="F3730" s="34">
        <v>2760526990173</v>
      </c>
    </row>
    <row r="3731" spans="1:6" ht="13.5" hidden="1" thickBot="1">
      <c r="A3731" s="27">
        <f t="shared" si="67"/>
        <v>9</v>
      </c>
      <c r="B3731" s="30" t="s">
        <v>5926</v>
      </c>
      <c r="C3731" s="30" t="s">
        <v>1464</v>
      </c>
      <c r="D3731" s="34">
        <v>0</v>
      </c>
      <c r="E3731" s="33">
        <v>33419243147.799999</v>
      </c>
      <c r="F3731" s="33">
        <v>33419243147.799999</v>
      </c>
    </row>
    <row r="3732" spans="1:6" ht="13.5" hidden="1" thickBot="1">
      <c r="A3732" s="27">
        <f t="shared" si="67"/>
        <v>9</v>
      </c>
      <c r="B3732" s="30" t="s">
        <v>5927</v>
      </c>
      <c r="C3732" s="30" t="s">
        <v>951</v>
      </c>
      <c r="D3732" s="34">
        <v>0</v>
      </c>
      <c r="E3732" s="33">
        <v>101736784114.28999</v>
      </c>
      <c r="F3732" s="33">
        <v>101736784114.28999</v>
      </c>
    </row>
    <row r="3733" spans="1:6" ht="13.5" hidden="1" thickBot="1">
      <c r="A3733" s="27">
        <f t="shared" si="67"/>
        <v>9</v>
      </c>
      <c r="B3733" s="30" t="s">
        <v>5928</v>
      </c>
      <c r="C3733" s="30" t="s">
        <v>1467</v>
      </c>
      <c r="D3733" s="34">
        <v>0</v>
      </c>
      <c r="E3733" s="33">
        <v>118177022145.95</v>
      </c>
      <c r="F3733" s="33">
        <v>118177022145.95</v>
      </c>
    </row>
    <row r="3734" spans="1:6" ht="13.5" thickBot="1">
      <c r="A3734" s="27">
        <f t="shared" si="67"/>
        <v>6</v>
      </c>
      <c r="B3734" s="27" t="s">
        <v>5929</v>
      </c>
      <c r="C3734" s="30" t="s">
        <v>5930</v>
      </c>
      <c r="D3734" s="34">
        <v>0</v>
      </c>
      <c r="E3734" s="33">
        <v>1322438472912.5901</v>
      </c>
      <c r="F3734" s="33">
        <v>1322438472912.5901</v>
      </c>
    </row>
    <row r="3735" spans="1:6" ht="13.5" hidden="1" thickBot="1">
      <c r="A3735" s="27">
        <f t="shared" si="67"/>
        <v>9</v>
      </c>
      <c r="B3735" s="30" t="s">
        <v>5931</v>
      </c>
      <c r="C3735" s="30" t="s">
        <v>106</v>
      </c>
      <c r="D3735" s="34">
        <v>0</v>
      </c>
      <c r="E3735" s="33">
        <v>6094976359.2799997</v>
      </c>
      <c r="F3735" s="33">
        <v>6094976359.2799997</v>
      </c>
    </row>
    <row r="3736" spans="1:6" ht="13.5" hidden="1" thickBot="1">
      <c r="A3736" s="27">
        <f t="shared" si="67"/>
        <v>9</v>
      </c>
      <c r="B3736" s="30" t="s">
        <v>5932</v>
      </c>
      <c r="C3736" s="30" t="s">
        <v>959</v>
      </c>
      <c r="D3736" s="34">
        <v>0</v>
      </c>
      <c r="E3736" s="34">
        <v>11580867975</v>
      </c>
      <c r="F3736" s="34">
        <v>11580867975</v>
      </c>
    </row>
    <row r="3737" spans="1:6" ht="13.5" hidden="1" thickBot="1">
      <c r="A3737" s="27">
        <f t="shared" si="67"/>
        <v>9</v>
      </c>
      <c r="B3737" s="30" t="s">
        <v>5933</v>
      </c>
      <c r="C3737" s="30" t="s">
        <v>1438</v>
      </c>
      <c r="D3737" s="34">
        <v>0</v>
      </c>
      <c r="E3737" s="33">
        <v>1379570769.0999999</v>
      </c>
      <c r="F3737" s="33">
        <v>1379570769.0999999</v>
      </c>
    </row>
    <row r="3738" spans="1:6" ht="13.5" hidden="1" thickBot="1">
      <c r="A3738" s="27">
        <f t="shared" si="67"/>
        <v>9</v>
      </c>
      <c r="B3738" s="30" t="s">
        <v>5934</v>
      </c>
      <c r="C3738" s="30" t="s">
        <v>1472</v>
      </c>
      <c r="D3738" s="34">
        <v>0</v>
      </c>
      <c r="E3738" s="33">
        <v>78912485.609999999</v>
      </c>
      <c r="F3738" s="33">
        <v>78912485.609999999</v>
      </c>
    </row>
    <row r="3739" spans="1:6" ht="13.5" hidden="1" thickBot="1">
      <c r="A3739" s="27">
        <f t="shared" si="67"/>
        <v>9</v>
      </c>
      <c r="B3739" s="30" t="s">
        <v>5935</v>
      </c>
      <c r="C3739" s="30" t="s">
        <v>1442</v>
      </c>
      <c r="D3739" s="34">
        <v>0</v>
      </c>
      <c r="E3739" s="34">
        <v>992534368</v>
      </c>
      <c r="F3739" s="34">
        <v>992534368</v>
      </c>
    </row>
    <row r="3740" spans="1:6" ht="13.5" hidden="1" thickBot="1">
      <c r="A3740" s="27">
        <f t="shared" si="67"/>
        <v>9</v>
      </c>
      <c r="B3740" s="30" t="s">
        <v>5936</v>
      </c>
      <c r="C3740" s="30" t="s">
        <v>1436</v>
      </c>
      <c r="D3740" s="34">
        <v>0</v>
      </c>
      <c r="E3740" s="34">
        <v>420771180482</v>
      </c>
      <c r="F3740" s="34">
        <v>420771180482</v>
      </c>
    </row>
    <row r="3741" spans="1:6" ht="13.5" hidden="1" thickBot="1">
      <c r="A3741" s="27">
        <f t="shared" si="67"/>
        <v>9</v>
      </c>
      <c r="B3741" s="30" t="s">
        <v>5937</v>
      </c>
      <c r="C3741" s="30" t="s">
        <v>105</v>
      </c>
      <c r="D3741" s="34">
        <v>0</v>
      </c>
      <c r="E3741" s="33">
        <v>223109658.5</v>
      </c>
      <c r="F3741" s="33">
        <v>223109658.5</v>
      </c>
    </row>
    <row r="3742" spans="1:6" ht="13.5" hidden="1" thickBot="1">
      <c r="A3742" s="27">
        <f t="shared" si="67"/>
        <v>9</v>
      </c>
      <c r="B3742" s="30" t="s">
        <v>5938</v>
      </c>
      <c r="C3742" s="30" t="s">
        <v>1477</v>
      </c>
      <c r="D3742" s="34">
        <v>0</v>
      </c>
      <c r="E3742" s="33">
        <v>9762589236.6499996</v>
      </c>
      <c r="F3742" s="33">
        <v>9762589236.6499996</v>
      </c>
    </row>
    <row r="3743" spans="1:6" ht="13.5" hidden="1" thickBot="1">
      <c r="A3743" s="27">
        <f t="shared" si="67"/>
        <v>9</v>
      </c>
      <c r="B3743" s="30" t="s">
        <v>5939</v>
      </c>
      <c r="C3743" s="30" t="s">
        <v>1440</v>
      </c>
      <c r="D3743" s="34">
        <v>0</v>
      </c>
      <c r="E3743" s="33">
        <v>17417065351.900002</v>
      </c>
      <c r="F3743" s="33">
        <v>17417065351.900002</v>
      </c>
    </row>
    <row r="3744" spans="1:6" ht="13.5" hidden="1" thickBot="1">
      <c r="A3744" s="27">
        <f t="shared" si="67"/>
        <v>9</v>
      </c>
      <c r="B3744" s="30" t="s">
        <v>5940</v>
      </c>
      <c r="C3744" s="30" t="s">
        <v>1480</v>
      </c>
      <c r="D3744" s="34">
        <v>0</v>
      </c>
      <c r="E3744" s="33">
        <v>2874411826.4899998</v>
      </c>
      <c r="F3744" s="33">
        <v>2874411826.4899998</v>
      </c>
    </row>
    <row r="3745" spans="1:6" ht="13.5" hidden="1" thickBot="1">
      <c r="A3745" s="27">
        <f t="shared" si="67"/>
        <v>9</v>
      </c>
      <c r="B3745" s="30" t="s">
        <v>5941</v>
      </c>
      <c r="C3745" s="30" t="s">
        <v>1450</v>
      </c>
      <c r="D3745" s="34">
        <v>0</v>
      </c>
      <c r="E3745" s="34">
        <v>175598953133</v>
      </c>
      <c r="F3745" s="34">
        <v>175598953133</v>
      </c>
    </row>
    <row r="3746" spans="1:6" ht="13.5" hidden="1" thickBot="1">
      <c r="A3746" s="27">
        <f t="shared" ref="A3746:A3809" si="68">LEN(B3746)</f>
        <v>9</v>
      </c>
      <c r="B3746" s="30" t="s">
        <v>5942</v>
      </c>
      <c r="C3746" s="30" t="s">
        <v>1483</v>
      </c>
      <c r="D3746" s="34">
        <v>0</v>
      </c>
      <c r="E3746" s="34">
        <v>10012300</v>
      </c>
      <c r="F3746" s="34">
        <v>10012300</v>
      </c>
    </row>
    <row r="3747" spans="1:6" ht="13.5" hidden="1" thickBot="1">
      <c r="A3747" s="27">
        <f t="shared" si="68"/>
        <v>9</v>
      </c>
      <c r="B3747" s="30" t="s">
        <v>5943</v>
      </c>
      <c r="C3747" s="30" t="s">
        <v>1487</v>
      </c>
      <c r="D3747" s="34">
        <v>0</v>
      </c>
      <c r="E3747" s="34">
        <v>79263699</v>
      </c>
      <c r="F3747" s="34">
        <v>79263699</v>
      </c>
    </row>
    <row r="3748" spans="1:6" ht="13.5" hidden="1" thickBot="1">
      <c r="A3748" s="27">
        <f t="shared" si="68"/>
        <v>9</v>
      </c>
      <c r="B3748" s="30" t="s">
        <v>5944</v>
      </c>
      <c r="C3748" s="30" t="s">
        <v>1446</v>
      </c>
      <c r="D3748" s="34">
        <v>0</v>
      </c>
      <c r="E3748" s="33">
        <v>29385099583.099998</v>
      </c>
      <c r="F3748" s="33">
        <v>29385099583.099998</v>
      </c>
    </row>
    <row r="3749" spans="1:6" ht="13.5" hidden="1" thickBot="1">
      <c r="A3749" s="27">
        <f t="shared" si="68"/>
        <v>9</v>
      </c>
      <c r="B3749" s="30" t="s">
        <v>5945</v>
      </c>
      <c r="C3749" s="30" t="s">
        <v>1510</v>
      </c>
      <c r="D3749" s="34">
        <v>0</v>
      </c>
      <c r="E3749" s="33">
        <v>7724854676.2799997</v>
      </c>
      <c r="F3749" s="33">
        <v>7724854676.2799997</v>
      </c>
    </row>
    <row r="3750" spans="1:6" ht="13.5" hidden="1" thickBot="1">
      <c r="A3750" s="27">
        <f t="shared" si="68"/>
        <v>9</v>
      </c>
      <c r="B3750" s="30" t="s">
        <v>5946</v>
      </c>
      <c r="C3750" s="30" t="s">
        <v>1512</v>
      </c>
      <c r="D3750" s="34">
        <v>0</v>
      </c>
      <c r="E3750" s="33">
        <v>191957195487.64001</v>
      </c>
      <c r="F3750" s="33">
        <v>191957195487.64001</v>
      </c>
    </row>
    <row r="3751" spans="1:6" ht="13.5" hidden="1" thickBot="1">
      <c r="A3751" s="27">
        <f t="shared" si="68"/>
        <v>9</v>
      </c>
      <c r="B3751" s="30" t="s">
        <v>5947</v>
      </c>
      <c r="C3751" s="30" t="s">
        <v>95</v>
      </c>
      <c r="D3751" s="34">
        <v>0</v>
      </c>
      <c r="E3751" s="34">
        <v>27679042618</v>
      </c>
      <c r="F3751" s="34">
        <v>27679042618</v>
      </c>
    </row>
    <row r="3752" spans="1:6" ht="13.5" hidden="1" thickBot="1">
      <c r="A3752" s="27">
        <f t="shared" si="68"/>
        <v>9</v>
      </c>
      <c r="B3752" s="30" t="s">
        <v>5948</v>
      </c>
      <c r="C3752" s="30" t="s">
        <v>1492</v>
      </c>
      <c r="D3752" s="34">
        <v>0</v>
      </c>
      <c r="E3752" s="33">
        <v>27056792588.91</v>
      </c>
      <c r="F3752" s="33">
        <v>27056792588.91</v>
      </c>
    </row>
    <row r="3753" spans="1:6" ht="13.5" hidden="1" thickBot="1">
      <c r="A3753" s="27">
        <f t="shared" si="68"/>
        <v>9</v>
      </c>
      <c r="B3753" s="30" t="s">
        <v>5949</v>
      </c>
      <c r="C3753" s="30" t="s">
        <v>1494</v>
      </c>
      <c r="D3753" s="34">
        <v>0</v>
      </c>
      <c r="E3753" s="34">
        <v>2165328647</v>
      </c>
      <c r="F3753" s="34">
        <v>2165328647</v>
      </c>
    </row>
    <row r="3754" spans="1:6" ht="13.5" hidden="1" thickBot="1">
      <c r="A3754" s="27">
        <f t="shared" si="68"/>
        <v>9</v>
      </c>
      <c r="B3754" s="30" t="s">
        <v>5950</v>
      </c>
      <c r="C3754" s="30" t="s">
        <v>5951</v>
      </c>
      <c r="D3754" s="34">
        <v>0</v>
      </c>
      <c r="E3754" s="34">
        <v>26516527</v>
      </c>
      <c r="F3754" s="34">
        <v>26516527</v>
      </c>
    </row>
    <row r="3755" spans="1:6" ht="13.5" hidden="1" thickBot="1">
      <c r="A3755" s="27">
        <f t="shared" si="68"/>
        <v>9</v>
      </c>
      <c r="B3755" s="30" t="s">
        <v>5952</v>
      </c>
      <c r="C3755" s="30" t="s">
        <v>3919</v>
      </c>
      <c r="D3755" s="34">
        <v>0</v>
      </c>
      <c r="E3755" s="34">
        <v>1100967228</v>
      </c>
      <c r="F3755" s="34">
        <v>1100967228</v>
      </c>
    </row>
    <row r="3756" spans="1:6" ht="13.5" hidden="1" thickBot="1">
      <c r="A3756" s="27">
        <f t="shared" si="68"/>
        <v>9</v>
      </c>
      <c r="B3756" s="30" t="s">
        <v>5953</v>
      </c>
      <c r="C3756" s="30" t="s">
        <v>3921</v>
      </c>
      <c r="D3756" s="34">
        <v>0</v>
      </c>
      <c r="E3756" s="34">
        <v>21124618</v>
      </c>
      <c r="F3756" s="34">
        <v>21124618</v>
      </c>
    </row>
    <row r="3757" spans="1:6" ht="13.5" hidden="1" thickBot="1">
      <c r="A3757" s="27">
        <f t="shared" si="68"/>
        <v>9</v>
      </c>
      <c r="B3757" s="30" t="s">
        <v>5954</v>
      </c>
      <c r="C3757" s="30" t="s">
        <v>3925</v>
      </c>
      <c r="D3757" s="34">
        <v>0</v>
      </c>
      <c r="E3757" s="34">
        <v>6435488166</v>
      </c>
      <c r="F3757" s="34">
        <v>6435488166</v>
      </c>
    </row>
    <row r="3758" spans="1:6" ht="13.5" hidden="1" thickBot="1">
      <c r="A3758" s="27">
        <f t="shared" si="68"/>
        <v>9</v>
      </c>
      <c r="B3758" s="30" t="s">
        <v>5955</v>
      </c>
      <c r="C3758" s="30" t="s">
        <v>951</v>
      </c>
      <c r="D3758" s="34">
        <v>0</v>
      </c>
      <c r="E3758" s="33">
        <v>12806381156.110001</v>
      </c>
      <c r="F3758" s="33">
        <v>12806381156.110001</v>
      </c>
    </row>
    <row r="3759" spans="1:6" ht="13.5" hidden="1" thickBot="1">
      <c r="A3759" s="27">
        <f t="shared" si="68"/>
        <v>9</v>
      </c>
      <c r="B3759" s="30" t="s">
        <v>5956</v>
      </c>
      <c r="C3759" s="30" t="s">
        <v>3931</v>
      </c>
      <c r="D3759" s="34">
        <v>0</v>
      </c>
      <c r="E3759" s="33">
        <v>367961159181.02002</v>
      </c>
      <c r="F3759" s="33">
        <v>367961159181.02002</v>
      </c>
    </row>
    <row r="3760" spans="1:6" ht="13.5" hidden="1" thickBot="1">
      <c r="A3760" s="27">
        <f t="shared" si="68"/>
        <v>9</v>
      </c>
      <c r="B3760" s="30" t="s">
        <v>5957</v>
      </c>
      <c r="C3760" s="30" t="s">
        <v>1516</v>
      </c>
      <c r="D3760" s="34">
        <v>0</v>
      </c>
      <c r="E3760" s="34">
        <v>1255074791</v>
      </c>
      <c r="F3760" s="34">
        <v>1255074791</v>
      </c>
    </row>
    <row r="3761" spans="1:6" ht="13.5" thickBot="1">
      <c r="A3761" s="27">
        <f t="shared" si="68"/>
        <v>3</v>
      </c>
      <c r="B3761" s="27" t="s">
        <v>5958</v>
      </c>
      <c r="C3761" s="30" t="s">
        <v>5959</v>
      </c>
      <c r="D3761" s="34">
        <v>0</v>
      </c>
      <c r="E3761" s="33">
        <v>40013955586702.797</v>
      </c>
      <c r="F3761" s="33">
        <v>40013955586702.797</v>
      </c>
    </row>
    <row r="3762" spans="1:6" ht="13.5" thickBot="1">
      <c r="A3762" s="27">
        <f t="shared" si="68"/>
        <v>6</v>
      </c>
      <c r="B3762" s="27" t="s">
        <v>5960</v>
      </c>
      <c r="C3762" s="30" t="s">
        <v>964</v>
      </c>
      <c r="D3762" s="34">
        <v>0</v>
      </c>
      <c r="E3762" s="33">
        <v>4804112114791.4697</v>
      </c>
      <c r="F3762" s="33">
        <v>4804112114791.4697</v>
      </c>
    </row>
    <row r="3763" spans="1:6" ht="13.5" hidden="1" thickBot="1">
      <c r="A3763" s="27">
        <f t="shared" si="68"/>
        <v>9</v>
      </c>
      <c r="B3763" s="30" t="s">
        <v>5961</v>
      </c>
      <c r="C3763" s="30" t="s">
        <v>5962</v>
      </c>
      <c r="D3763" s="34">
        <v>0</v>
      </c>
      <c r="E3763" s="33">
        <v>18349394692.810001</v>
      </c>
      <c r="F3763" s="33">
        <v>18349394692.810001</v>
      </c>
    </row>
    <row r="3764" spans="1:6" ht="13.5" hidden="1" thickBot="1">
      <c r="A3764" s="27">
        <f t="shared" si="68"/>
        <v>9</v>
      </c>
      <c r="B3764" s="30" t="s">
        <v>5963</v>
      </c>
      <c r="C3764" s="30" t="s">
        <v>3945</v>
      </c>
      <c r="D3764" s="34">
        <v>0</v>
      </c>
      <c r="E3764" s="34">
        <v>225880751812</v>
      </c>
      <c r="F3764" s="34">
        <v>225880751812</v>
      </c>
    </row>
    <row r="3765" spans="1:6" ht="13.5" hidden="1" thickBot="1">
      <c r="A3765" s="27">
        <f t="shared" si="68"/>
        <v>9</v>
      </c>
      <c r="B3765" s="30" t="s">
        <v>5964</v>
      </c>
      <c r="C3765" s="30" t="s">
        <v>3947</v>
      </c>
      <c r="D3765" s="34">
        <v>0</v>
      </c>
      <c r="E3765" s="33">
        <v>188483308543.82999</v>
      </c>
      <c r="F3765" s="33">
        <v>188483308543.82999</v>
      </c>
    </row>
    <row r="3766" spans="1:6" ht="13.5" hidden="1" thickBot="1">
      <c r="A3766" s="27">
        <f t="shared" si="68"/>
        <v>9</v>
      </c>
      <c r="B3766" s="30" t="s">
        <v>5965</v>
      </c>
      <c r="C3766" s="30" t="s">
        <v>5966</v>
      </c>
      <c r="D3766" s="34">
        <v>0</v>
      </c>
      <c r="E3766" s="33">
        <v>8015804547.46</v>
      </c>
      <c r="F3766" s="33">
        <v>8015804547.46</v>
      </c>
    </row>
    <row r="3767" spans="1:6" ht="13.5" hidden="1" thickBot="1">
      <c r="A3767" s="27">
        <f t="shared" si="68"/>
        <v>9</v>
      </c>
      <c r="B3767" s="30" t="s">
        <v>5967</v>
      </c>
      <c r="C3767" s="30" t="s">
        <v>3951</v>
      </c>
      <c r="D3767" s="34">
        <v>0</v>
      </c>
      <c r="E3767" s="34">
        <v>3205758450</v>
      </c>
      <c r="F3767" s="34">
        <v>3205758450</v>
      </c>
    </row>
    <row r="3768" spans="1:6" ht="13.5" hidden="1" thickBot="1">
      <c r="A3768" s="27">
        <f t="shared" si="68"/>
        <v>9</v>
      </c>
      <c r="B3768" s="30" t="s">
        <v>5968</v>
      </c>
      <c r="C3768" s="30" t="s">
        <v>3953</v>
      </c>
      <c r="D3768" s="34">
        <v>0</v>
      </c>
      <c r="E3768" s="33">
        <v>33112070600.009998</v>
      </c>
      <c r="F3768" s="33">
        <v>33112070600.009998</v>
      </c>
    </row>
    <row r="3769" spans="1:6" ht="13.5" hidden="1" thickBot="1">
      <c r="A3769" s="27">
        <f t="shared" si="68"/>
        <v>9</v>
      </c>
      <c r="B3769" s="30" t="s">
        <v>5969</v>
      </c>
      <c r="C3769" s="30" t="s">
        <v>3955</v>
      </c>
      <c r="D3769" s="34">
        <v>0</v>
      </c>
      <c r="E3769" s="33">
        <v>195945379922.56</v>
      </c>
      <c r="F3769" s="33">
        <v>195945379922.56</v>
      </c>
    </row>
    <row r="3770" spans="1:6" ht="13.5" hidden="1" thickBot="1">
      <c r="A3770" s="27">
        <f t="shared" si="68"/>
        <v>9</v>
      </c>
      <c r="B3770" s="30" t="s">
        <v>5970</v>
      </c>
      <c r="C3770" s="30" t="s">
        <v>3957</v>
      </c>
      <c r="D3770" s="34">
        <v>0</v>
      </c>
      <c r="E3770" s="33">
        <v>3222622741106.2998</v>
      </c>
      <c r="F3770" s="33">
        <v>3222622741106.2998</v>
      </c>
    </row>
    <row r="3771" spans="1:6" ht="13.5" hidden="1" thickBot="1">
      <c r="A3771" s="27">
        <f t="shared" si="68"/>
        <v>9</v>
      </c>
      <c r="B3771" s="30" t="s">
        <v>5971</v>
      </c>
      <c r="C3771" s="30" t="s">
        <v>5972</v>
      </c>
      <c r="D3771" s="34">
        <v>0</v>
      </c>
      <c r="E3771" s="33">
        <v>138416014424.85001</v>
      </c>
      <c r="F3771" s="33">
        <v>138416014424.85001</v>
      </c>
    </row>
    <row r="3772" spans="1:6" ht="13.5" hidden="1" thickBot="1">
      <c r="A3772" s="27">
        <f t="shared" si="68"/>
        <v>9</v>
      </c>
      <c r="B3772" s="30" t="s">
        <v>5973</v>
      </c>
      <c r="C3772" s="30" t="s">
        <v>3963</v>
      </c>
      <c r="D3772" s="34">
        <v>0</v>
      </c>
      <c r="E3772" s="33">
        <v>12858530737.91</v>
      </c>
      <c r="F3772" s="33">
        <v>12858530737.91</v>
      </c>
    </row>
    <row r="3773" spans="1:6" ht="13.5" hidden="1" thickBot="1">
      <c r="A3773" s="27">
        <f t="shared" si="68"/>
        <v>9</v>
      </c>
      <c r="B3773" s="30" t="s">
        <v>5974</v>
      </c>
      <c r="C3773" s="30" t="s">
        <v>3965</v>
      </c>
      <c r="D3773" s="34">
        <v>0</v>
      </c>
      <c r="E3773" s="34">
        <v>235480823</v>
      </c>
      <c r="F3773" s="34">
        <v>235480823</v>
      </c>
    </row>
    <row r="3774" spans="1:6" ht="13.5" hidden="1" thickBot="1">
      <c r="A3774" s="27">
        <f t="shared" si="68"/>
        <v>9</v>
      </c>
      <c r="B3774" s="30" t="s">
        <v>5975</v>
      </c>
      <c r="C3774" s="30" t="s">
        <v>3967</v>
      </c>
      <c r="D3774" s="34">
        <v>0</v>
      </c>
      <c r="E3774" s="33">
        <v>466902147303.32001</v>
      </c>
      <c r="F3774" s="33">
        <v>466902147303.32001</v>
      </c>
    </row>
    <row r="3775" spans="1:6" ht="13.5" hidden="1" thickBot="1">
      <c r="A3775" s="27">
        <f t="shared" si="68"/>
        <v>9</v>
      </c>
      <c r="B3775" s="30" t="s">
        <v>5976</v>
      </c>
      <c r="C3775" s="30" t="s">
        <v>5977</v>
      </c>
      <c r="D3775" s="34">
        <v>0</v>
      </c>
      <c r="E3775" s="33">
        <v>8747920291.1499996</v>
      </c>
      <c r="F3775" s="33">
        <v>8747920291.1499996</v>
      </c>
    </row>
    <row r="3776" spans="1:6" ht="13.5" hidden="1" thickBot="1">
      <c r="A3776" s="27">
        <f t="shared" si="68"/>
        <v>9</v>
      </c>
      <c r="B3776" s="30" t="s">
        <v>5978</v>
      </c>
      <c r="C3776" s="30" t="s">
        <v>5979</v>
      </c>
      <c r="D3776" s="34">
        <v>0</v>
      </c>
      <c r="E3776" s="34">
        <v>3489503393</v>
      </c>
      <c r="F3776" s="34">
        <v>3489503393</v>
      </c>
    </row>
    <row r="3777" spans="1:6" ht="13.5" hidden="1" thickBot="1">
      <c r="A3777" s="27">
        <f t="shared" si="68"/>
        <v>9</v>
      </c>
      <c r="B3777" s="30" t="s">
        <v>5980</v>
      </c>
      <c r="C3777" s="30" t="s">
        <v>3961</v>
      </c>
      <c r="D3777" s="34">
        <v>0</v>
      </c>
      <c r="E3777" s="33">
        <v>152214817642.89001</v>
      </c>
      <c r="F3777" s="33">
        <v>152214817642.89001</v>
      </c>
    </row>
    <row r="3778" spans="1:6" ht="13.5" hidden="1" thickBot="1">
      <c r="A3778" s="27">
        <f t="shared" si="68"/>
        <v>9</v>
      </c>
      <c r="B3778" s="30" t="s">
        <v>5981</v>
      </c>
      <c r="C3778" s="30" t="s">
        <v>3975</v>
      </c>
      <c r="D3778" s="34">
        <v>0</v>
      </c>
      <c r="E3778" s="33">
        <v>125632490500.38</v>
      </c>
      <c r="F3778" s="33">
        <v>125632490500.38</v>
      </c>
    </row>
    <row r="3779" spans="1:6" ht="13.5" thickBot="1">
      <c r="A3779" s="27">
        <f t="shared" si="68"/>
        <v>6</v>
      </c>
      <c r="B3779" s="27" t="s">
        <v>5982</v>
      </c>
      <c r="C3779" s="30" t="s">
        <v>129</v>
      </c>
      <c r="D3779" s="34">
        <v>0</v>
      </c>
      <c r="E3779" s="33">
        <v>9850390456191.0098</v>
      </c>
      <c r="F3779" s="33">
        <v>9850390456191.0098</v>
      </c>
    </row>
    <row r="3780" spans="1:6" ht="13.5" hidden="1" thickBot="1">
      <c r="A3780" s="27">
        <f t="shared" si="68"/>
        <v>9</v>
      </c>
      <c r="B3780" s="30" t="s">
        <v>5983</v>
      </c>
      <c r="C3780" s="30" t="s">
        <v>4003</v>
      </c>
      <c r="D3780" s="34">
        <v>0</v>
      </c>
      <c r="E3780" s="33">
        <v>1309021502103.1001</v>
      </c>
      <c r="F3780" s="33">
        <v>1309021502103.1001</v>
      </c>
    </row>
    <row r="3781" spans="1:6" ht="13.5" hidden="1" thickBot="1">
      <c r="A3781" s="27">
        <f t="shared" si="68"/>
        <v>9</v>
      </c>
      <c r="B3781" s="30" t="s">
        <v>5984</v>
      </c>
      <c r="C3781" s="30" t="s">
        <v>4005</v>
      </c>
      <c r="D3781" s="34">
        <v>0</v>
      </c>
      <c r="E3781" s="33">
        <v>269582149580.04001</v>
      </c>
      <c r="F3781" s="33">
        <v>269582149580.04001</v>
      </c>
    </row>
    <row r="3782" spans="1:6" ht="13.5" hidden="1" thickBot="1">
      <c r="A3782" s="27">
        <f t="shared" si="68"/>
        <v>9</v>
      </c>
      <c r="B3782" s="30" t="s">
        <v>5985</v>
      </c>
      <c r="C3782" s="30" t="s">
        <v>4007</v>
      </c>
      <c r="D3782" s="34">
        <v>0</v>
      </c>
      <c r="E3782" s="33">
        <v>959802008578.78003</v>
      </c>
      <c r="F3782" s="33">
        <v>959802008578.78003</v>
      </c>
    </row>
    <row r="3783" spans="1:6" ht="13.5" hidden="1" thickBot="1">
      <c r="A3783" s="27">
        <f t="shared" si="68"/>
        <v>9</v>
      </c>
      <c r="B3783" s="30" t="s">
        <v>5986</v>
      </c>
      <c r="C3783" s="30" t="s">
        <v>4009</v>
      </c>
      <c r="D3783" s="34">
        <v>0</v>
      </c>
      <c r="E3783" s="33">
        <v>580140796385.92004</v>
      </c>
      <c r="F3783" s="33">
        <v>580140796385.92004</v>
      </c>
    </row>
    <row r="3784" spans="1:6" ht="13.5" hidden="1" thickBot="1">
      <c r="A3784" s="27">
        <f t="shared" si="68"/>
        <v>9</v>
      </c>
      <c r="B3784" s="30" t="s">
        <v>5987</v>
      </c>
      <c r="C3784" s="30" t="s">
        <v>5988</v>
      </c>
      <c r="D3784" s="34">
        <v>0</v>
      </c>
      <c r="E3784" s="33">
        <v>240240080806.38</v>
      </c>
      <c r="F3784" s="33">
        <v>240240080806.38</v>
      </c>
    </row>
    <row r="3785" spans="1:6" ht="13.5" hidden="1" thickBot="1">
      <c r="A3785" s="27">
        <f t="shared" si="68"/>
        <v>9</v>
      </c>
      <c r="B3785" s="30" t="s">
        <v>5989</v>
      </c>
      <c r="C3785" s="30" t="s">
        <v>5990</v>
      </c>
      <c r="D3785" s="34">
        <v>0</v>
      </c>
      <c r="E3785" s="33">
        <v>477749053805.06</v>
      </c>
      <c r="F3785" s="33">
        <v>477749053805.06</v>
      </c>
    </row>
    <row r="3786" spans="1:6" ht="13.5" hidden="1" thickBot="1">
      <c r="A3786" s="27">
        <f t="shared" si="68"/>
        <v>9</v>
      </c>
      <c r="B3786" s="30" t="s">
        <v>5991</v>
      </c>
      <c r="C3786" s="30" t="s">
        <v>4013</v>
      </c>
      <c r="D3786" s="34">
        <v>0</v>
      </c>
      <c r="E3786" s="33">
        <v>213466731015.51001</v>
      </c>
      <c r="F3786" s="33">
        <v>213466731015.51001</v>
      </c>
    </row>
    <row r="3787" spans="1:6" ht="13.5" hidden="1" thickBot="1">
      <c r="A3787" s="27">
        <f t="shared" si="68"/>
        <v>9</v>
      </c>
      <c r="B3787" s="30" t="s">
        <v>5992</v>
      </c>
      <c r="C3787" s="30" t="s">
        <v>4015</v>
      </c>
      <c r="D3787" s="34">
        <v>0</v>
      </c>
      <c r="E3787" s="33">
        <v>1085592184835.0601</v>
      </c>
      <c r="F3787" s="33">
        <v>1085592184835.0601</v>
      </c>
    </row>
    <row r="3788" spans="1:6" ht="13.5" hidden="1" thickBot="1">
      <c r="A3788" s="27">
        <f t="shared" si="68"/>
        <v>9</v>
      </c>
      <c r="B3788" s="30" t="s">
        <v>5993</v>
      </c>
      <c r="C3788" s="30" t="s">
        <v>4017</v>
      </c>
      <c r="D3788" s="34">
        <v>0</v>
      </c>
      <c r="E3788" s="33">
        <v>357204195701.98999</v>
      </c>
      <c r="F3788" s="33">
        <v>357204195701.98999</v>
      </c>
    </row>
    <row r="3789" spans="1:6" ht="13.5" hidden="1" thickBot="1">
      <c r="A3789" s="27">
        <f t="shared" si="68"/>
        <v>9</v>
      </c>
      <c r="B3789" s="30" t="s">
        <v>5994</v>
      </c>
      <c r="C3789" s="30" t="s">
        <v>4019</v>
      </c>
      <c r="D3789" s="34">
        <v>0</v>
      </c>
      <c r="E3789" s="33">
        <v>63241435607.010002</v>
      </c>
      <c r="F3789" s="33">
        <v>63241435607.010002</v>
      </c>
    </row>
    <row r="3790" spans="1:6" ht="13.5" hidden="1" thickBot="1">
      <c r="A3790" s="27">
        <f t="shared" si="68"/>
        <v>9</v>
      </c>
      <c r="B3790" s="30" t="s">
        <v>5995</v>
      </c>
      <c r="C3790" s="30" t="s">
        <v>4021</v>
      </c>
      <c r="D3790" s="34">
        <v>0</v>
      </c>
      <c r="E3790" s="33">
        <v>90410845177.990005</v>
      </c>
      <c r="F3790" s="33">
        <v>90410845177.990005</v>
      </c>
    </row>
    <row r="3791" spans="1:6" ht="13.5" hidden="1" thickBot="1">
      <c r="A3791" s="27">
        <f t="shared" si="68"/>
        <v>9</v>
      </c>
      <c r="B3791" s="30" t="s">
        <v>5996</v>
      </c>
      <c r="C3791" s="30" t="s">
        <v>4023</v>
      </c>
      <c r="D3791" s="34">
        <v>0</v>
      </c>
      <c r="E3791" s="33">
        <v>78654798259.710007</v>
      </c>
      <c r="F3791" s="33">
        <v>78654798259.710007</v>
      </c>
    </row>
    <row r="3792" spans="1:6" ht="13.5" hidden="1" thickBot="1">
      <c r="A3792" s="27">
        <f t="shared" si="68"/>
        <v>9</v>
      </c>
      <c r="B3792" s="30" t="s">
        <v>5997</v>
      </c>
      <c r="C3792" s="30" t="s">
        <v>4025</v>
      </c>
      <c r="D3792" s="34">
        <v>0</v>
      </c>
      <c r="E3792" s="33">
        <v>14579073728.450001</v>
      </c>
      <c r="F3792" s="33">
        <v>14579073728.450001</v>
      </c>
    </row>
    <row r="3793" spans="1:6" ht="13.5" hidden="1" thickBot="1">
      <c r="A3793" s="27">
        <f t="shared" si="68"/>
        <v>9</v>
      </c>
      <c r="B3793" s="30" t="s">
        <v>5998</v>
      </c>
      <c r="C3793" s="30" t="s">
        <v>4027</v>
      </c>
      <c r="D3793" s="34">
        <v>0</v>
      </c>
      <c r="E3793" s="33">
        <v>28487796197.98</v>
      </c>
      <c r="F3793" s="33">
        <v>28487796197.98</v>
      </c>
    </row>
    <row r="3794" spans="1:6" ht="13.5" hidden="1" thickBot="1">
      <c r="A3794" s="27">
        <f t="shared" si="68"/>
        <v>9</v>
      </c>
      <c r="B3794" s="30" t="s">
        <v>5999</v>
      </c>
      <c r="C3794" s="30" t="s">
        <v>4029</v>
      </c>
      <c r="D3794" s="34">
        <v>0</v>
      </c>
      <c r="E3794" s="33">
        <v>825349329602.31995</v>
      </c>
      <c r="F3794" s="33">
        <v>825349329602.31995</v>
      </c>
    </row>
    <row r="3795" spans="1:6" ht="13.5" hidden="1" thickBot="1">
      <c r="A3795" s="27">
        <f t="shared" si="68"/>
        <v>9</v>
      </c>
      <c r="B3795" s="30" t="s">
        <v>6000</v>
      </c>
      <c r="C3795" s="30" t="s">
        <v>4031</v>
      </c>
      <c r="D3795" s="34">
        <v>0</v>
      </c>
      <c r="E3795" s="33">
        <v>170438591254.03</v>
      </c>
      <c r="F3795" s="33">
        <v>170438591254.03</v>
      </c>
    </row>
    <row r="3796" spans="1:6" ht="13.5" hidden="1" thickBot="1">
      <c r="A3796" s="27">
        <f t="shared" si="68"/>
        <v>9</v>
      </c>
      <c r="B3796" s="30" t="s">
        <v>6001</v>
      </c>
      <c r="C3796" s="30" t="s">
        <v>4033</v>
      </c>
      <c r="D3796" s="34">
        <v>0</v>
      </c>
      <c r="E3796" s="33">
        <v>462697846754.40997</v>
      </c>
      <c r="F3796" s="33">
        <v>462697846754.40997</v>
      </c>
    </row>
    <row r="3797" spans="1:6" ht="13.5" hidden="1" thickBot="1">
      <c r="A3797" s="27">
        <f t="shared" si="68"/>
        <v>9</v>
      </c>
      <c r="B3797" s="30" t="s">
        <v>6002</v>
      </c>
      <c r="C3797" s="30" t="s">
        <v>4035</v>
      </c>
      <c r="D3797" s="34">
        <v>0</v>
      </c>
      <c r="E3797" s="33">
        <v>331727031992.34003</v>
      </c>
      <c r="F3797" s="33">
        <v>331727031992.34003</v>
      </c>
    </row>
    <row r="3798" spans="1:6" ht="13.5" hidden="1" thickBot="1">
      <c r="A3798" s="27">
        <f t="shared" si="68"/>
        <v>9</v>
      </c>
      <c r="B3798" s="30" t="s">
        <v>6003</v>
      </c>
      <c r="C3798" s="30" t="s">
        <v>4037</v>
      </c>
      <c r="D3798" s="34">
        <v>0</v>
      </c>
      <c r="E3798" s="33">
        <v>33492201308.639999</v>
      </c>
      <c r="F3798" s="33">
        <v>33492201308.639999</v>
      </c>
    </row>
    <row r="3799" spans="1:6" ht="13.5" hidden="1" thickBot="1">
      <c r="A3799" s="27">
        <f t="shared" si="68"/>
        <v>9</v>
      </c>
      <c r="B3799" s="30" t="s">
        <v>6004</v>
      </c>
      <c r="C3799" s="30" t="s">
        <v>4039</v>
      </c>
      <c r="D3799" s="34">
        <v>0</v>
      </c>
      <c r="E3799" s="33">
        <v>49455049187.059998</v>
      </c>
      <c r="F3799" s="33">
        <v>49455049187.059998</v>
      </c>
    </row>
    <row r="3800" spans="1:6" ht="13.5" hidden="1" thickBot="1">
      <c r="A3800" s="27">
        <f t="shared" si="68"/>
        <v>9</v>
      </c>
      <c r="B3800" s="30" t="s">
        <v>6005</v>
      </c>
      <c r="C3800" s="30" t="s">
        <v>4041</v>
      </c>
      <c r="D3800" s="34">
        <v>0</v>
      </c>
      <c r="E3800" s="33">
        <v>98473691064.169998</v>
      </c>
      <c r="F3800" s="33">
        <v>98473691064.169998</v>
      </c>
    </row>
    <row r="3801" spans="1:6" ht="13.5" hidden="1" thickBot="1">
      <c r="A3801" s="27">
        <f t="shared" si="68"/>
        <v>9</v>
      </c>
      <c r="B3801" s="30" t="s">
        <v>6006</v>
      </c>
      <c r="C3801" s="30" t="s">
        <v>4043</v>
      </c>
      <c r="D3801" s="34">
        <v>0</v>
      </c>
      <c r="E3801" s="33">
        <v>11087466744.02</v>
      </c>
      <c r="F3801" s="33">
        <v>11087466744.02</v>
      </c>
    </row>
    <row r="3802" spans="1:6" ht="13.5" hidden="1" thickBot="1">
      <c r="A3802" s="27">
        <f t="shared" si="68"/>
        <v>9</v>
      </c>
      <c r="B3802" s="30" t="s">
        <v>6007</v>
      </c>
      <c r="C3802" s="30" t="s">
        <v>4045</v>
      </c>
      <c r="D3802" s="34">
        <v>0</v>
      </c>
      <c r="E3802" s="33">
        <v>59655915085.599998</v>
      </c>
      <c r="F3802" s="33">
        <v>59655915085.599998</v>
      </c>
    </row>
    <row r="3803" spans="1:6" ht="13.5" hidden="1" thickBot="1">
      <c r="A3803" s="27">
        <f t="shared" si="68"/>
        <v>9</v>
      </c>
      <c r="B3803" s="30" t="s">
        <v>6008</v>
      </c>
      <c r="C3803" s="30" t="s">
        <v>4047</v>
      </c>
      <c r="D3803" s="34">
        <v>0</v>
      </c>
      <c r="E3803" s="33">
        <v>15187409135.93</v>
      </c>
      <c r="F3803" s="33">
        <v>15187409135.93</v>
      </c>
    </row>
    <row r="3804" spans="1:6" ht="13.5" hidden="1" thickBot="1">
      <c r="A3804" s="27">
        <f t="shared" si="68"/>
        <v>9</v>
      </c>
      <c r="B3804" s="30" t="s">
        <v>6009</v>
      </c>
      <c r="C3804" s="30" t="s">
        <v>4049</v>
      </c>
      <c r="D3804" s="34">
        <v>0</v>
      </c>
      <c r="E3804" s="33">
        <v>29853452519.029999</v>
      </c>
      <c r="F3804" s="33">
        <v>29853452519.029999</v>
      </c>
    </row>
    <row r="3805" spans="1:6" ht="13.5" hidden="1" thickBot="1">
      <c r="A3805" s="27">
        <f t="shared" si="68"/>
        <v>9</v>
      </c>
      <c r="B3805" s="30" t="s">
        <v>6010</v>
      </c>
      <c r="C3805" s="30" t="s">
        <v>4051</v>
      </c>
      <c r="D3805" s="34">
        <v>0</v>
      </c>
      <c r="E3805" s="33">
        <v>88218780039.479996</v>
      </c>
      <c r="F3805" s="33">
        <v>88218780039.479996</v>
      </c>
    </row>
    <row r="3806" spans="1:6" ht="13.5" hidden="1" thickBot="1">
      <c r="A3806" s="27">
        <f t="shared" si="68"/>
        <v>9</v>
      </c>
      <c r="B3806" s="30" t="s">
        <v>6011</v>
      </c>
      <c r="C3806" s="30" t="s">
        <v>4053</v>
      </c>
      <c r="D3806" s="34">
        <v>0</v>
      </c>
      <c r="E3806" s="33">
        <v>819231217735.14001</v>
      </c>
      <c r="F3806" s="33">
        <v>819231217735.14001</v>
      </c>
    </row>
    <row r="3807" spans="1:6" ht="13.5" hidden="1" thickBot="1">
      <c r="A3807" s="27">
        <f t="shared" si="68"/>
        <v>9</v>
      </c>
      <c r="B3807" s="30" t="s">
        <v>6012</v>
      </c>
      <c r="C3807" s="30" t="s">
        <v>4055</v>
      </c>
      <c r="D3807" s="34">
        <v>0</v>
      </c>
      <c r="E3807" s="33">
        <v>14457805899.469999</v>
      </c>
      <c r="F3807" s="33">
        <v>14457805899.469999</v>
      </c>
    </row>
    <row r="3808" spans="1:6" ht="13.5" hidden="1" thickBot="1">
      <c r="A3808" s="27">
        <f t="shared" si="68"/>
        <v>9</v>
      </c>
      <c r="B3808" s="30" t="s">
        <v>6013</v>
      </c>
      <c r="C3808" s="30" t="s">
        <v>4057</v>
      </c>
      <c r="D3808" s="34">
        <v>0</v>
      </c>
      <c r="E3808" s="33">
        <v>20654521279.639999</v>
      </c>
      <c r="F3808" s="33">
        <v>20654521279.639999</v>
      </c>
    </row>
    <row r="3809" spans="1:6" ht="13.5" hidden="1" thickBot="1">
      <c r="A3809" s="27">
        <f t="shared" si="68"/>
        <v>9</v>
      </c>
      <c r="B3809" s="30" t="s">
        <v>6014</v>
      </c>
      <c r="C3809" s="30" t="s">
        <v>4059</v>
      </c>
      <c r="D3809" s="34">
        <v>0</v>
      </c>
      <c r="E3809" s="33">
        <v>11170351901.940001</v>
      </c>
      <c r="F3809" s="33">
        <v>11170351901.940001</v>
      </c>
    </row>
    <row r="3810" spans="1:6" ht="13.5" hidden="1" thickBot="1">
      <c r="A3810" s="27">
        <f t="shared" ref="A3810:A3873" si="69">LEN(B3810)</f>
        <v>9</v>
      </c>
      <c r="B3810" s="30" t="s">
        <v>6015</v>
      </c>
      <c r="C3810" s="30" t="s">
        <v>4061</v>
      </c>
      <c r="D3810" s="34">
        <v>0</v>
      </c>
      <c r="E3810" s="33">
        <v>231122087520.14001</v>
      </c>
      <c r="F3810" s="33">
        <v>231122087520.14001</v>
      </c>
    </row>
    <row r="3811" spans="1:6" ht="13.5" hidden="1" thickBot="1">
      <c r="A3811" s="27">
        <f t="shared" si="69"/>
        <v>9</v>
      </c>
      <c r="B3811" s="30" t="s">
        <v>6016</v>
      </c>
      <c r="C3811" s="30" t="s">
        <v>4063</v>
      </c>
      <c r="D3811" s="34">
        <v>0</v>
      </c>
      <c r="E3811" s="33">
        <v>8819579346.3700008</v>
      </c>
      <c r="F3811" s="33">
        <v>8819579346.3700008</v>
      </c>
    </row>
    <row r="3812" spans="1:6" ht="13.5" hidden="1" thickBot="1">
      <c r="A3812" s="27">
        <f t="shared" si="69"/>
        <v>9</v>
      </c>
      <c r="B3812" s="30" t="s">
        <v>6017</v>
      </c>
      <c r="C3812" s="30" t="s">
        <v>4065</v>
      </c>
      <c r="D3812" s="34">
        <v>0</v>
      </c>
      <c r="E3812" s="34">
        <v>10494007531</v>
      </c>
      <c r="F3812" s="34">
        <v>10494007531</v>
      </c>
    </row>
    <row r="3813" spans="1:6" ht="13.5" hidden="1" thickBot="1">
      <c r="A3813" s="27">
        <f t="shared" si="69"/>
        <v>9</v>
      </c>
      <c r="B3813" s="30" t="s">
        <v>6018</v>
      </c>
      <c r="C3813" s="30" t="s">
        <v>4067</v>
      </c>
      <c r="D3813" s="34">
        <v>0</v>
      </c>
      <c r="E3813" s="33">
        <v>1233955272.1700001</v>
      </c>
      <c r="F3813" s="33">
        <v>1233955272.1700001</v>
      </c>
    </row>
    <row r="3814" spans="1:6" ht="13.5" hidden="1" thickBot="1">
      <c r="A3814" s="27">
        <f t="shared" si="69"/>
        <v>9</v>
      </c>
      <c r="B3814" s="30" t="s">
        <v>6019</v>
      </c>
      <c r="C3814" s="30" t="s">
        <v>4069</v>
      </c>
      <c r="D3814" s="34">
        <v>0</v>
      </c>
      <c r="E3814" s="33">
        <v>184065181368.87</v>
      </c>
      <c r="F3814" s="33">
        <v>184065181368.87</v>
      </c>
    </row>
    <row r="3815" spans="1:6" ht="13.5" hidden="1" thickBot="1">
      <c r="A3815" s="27">
        <f t="shared" si="69"/>
        <v>9</v>
      </c>
      <c r="B3815" s="30" t="s">
        <v>6020</v>
      </c>
      <c r="C3815" s="30" t="s">
        <v>4071</v>
      </c>
      <c r="D3815" s="34">
        <v>0</v>
      </c>
      <c r="E3815" s="33">
        <v>605332331866.26001</v>
      </c>
      <c r="F3815" s="33">
        <v>605332331866.26001</v>
      </c>
    </row>
    <row r="3816" spans="1:6" ht="13.5" thickBot="1">
      <c r="A3816" s="27">
        <f t="shared" si="69"/>
        <v>6</v>
      </c>
      <c r="B3816" s="27" t="s">
        <v>6021</v>
      </c>
      <c r="C3816" s="30" t="s">
        <v>966</v>
      </c>
      <c r="D3816" s="34">
        <v>0</v>
      </c>
      <c r="E3816" s="33">
        <v>3550402316841.5698</v>
      </c>
      <c r="F3816" s="33">
        <v>3550402316841.5698</v>
      </c>
    </row>
    <row r="3817" spans="1:6" ht="13.5" hidden="1" thickBot="1">
      <c r="A3817" s="27">
        <f t="shared" si="69"/>
        <v>9</v>
      </c>
      <c r="B3817" s="30" t="s">
        <v>6022</v>
      </c>
      <c r="C3817" s="30" t="s">
        <v>4132</v>
      </c>
      <c r="D3817" s="34">
        <v>0</v>
      </c>
      <c r="E3817" s="34">
        <v>223750788755</v>
      </c>
      <c r="F3817" s="34">
        <v>223750788755</v>
      </c>
    </row>
    <row r="3818" spans="1:6" ht="13.5" hidden="1" thickBot="1">
      <c r="A3818" s="27">
        <f t="shared" si="69"/>
        <v>9</v>
      </c>
      <c r="B3818" s="30" t="s">
        <v>6023</v>
      </c>
      <c r="C3818" s="30" t="s">
        <v>4130</v>
      </c>
      <c r="D3818" s="34">
        <v>0</v>
      </c>
      <c r="E3818" s="34">
        <v>10973027084</v>
      </c>
      <c r="F3818" s="34">
        <v>10973027084</v>
      </c>
    </row>
    <row r="3819" spans="1:6" ht="13.5" hidden="1" thickBot="1">
      <c r="A3819" s="27">
        <f t="shared" si="69"/>
        <v>9</v>
      </c>
      <c r="B3819" s="30" t="s">
        <v>6024</v>
      </c>
      <c r="C3819" s="30" t="s">
        <v>4136</v>
      </c>
      <c r="D3819" s="34">
        <v>0</v>
      </c>
      <c r="E3819" s="34">
        <v>74328151668</v>
      </c>
      <c r="F3819" s="34">
        <v>74328151668</v>
      </c>
    </row>
    <row r="3820" spans="1:6" ht="13.5" hidden="1" thickBot="1">
      <c r="A3820" s="27">
        <f t="shared" si="69"/>
        <v>9</v>
      </c>
      <c r="B3820" s="30" t="s">
        <v>6025</v>
      </c>
      <c r="C3820" s="30" t="s">
        <v>4138</v>
      </c>
      <c r="D3820" s="34">
        <v>0</v>
      </c>
      <c r="E3820" s="33">
        <v>36346282992.57</v>
      </c>
      <c r="F3820" s="33">
        <v>36346282992.57</v>
      </c>
    </row>
    <row r="3821" spans="1:6" ht="13.5" hidden="1" thickBot="1">
      <c r="A3821" s="27">
        <f t="shared" si="69"/>
        <v>9</v>
      </c>
      <c r="B3821" s="30" t="s">
        <v>6026</v>
      </c>
      <c r="C3821" s="30" t="s">
        <v>6027</v>
      </c>
      <c r="D3821" s="34">
        <v>0</v>
      </c>
      <c r="E3821" s="34">
        <v>2716892122396</v>
      </c>
      <c r="F3821" s="34">
        <v>2716892122396</v>
      </c>
    </row>
    <row r="3822" spans="1:6" ht="13.5" hidden="1" thickBot="1">
      <c r="A3822" s="27">
        <f t="shared" si="69"/>
        <v>9</v>
      </c>
      <c r="B3822" s="30" t="s">
        <v>6028</v>
      </c>
      <c r="C3822" s="30" t="s">
        <v>4142</v>
      </c>
      <c r="D3822" s="34">
        <v>0</v>
      </c>
      <c r="E3822" s="34">
        <v>488111943946</v>
      </c>
      <c r="F3822" s="34">
        <v>488111943946</v>
      </c>
    </row>
    <row r="3823" spans="1:6" ht="13.5" thickBot="1">
      <c r="A3823" s="27">
        <f t="shared" si="69"/>
        <v>6</v>
      </c>
      <c r="B3823" s="27" t="s">
        <v>6029</v>
      </c>
      <c r="C3823" s="30" t="s">
        <v>970</v>
      </c>
      <c r="D3823" s="34">
        <v>0</v>
      </c>
      <c r="E3823" s="33">
        <v>95808464666.5</v>
      </c>
      <c r="F3823" s="33">
        <v>95808464666.5</v>
      </c>
    </row>
    <row r="3824" spans="1:6" ht="13.5" hidden="1" thickBot="1">
      <c r="A3824" s="27">
        <f t="shared" si="69"/>
        <v>9</v>
      </c>
      <c r="B3824" s="30" t="s">
        <v>6030</v>
      </c>
      <c r="C3824" s="30" t="s">
        <v>4197</v>
      </c>
      <c r="D3824" s="34">
        <v>0</v>
      </c>
      <c r="E3824" s="33">
        <v>13600682785.370001</v>
      </c>
      <c r="F3824" s="33">
        <v>13600682785.370001</v>
      </c>
    </row>
    <row r="3825" spans="1:6" ht="13.5" hidden="1" thickBot="1">
      <c r="A3825" s="27">
        <f t="shared" si="69"/>
        <v>9</v>
      </c>
      <c r="B3825" s="30" t="s">
        <v>6031</v>
      </c>
      <c r="C3825" s="30" t="s">
        <v>6032</v>
      </c>
      <c r="D3825" s="34">
        <v>0</v>
      </c>
      <c r="E3825" s="33">
        <v>29207916156.209999</v>
      </c>
      <c r="F3825" s="33">
        <v>29207916156.209999</v>
      </c>
    </row>
    <row r="3826" spans="1:6" ht="13.5" hidden="1" thickBot="1">
      <c r="A3826" s="27">
        <f t="shared" si="69"/>
        <v>9</v>
      </c>
      <c r="B3826" s="30" t="s">
        <v>6033</v>
      </c>
      <c r="C3826" s="30" t="s">
        <v>6034</v>
      </c>
      <c r="D3826" s="34">
        <v>0</v>
      </c>
      <c r="E3826" s="33">
        <v>52999865724.919998</v>
      </c>
      <c r="F3826" s="33">
        <v>52999865724.919998</v>
      </c>
    </row>
    <row r="3827" spans="1:6" ht="13.5" thickBot="1">
      <c r="A3827" s="27">
        <f t="shared" si="69"/>
        <v>6</v>
      </c>
      <c r="B3827" s="27" t="s">
        <v>6035</v>
      </c>
      <c r="C3827" s="30" t="s">
        <v>130</v>
      </c>
      <c r="D3827" s="34">
        <v>0</v>
      </c>
      <c r="E3827" s="33">
        <v>16922440422838</v>
      </c>
      <c r="F3827" s="33">
        <v>16922440422838</v>
      </c>
    </row>
    <row r="3828" spans="1:6" ht="13.5" hidden="1" thickBot="1">
      <c r="A3828" s="27">
        <f t="shared" si="69"/>
        <v>9</v>
      </c>
      <c r="B3828" s="30" t="s">
        <v>6036</v>
      </c>
      <c r="C3828" s="30" t="s">
        <v>6037</v>
      </c>
      <c r="D3828" s="34">
        <v>0</v>
      </c>
      <c r="E3828" s="33">
        <v>1695216791726.3999</v>
      </c>
      <c r="F3828" s="33">
        <v>1695216791726.3999</v>
      </c>
    </row>
    <row r="3829" spans="1:6" ht="13.5" hidden="1" thickBot="1">
      <c r="A3829" s="27">
        <f t="shared" si="69"/>
        <v>9</v>
      </c>
      <c r="B3829" s="30" t="s">
        <v>6038</v>
      </c>
      <c r="C3829" s="30" t="s">
        <v>6039</v>
      </c>
      <c r="D3829" s="34">
        <v>0</v>
      </c>
      <c r="E3829" s="33">
        <v>957421490041.40002</v>
      </c>
      <c r="F3829" s="33">
        <v>957421490041.40002</v>
      </c>
    </row>
    <row r="3830" spans="1:6" ht="13.5" hidden="1" thickBot="1">
      <c r="A3830" s="27">
        <f t="shared" si="69"/>
        <v>9</v>
      </c>
      <c r="B3830" s="30" t="s">
        <v>6040</v>
      </c>
      <c r="C3830" s="30" t="s">
        <v>6041</v>
      </c>
      <c r="D3830" s="34">
        <v>0</v>
      </c>
      <c r="E3830" s="33">
        <v>498777022426.06</v>
      </c>
      <c r="F3830" s="33">
        <v>498777022426.06</v>
      </c>
    </row>
    <row r="3831" spans="1:6" ht="13.5" hidden="1" thickBot="1">
      <c r="A3831" s="27">
        <f t="shared" si="69"/>
        <v>9</v>
      </c>
      <c r="B3831" s="30" t="s">
        <v>6042</v>
      </c>
      <c r="C3831" s="30" t="s">
        <v>6043</v>
      </c>
      <c r="D3831" s="34">
        <v>0</v>
      </c>
      <c r="E3831" s="33">
        <v>9125495288949.6895</v>
      </c>
      <c r="F3831" s="33">
        <v>9125495288949.6895</v>
      </c>
    </row>
    <row r="3832" spans="1:6" ht="13.5" hidden="1" thickBot="1">
      <c r="A3832" s="27">
        <f t="shared" si="69"/>
        <v>9</v>
      </c>
      <c r="B3832" s="30" t="s">
        <v>6044</v>
      </c>
      <c r="C3832" s="30" t="s">
        <v>6045</v>
      </c>
      <c r="D3832" s="34">
        <v>0</v>
      </c>
      <c r="E3832" s="33">
        <v>1003392596516.51</v>
      </c>
      <c r="F3832" s="33">
        <v>1003392596516.51</v>
      </c>
    </row>
    <row r="3833" spans="1:6" ht="13.5" hidden="1" thickBot="1">
      <c r="A3833" s="27">
        <f t="shared" si="69"/>
        <v>9</v>
      </c>
      <c r="B3833" s="30" t="s">
        <v>6046</v>
      </c>
      <c r="C3833" s="30" t="s">
        <v>6047</v>
      </c>
      <c r="D3833" s="34">
        <v>0</v>
      </c>
      <c r="E3833" s="33">
        <v>3491857724272.5698</v>
      </c>
      <c r="F3833" s="33">
        <v>3491857724272.5698</v>
      </c>
    </row>
    <row r="3834" spans="1:6" ht="13.5" hidden="1" thickBot="1">
      <c r="A3834" s="27">
        <f t="shared" si="69"/>
        <v>9</v>
      </c>
      <c r="B3834" s="30" t="s">
        <v>6048</v>
      </c>
      <c r="C3834" s="30" t="s">
        <v>6049</v>
      </c>
      <c r="D3834" s="34">
        <v>0</v>
      </c>
      <c r="E3834" s="33">
        <v>150279508905.32999</v>
      </c>
      <c r="F3834" s="33">
        <v>150279508905.32999</v>
      </c>
    </row>
    <row r="3835" spans="1:6" ht="13.5" thickBot="1">
      <c r="A3835" s="27">
        <f t="shared" si="69"/>
        <v>6</v>
      </c>
      <c r="B3835" s="27" t="s">
        <v>6050</v>
      </c>
      <c r="C3835" s="30" t="s">
        <v>1020</v>
      </c>
      <c r="D3835" s="34">
        <v>0</v>
      </c>
      <c r="E3835" s="33">
        <v>4790801811374.2803</v>
      </c>
      <c r="F3835" s="33">
        <v>4790801811374.2803</v>
      </c>
    </row>
    <row r="3836" spans="1:6" ht="13.5" hidden="1" thickBot="1">
      <c r="A3836" s="27">
        <f t="shared" si="69"/>
        <v>9</v>
      </c>
      <c r="B3836" s="30" t="s">
        <v>6051</v>
      </c>
      <c r="C3836" s="30" t="s">
        <v>976</v>
      </c>
      <c r="D3836" s="34">
        <v>0</v>
      </c>
      <c r="E3836" s="33">
        <v>47592691179.010002</v>
      </c>
      <c r="F3836" s="33">
        <v>47592691179.010002</v>
      </c>
    </row>
    <row r="3837" spans="1:6" ht="13.5" hidden="1" thickBot="1">
      <c r="A3837" s="27">
        <f t="shared" si="69"/>
        <v>9</v>
      </c>
      <c r="B3837" s="30" t="s">
        <v>6052</v>
      </c>
      <c r="C3837" s="30" t="s">
        <v>978</v>
      </c>
      <c r="D3837" s="34">
        <v>0</v>
      </c>
      <c r="E3837" s="33">
        <v>62755708473.139999</v>
      </c>
      <c r="F3837" s="33">
        <v>62755708473.139999</v>
      </c>
    </row>
    <row r="3838" spans="1:6" ht="13.5" hidden="1" thickBot="1">
      <c r="A3838" s="27">
        <f t="shared" si="69"/>
        <v>9</v>
      </c>
      <c r="B3838" s="30" t="s">
        <v>6053</v>
      </c>
      <c r="C3838" s="30" t="s">
        <v>986</v>
      </c>
      <c r="D3838" s="34">
        <v>0</v>
      </c>
      <c r="E3838" s="33">
        <v>949713047238.98999</v>
      </c>
      <c r="F3838" s="33">
        <v>949713047238.98999</v>
      </c>
    </row>
    <row r="3839" spans="1:6" ht="13.5" hidden="1" thickBot="1">
      <c r="A3839" s="27">
        <f t="shared" si="69"/>
        <v>9</v>
      </c>
      <c r="B3839" s="30" t="s">
        <v>6054</v>
      </c>
      <c r="C3839" s="30" t="s">
        <v>980</v>
      </c>
      <c r="D3839" s="34">
        <v>0</v>
      </c>
      <c r="E3839" s="33">
        <v>1068686328364.9301</v>
      </c>
      <c r="F3839" s="33">
        <v>1068686328364.9301</v>
      </c>
    </row>
    <row r="3840" spans="1:6" ht="13.5" hidden="1" thickBot="1">
      <c r="A3840" s="27">
        <f t="shared" si="69"/>
        <v>9</v>
      </c>
      <c r="B3840" s="30" t="s">
        <v>6055</v>
      </c>
      <c r="C3840" s="30" t="s">
        <v>1000</v>
      </c>
      <c r="D3840" s="34">
        <v>0</v>
      </c>
      <c r="E3840" s="33">
        <v>151116283266.13</v>
      </c>
      <c r="F3840" s="33">
        <v>151116283266.13</v>
      </c>
    </row>
    <row r="3841" spans="1:6" ht="13.5" hidden="1" thickBot="1">
      <c r="A3841" s="27">
        <f t="shared" si="69"/>
        <v>9</v>
      </c>
      <c r="B3841" s="30" t="s">
        <v>6056</v>
      </c>
      <c r="C3841" s="30" t="s">
        <v>982</v>
      </c>
      <c r="D3841" s="34">
        <v>0</v>
      </c>
      <c r="E3841" s="33">
        <v>11161624554.940001</v>
      </c>
      <c r="F3841" s="33">
        <v>11161624554.940001</v>
      </c>
    </row>
    <row r="3842" spans="1:6" ht="13.5" hidden="1" thickBot="1">
      <c r="A3842" s="27">
        <f t="shared" si="69"/>
        <v>9</v>
      </c>
      <c r="B3842" s="30" t="s">
        <v>6057</v>
      </c>
      <c r="C3842" s="30" t="s">
        <v>1006</v>
      </c>
      <c r="D3842" s="34">
        <v>0</v>
      </c>
      <c r="E3842" s="34">
        <v>1164881817</v>
      </c>
      <c r="F3842" s="34">
        <v>1164881817</v>
      </c>
    </row>
    <row r="3843" spans="1:6" ht="13.5" hidden="1" thickBot="1">
      <c r="A3843" s="27">
        <f t="shared" si="69"/>
        <v>9</v>
      </c>
      <c r="B3843" s="30" t="s">
        <v>6058</v>
      </c>
      <c r="C3843" s="30" t="s">
        <v>6059</v>
      </c>
      <c r="D3843" s="34">
        <v>0</v>
      </c>
      <c r="E3843" s="33">
        <v>100665806101.17999</v>
      </c>
      <c r="F3843" s="33">
        <v>100665806101.17999</v>
      </c>
    </row>
    <row r="3844" spans="1:6" ht="13.5" hidden="1" thickBot="1">
      <c r="A3844" s="27">
        <f t="shared" si="69"/>
        <v>9</v>
      </c>
      <c r="B3844" s="30" t="s">
        <v>6060</v>
      </c>
      <c r="C3844" s="30" t="s">
        <v>4273</v>
      </c>
      <c r="D3844" s="34">
        <v>0</v>
      </c>
      <c r="E3844" s="34">
        <v>6822890800</v>
      </c>
      <c r="F3844" s="34">
        <v>6822890800</v>
      </c>
    </row>
    <row r="3845" spans="1:6" ht="13.5" hidden="1" thickBot="1">
      <c r="A3845" s="27">
        <f t="shared" si="69"/>
        <v>9</v>
      </c>
      <c r="B3845" s="30" t="s">
        <v>6061</v>
      </c>
      <c r="C3845" s="30" t="s">
        <v>1016</v>
      </c>
      <c r="D3845" s="34">
        <v>0</v>
      </c>
      <c r="E3845" s="34">
        <v>1938924230</v>
      </c>
      <c r="F3845" s="34">
        <v>1938924230</v>
      </c>
    </row>
    <row r="3846" spans="1:6" ht="13.5" hidden="1" thickBot="1">
      <c r="A3846" s="27">
        <f t="shared" si="69"/>
        <v>9</v>
      </c>
      <c r="B3846" s="30" t="s">
        <v>6062</v>
      </c>
      <c r="C3846" s="30" t="s">
        <v>1020</v>
      </c>
      <c r="D3846" s="34">
        <v>0</v>
      </c>
      <c r="E3846" s="33">
        <v>2389183625348.96</v>
      </c>
      <c r="F3846" s="33">
        <v>2389183625348.96</v>
      </c>
    </row>
    <row r="3847" spans="1:6" ht="13.5" thickBot="1">
      <c r="A3847" s="27">
        <f t="shared" si="69"/>
        <v>1</v>
      </c>
      <c r="B3847" s="27" t="s">
        <v>6063</v>
      </c>
      <c r="C3847" s="30" t="s">
        <v>6064</v>
      </c>
      <c r="D3847" s="34">
        <v>0</v>
      </c>
      <c r="E3847" s="33">
        <v>0.02</v>
      </c>
      <c r="F3847" s="33">
        <v>0.02</v>
      </c>
    </row>
    <row r="3848" spans="1:6" ht="13.5" thickBot="1">
      <c r="A3848" s="27">
        <f t="shared" si="69"/>
        <v>3</v>
      </c>
      <c r="B3848" s="27" t="s">
        <v>6065</v>
      </c>
      <c r="C3848" s="30" t="s">
        <v>6066</v>
      </c>
      <c r="D3848" s="34">
        <v>0</v>
      </c>
      <c r="E3848" s="34">
        <v>0</v>
      </c>
      <c r="F3848" s="34">
        <v>0</v>
      </c>
    </row>
    <row r="3849" spans="1:6" ht="13.5" thickBot="1">
      <c r="A3849" s="27">
        <f t="shared" si="69"/>
        <v>6</v>
      </c>
      <c r="B3849" s="27" t="s">
        <v>6067</v>
      </c>
      <c r="C3849" s="30" t="s">
        <v>1454</v>
      </c>
      <c r="D3849" s="34">
        <v>0</v>
      </c>
      <c r="E3849" s="34">
        <v>0</v>
      </c>
      <c r="F3849" s="34">
        <v>0</v>
      </c>
    </row>
    <row r="3850" spans="1:6" ht="13.5" hidden="1" thickBot="1">
      <c r="A3850" s="27">
        <f t="shared" si="69"/>
        <v>9</v>
      </c>
      <c r="B3850" s="30" t="s">
        <v>6068</v>
      </c>
      <c r="C3850" s="30" t="s">
        <v>6069</v>
      </c>
      <c r="D3850" s="34">
        <v>0</v>
      </c>
      <c r="E3850" s="34">
        <v>16445468249</v>
      </c>
      <c r="F3850" s="34">
        <v>16445468249</v>
      </c>
    </row>
    <row r="3851" spans="1:6" ht="13.5" hidden="1" thickBot="1">
      <c r="A3851" s="27">
        <f t="shared" si="69"/>
        <v>9</v>
      </c>
      <c r="B3851" s="30" t="s">
        <v>6070</v>
      </c>
      <c r="C3851" s="30" t="s">
        <v>199</v>
      </c>
      <c r="D3851" s="34">
        <v>0</v>
      </c>
      <c r="E3851" s="34">
        <v>598323160769</v>
      </c>
      <c r="F3851" s="34">
        <v>598323160769</v>
      </c>
    </row>
    <row r="3852" spans="1:6" ht="13.5" hidden="1" thickBot="1">
      <c r="A3852" s="27">
        <f t="shared" si="69"/>
        <v>9</v>
      </c>
      <c r="B3852" s="30" t="s">
        <v>6071</v>
      </c>
      <c r="C3852" s="30" t="s">
        <v>4823</v>
      </c>
      <c r="D3852" s="34">
        <v>0</v>
      </c>
      <c r="E3852" s="34">
        <v>22558850110546</v>
      </c>
      <c r="F3852" s="34">
        <v>22558850110546</v>
      </c>
    </row>
    <row r="3853" spans="1:6" ht="13.5" hidden="1" thickBot="1">
      <c r="A3853" s="27">
        <f t="shared" si="69"/>
        <v>9</v>
      </c>
      <c r="B3853" s="30" t="s">
        <v>6072</v>
      </c>
      <c r="C3853" s="30" t="s">
        <v>2212</v>
      </c>
      <c r="D3853" s="34">
        <v>0</v>
      </c>
      <c r="E3853" s="34">
        <v>388821246607</v>
      </c>
      <c r="F3853" s="34">
        <v>388821246607</v>
      </c>
    </row>
    <row r="3854" spans="1:6" ht="13.5" hidden="1" thickBot="1">
      <c r="A3854" s="27">
        <f t="shared" si="69"/>
        <v>9</v>
      </c>
      <c r="B3854" s="30" t="s">
        <v>6073</v>
      </c>
      <c r="C3854" s="30" t="s">
        <v>4744</v>
      </c>
      <c r="D3854" s="34">
        <v>0</v>
      </c>
      <c r="E3854" s="34">
        <v>57535383765</v>
      </c>
      <c r="F3854" s="34">
        <v>57535383765</v>
      </c>
    </row>
    <row r="3855" spans="1:6" ht="13.5" hidden="1" thickBot="1">
      <c r="A3855" s="27">
        <f t="shared" si="69"/>
        <v>9</v>
      </c>
      <c r="B3855" s="30" t="s">
        <v>6074</v>
      </c>
      <c r="C3855" s="30" t="s">
        <v>2214</v>
      </c>
      <c r="D3855" s="34">
        <v>0</v>
      </c>
      <c r="E3855" s="34">
        <v>39168173837</v>
      </c>
      <c r="F3855" s="34">
        <v>39168173837</v>
      </c>
    </row>
    <row r="3856" spans="1:6" ht="13.5" hidden="1" thickBot="1">
      <c r="A3856" s="27">
        <f t="shared" si="69"/>
        <v>9</v>
      </c>
      <c r="B3856" s="30" t="s">
        <v>6075</v>
      </c>
      <c r="C3856" s="30" t="s">
        <v>133</v>
      </c>
      <c r="D3856" s="34">
        <v>0</v>
      </c>
      <c r="E3856" s="34">
        <v>10541723051</v>
      </c>
      <c r="F3856" s="34">
        <v>10541723051</v>
      </c>
    </row>
    <row r="3857" spans="1:6" ht="13.5" hidden="1" thickBot="1">
      <c r="A3857" s="27">
        <f t="shared" si="69"/>
        <v>9</v>
      </c>
      <c r="B3857" s="30" t="s">
        <v>6076</v>
      </c>
      <c r="C3857" s="30" t="s">
        <v>6077</v>
      </c>
      <c r="D3857" s="34">
        <v>0</v>
      </c>
      <c r="E3857" s="34">
        <v>4291340481269</v>
      </c>
      <c r="F3857" s="34">
        <v>4291340481269</v>
      </c>
    </row>
    <row r="3858" spans="1:6" ht="13.5" hidden="1" thickBot="1">
      <c r="A3858" s="27">
        <f t="shared" si="69"/>
        <v>9</v>
      </c>
      <c r="B3858" s="30" t="s">
        <v>6078</v>
      </c>
      <c r="C3858" s="30" t="s">
        <v>1334</v>
      </c>
      <c r="D3858" s="34">
        <v>0</v>
      </c>
      <c r="E3858" s="34">
        <v>170886059157</v>
      </c>
      <c r="F3858" s="34">
        <v>170886059157</v>
      </c>
    </row>
    <row r="3859" spans="1:6" ht="13.5" hidden="1" thickBot="1">
      <c r="A3859" s="27">
        <f t="shared" si="69"/>
        <v>9</v>
      </c>
      <c r="B3859" s="30" t="s">
        <v>6079</v>
      </c>
      <c r="C3859" s="30" t="s">
        <v>6080</v>
      </c>
      <c r="D3859" s="34">
        <v>0</v>
      </c>
      <c r="E3859" s="34">
        <v>28131911807250</v>
      </c>
      <c r="F3859" s="34">
        <v>28131911807250</v>
      </c>
    </row>
    <row r="3860" spans="1:6" ht="13.5" thickBot="1">
      <c r="A3860" s="27">
        <f t="shared" si="69"/>
        <v>6</v>
      </c>
      <c r="B3860" s="27" t="s">
        <v>6081</v>
      </c>
      <c r="C3860" s="30" t="s">
        <v>1456</v>
      </c>
      <c r="D3860" s="34">
        <v>0</v>
      </c>
      <c r="E3860" s="34">
        <v>0</v>
      </c>
      <c r="F3860" s="34">
        <v>0</v>
      </c>
    </row>
    <row r="3861" spans="1:6" ht="13.5" hidden="1" thickBot="1">
      <c r="A3861" s="27">
        <f t="shared" si="69"/>
        <v>9</v>
      </c>
      <c r="B3861" s="30" t="s">
        <v>6082</v>
      </c>
      <c r="C3861" s="30" t="s">
        <v>199</v>
      </c>
      <c r="D3861" s="34">
        <v>0</v>
      </c>
      <c r="E3861" s="34">
        <v>354585652955</v>
      </c>
      <c r="F3861" s="34">
        <v>354585652955</v>
      </c>
    </row>
    <row r="3862" spans="1:6" ht="13.5" hidden="1" thickBot="1">
      <c r="A3862" s="27">
        <f t="shared" si="69"/>
        <v>9</v>
      </c>
      <c r="B3862" s="30" t="s">
        <v>6083</v>
      </c>
      <c r="C3862" s="30" t="s">
        <v>4823</v>
      </c>
      <c r="D3862" s="34">
        <v>0</v>
      </c>
      <c r="E3862" s="34">
        <v>422616591935</v>
      </c>
      <c r="F3862" s="34">
        <v>422616591935</v>
      </c>
    </row>
    <row r="3863" spans="1:6" ht="13.5" hidden="1" thickBot="1">
      <c r="A3863" s="27">
        <f t="shared" si="69"/>
        <v>9</v>
      </c>
      <c r="B3863" s="30" t="s">
        <v>6084</v>
      </c>
      <c r="C3863" s="30" t="s">
        <v>2212</v>
      </c>
      <c r="D3863" s="34">
        <v>0</v>
      </c>
      <c r="E3863" s="34">
        <v>15334655973</v>
      </c>
      <c r="F3863" s="34">
        <v>15334655973</v>
      </c>
    </row>
    <row r="3864" spans="1:6" ht="13.5" hidden="1" thickBot="1">
      <c r="A3864" s="27">
        <f t="shared" si="69"/>
        <v>9</v>
      </c>
      <c r="B3864" s="30" t="s">
        <v>6085</v>
      </c>
      <c r="C3864" s="30" t="s">
        <v>4744</v>
      </c>
      <c r="D3864" s="34">
        <v>0</v>
      </c>
      <c r="E3864" s="34">
        <v>2259943629</v>
      </c>
      <c r="F3864" s="34">
        <v>2259943629</v>
      </c>
    </row>
    <row r="3865" spans="1:6" ht="13.5" hidden="1" thickBot="1">
      <c r="A3865" s="27">
        <f t="shared" si="69"/>
        <v>9</v>
      </c>
      <c r="B3865" s="30" t="s">
        <v>6086</v>
      </c>
      <c r="C3865" s="30" t="s">
        <v>2214</v>
      </c>
      <c r="D3865" s="34">
        <v>0</v>
      </c>
      <c r="E3865" s="34">
        <v>1479021959</v>
      </c>
      <c r="F3865" s="34">
        <v>1479021959</v>
      </c>
    </row>
    <row r="3866" spans="1:6" ht="13.5" hidden="1" thickBot="1">
      <c r="A3866" s="27">
        <f t="shared" si="69"/>
        <v>9</v>
      </c>
      <c r="B3866" s="30" t="s">
        <v>6087</v>
      </c>
      <c r="C3866" s="30" t="s">
        <v>133</v>
      </c>
      <c r="D3866" s="34">
        <v>0</v>
      </c>
      <c r="E3866" s="34">
        <v>378324180</v>
      </c>
      <c r="F3866" s="34">
        <v>378324180</v>
      </c>
    </row>
    <row r="3867" spans="1:6" ht="13.5" hidden="1" thickBot="1">
      <c r="A3867" s="27">
        <f t="shared" si="69"/>
        <v>9</v>
      </c>
      <c r="B3867" s="30" t="s">
        <v>6088</v>
      </c>
      <c r="C3867" s="30" t="s">
        <v>6077</v>
      </c>
      <c r="D3867" s="34">
        <v>0</v>
      </c>
      <c r="E3867" s="34">
        <v>100935033814</v>
      </c>
      <c r="F3867" s="34">
        <v>100935033814</v>
      </c>
    </row>
    <row r="3868" spans="1:6" ht="13.5" hidden="1" thickBot="1">
      <c r="A3868" s="27">
        <f t="shared" si="69"/>
        <v>9</v>
      </c>
      <c r="B3868" s="30" t="s">
        <v>6089</v>
      </c>
      <c r="C3868" s="30" t="s">
        <v>1334</v>
      </c>
      <c r="D3868" s="34">
        <v>0</v>
      </c>
      <c r="E3868" s="34">
        <v>382750217</v>
      </c>
      <c r="F3868" s="34">
        <v>382750217</v>
      </c>
    </row>
    <row r="3869" spans="1:6" ht="13.5" hidden="1" thickBot="1">
      <c r="A3869" s="27">
        <f t="shared" si="69"/>
        <v>9</v>
      </c>
      <c r="B3869" s="30" t="s">
        <v>6090</v>
      </c>
      <c r="C3869" s="30" t="s">
        <v>154</v>
      </c>
      <c r="D3869" s="34">
        <v>0</v>
      </c>
      <c r="E3869" s="34">
        <v>423939421009</v>
      </c>
      <c r="F3869" s="34">
        <v>423939421009</v>
      </c>
    </row>
    <row r="3870" spans="1:6" ht="13.5" hidden="1" thickBot="1">
      <c r="A3870" s="27">
        <f t="shared" si="69"/>
        <v>9</v>
      </c>
      <c r="B3870" s="30" t="s">
        <v>6091</v>
      </c>
      <c r="C3870" s="30" t="s">
        <v>6080</v>
      </c>
      <c r="D3870" s="34">
        <v>0</v>
      </c>
      <c r="E3870" s="34">
        <v>1321911395671</v>
      </c>
      <c r="F3870" s="34">
        <v>1321911395671</v>
      </c>
    </row>
    <row r="3871" spans="1:6" ht="13.5" thickBot="1">
      <c r="A3871" s="27">
        <f t="shared" si="69"/>
        <v>6</v>
      </c>
      <c r="B3871" s="27" t="s">
        <v>6092</v>
      </c>
      <c r="C3871" s="30" t="s">
        <v>1438</v>
      </c>
      <c r="D3871" s="34">
        <v>0</v>
      </c>
      <c r="E3871" s="34">
        <v>0</v>
      </c>
      <c r="F3871" s="34">
        <v>0</v>
      </c>
    </row>
    <row r="3872" spans="1:6" ht="13.5" hidden="1" thickBot="1">
      <c r="A3872" s="27">
        <f t="shared" si="69"/>
        <v>9</v>
      </c>
      <c r="B3872" s="30" t="s">
        <v>6093</v>
      </c>
      <c r="C3872" s="30" t="s">
        <v>6094</v>
      </c>
      <c r="D3872" s="34">
        <v>0</v>
      </c>
      <c r="E3872" s="34">
        <v>4005817858</v>
      </c>
      <c r="F3872" s="34">
        <v>4005817858</v>
      </c>
    </row>
    <row r="3873" spans="1:6" ht="13.5" hidden="1" thickBot="1">
      <c r="A3873" s="27">
        <f t="shared" si="69"/>
        <v>9</v>
      </c>
      <c r="B3873" s="30" t="s">
        <v>6095</v>
      </c>
      <c r="C3873" s="30" t="s">
        <v>199</v>
      </c>
      <c r="D3873" s="34">
        <v>0</v>
      </c>
      <c r="E3873" s="33">
        <v>1044300741.62</v>
      </c>
      <c r="F3873" s="33">
        <v>1044300741.62</v>
      </c>
    </row>
    <row r="3874" spans="1:6" ht="13.5" hidden="1" thickBot="1">
      <c r="A3874" s="27">
        <f t="shared" ref="A3874:A3937" si="70">LEN(B3874)</f>
        <v>9</v>
      </c>
      <c r="B3874" s="30" t="s">
        <v>6096</v>
      </c>
      <c r="C3874" s="30" t="s">
        <v>4823</v>
      </c>
      <c r="D3874" s="34">
        <v>0</v>
      </c>
      <c r="E3874" s="33">
        <v>56687399267.589996</v>
      </c>
      <c r="F3874" s="33">
        <v>56687399267.589996</v>
      </c>
    </row>
    <row r="3875" spans="1:6" ht="13.5" hidden="1" thickBot="1">
      <c r="A3875" s="27">
        <f t="shared" si="70"/>
        <v>9</v>
      </c>
      <c r="B3875" s="30" t="s">
        <v>6097</v>
      </c>
      <c r="C3875" s="30" t="s">
        <v>2212</v>
      </c>
      <c r="D3875" s="34">
        <v>0</v>
      </c>
      <c r="E3875" s="33">
        <v>7139721460.3599997</v>
      </c>
      <c r="F3875" s="33">
        <v>7139721460.3599997</v>
      </c>
    </row>
    <row r="3876" spans="1:6" ht="13.5" hidden="1" thickBot="1">
      <c r="A3876" s="27">
        <f t="shared" si="70"/>
        <v>9</v>
      </c>
      <c r="B3876" s="30" t="s">
        <v>6098</v>
      </c>
      <c r="C3876" s="30" t="s">
        <v>4744</v>
      </c>
      <c r="D3876" s="34">
        <v>0</v>
      </c>
      <c r="E3876" s="34">
        <v>35447580</v>
      </c>
      <c r="F3876" s="34">
        <v>35447580</v>
      </c>
    </row>
    <row r="3877" spans="1:6" ht="13.5" hidden="1" thickBot="1">
      <c r="A3877" s="27">
        <f t="shared" si="70"/>
        <v>9</v>
      </c>
      <c r="B3877" s="30" t="s">
        <v>6099</v>
      </c>
      <c r="C3877" s="30" t="s">
        <v>2214</v>
      </c>
      <c r="D3877" s="34">
        <v>0</v>
      </c>
      <c r="E3877" s="34">
        <v>667403949</v>
      </c>
      <c r="F3877" s="34">
        <v>667403949</v>
      </c>
    </row>
    <row r="3878" spans="1:6" ht="13.5" hidden="1" thickBot="1">
      <c r="A3878" s="27">
        <f t="shared" si="70"/>
        <v>9</v>
      </c>
      <c r="B3878" s="30" t="s">
        <v>6100</v>
      </c>
      <c r="C3878" s="30" t="s">
        <v>133</v>
      </c>
      <c r="D3878" s="34">
        <v>0</v>
      </c>
      <c r="E3878" s="34">
        <v>29620592</v>
      </c>
      <c r="F3878" s="34">
        <v>29620592</v>
      </c>
    </row>
    <row r="3879" spans="1:6" ht="13.5" hidden="1" thickBot="1">
      <c r="A3879" s="27">
        <f t="shared" si="70"/>
        <v>9</v>
      </c>
      <c r="B3879" s="30" t="s">
        <v>6101</v>
      </c>
      <c r="C3879" s="30" t="s">
        <v>6077</v>
      </c>
      <c r="D3879" s="34">
        <v>0</v>
      </c>
      <c r="E3879" s="33">
        <v>1141191728.3299999</v>
      </c>
      <c r="F3879" s="33">
        <v>1141191728.3299999</v>
      </c>
    </row>
    <row r="3880" spans="1:6" ht="13.5" hidden="1" thickBot="1">
      <c r="A3880" s="27">
        <f t="shared" si="70"/>
        <v>9</v>
      </c>
      <c r="B3880" s="30" t="s">
        <v>6102</v>
      </c>
      <c r="C3880" s="30" t="s">
        <v>1334</v>
      </c>
      <c r="D3880" s="34">
        <v>0</v>
      </c>
      <c r="E3880" s="33">
        <v>220641324.53</v>
      </c>
      <c r="F3880" s="33">
        <v>220641324.53</v>
      </c>
    </row>
    <row r="3881" spans="1:6" ht="13.5" hidden="1" thickBot="1">
      <c r="A3881" s="27">
        <f t="shared" si="70"/>
        <v>9</v>
      </c>
      <c r="B3881" s="30" t="s">
        <v>6103</v>
      </c>
      <c r="C3881" s="30" t="s">
        <v>4785</v>
      </c>
      <c r="D3881" s="34">
        <v>0</v>
      </c>
      <c r="E3881" s="33">
        <v>200608346.53999999</v>
      </c>
      <c r="F3881" s="33">
        <v>200608346.53999999</v>
      </c>
    </row>
    <row r="3882" spans="1:6" ht="13.5" hidden="1" thickBot="1">
      <c r="A3882" s="27">
        <f t="shared" si="70"/>
        <v>9</v>
      </c>
      <c r="B3882" s="30" t="s">
        <v>6104</v>
      </c>
      <c r="C3882" s="30" t="s">
        <v>4802</v>
      </c>
      <c r="D3882" s="34">
        <v>0</v>
      </c>
      <c r="E3882" s="34">
        <v>110206717</v>
      </c>
      <c r="F3882" s="34">
        <v>110206717</v>
      </c>
    </row>
    <row r="3883" spans="1:6" ht="13.5" hidden="1" thickBot="1">
      <c r="A3883" s="27">
        <f t="shared" si="70"/>
        <v>9</v>
      </c>
      <c r="B3883" s="30" t="s">
        <v>6105</v>
      </c>
      <c r="C3883" s="30" t="s">
        <v>6080</v>
      </c>
      <c r="D3883" s="34">
        <v>0</v>
      </c>
      <c r="E3883" s="33">
        <v>71282359564.970001</v>
      </c>
      <c r="F3883" s="33">
        <v>71282359564.970001</v>
      </c>
    </row>
    <row r="3884" spans="1:6" ht="13.5" thickBot="1">
      <c r="A3884" s="27">
        <f t="shared" si="70"/>
        <v>6</v>
      </c>
      <c r="B3884" s="27" t="s">
        <v>6106</v>
      </c>
      <c r="C3884" s="30" t="s">
        <v>1436</v>
      </c>
      <c r="D3884" s="34">
        <v>0</v>
      </c>
      <c r="E3884" s="34">
        <v>0</v>
      </c>
      <c r="F3884" s="34">
        <v>0</v>
      </c>
    </row>
    <row r="3885" spans="1:6" ht="13.5" hidden="1" thickBot="1">
      <c r="A3885" s="27">
        <f t="shared" si="70"/>
        <v>9</v>
      </c>
      <c r="B3885" s="30" t="s">
        <v>6107</v>
      </c>
      <c r="C3885" s="30" t="s">
        <v>6094</v>
      </c>
      <c r="D3885" s="34">
        <v>0</v>
      </c>
      <c r="E3885" s="34">
        <v>52785572779500</v>
      </c>
      <c r="F3885" s="34">
        <v>52785572779500</v>
      </c>
    </row>
    <row r="3886" spans="1:6" ht="13.5" hidden="1" thickBot="1">
      <c r="A3886" s="27">
        <f t="shared" si="70"/>
        <v>9</v>
      </c>
      <c r="B3886" s="30" t="s">
        <v>6108</v>
      </c>
      <c r="C3886" s="30" t="s">
        <v>199</v>
      </c>
      <c r="D3886" s="34">
        <v>0</v>
      </c>
      <c r="E3886" s="34">
        <v>499695679329</v>
      </c>
      <c r="F3886" s="34">
        <v>499695679329</v>
      </c>
    </row>
    <row r="3887" spans="1:6" ht="13.5" hidden="1" thickBot="1">
      <c r="A3887" s="27">
        <f t="shared" si="70"/>
        <v>9</v>
      </c>
      <c r="B3887" s="30" t="s">
        <v>6109</v>
      </c>
      <c r="C3887" s="30" t="s">
        <v>4823</v>
      </c>
      <c r="D3887" s="34">
        <v>0</v>
      </c>
      <c r="E3887" s="34">
        <v>2255299697484</v>
      </c>
      <c r="F3887" s="34">
        <v>2255299697484</v>
      </c>
    </row>
    <row r="3888" spans="1:6" ht="13.5" hidden="1" thickBot="1">
      <c r="A3888" s="27">
        <f t="shared" si="70"/>
        <v>9</v>
      </c>
      <c r="B3888" s="30" t="s">
        <v>6110</v>
      </c>
      <c r="C3888" s="30" t="s">
        <v>2212</v>
      </c>
      <c r="D3888" s="34">
        <v>0</v>
      </c>
      <c r="E3888" s="34">
        <v>428866824491</v>
      </c>
      <c r="F3888" s="34">
        <v>428866824491</v>
      </c>
    </row>
    <row r="3889" spans="1:6" ht="13.5" hidden="1" thickBot="1">
      <c r="A3889" s="27">
        <f t="shared" si="70"/>
        <v>9</v>
      </c>
      <c r="B3889" s="30" t="s">
        <v>6111</v>
      </c>
      <c r="C3889" s="30" t="s">
        <v>4744</v>
      </c>
      <c r="D3889" s="34">
        <v>0</v>
      </c>
      <c r="E3889" s="34">
        <v>55056766513</v>
      </c>
      <c r="F3889" s="34">
        <v>55056766513</v>
      </c>
    </row>
    <row r="3890" spans="1:6" ht="13.5" hidden="1" thickBot="1">
      <c r="A3890" s="27">
        <f t="shared" si="70"/>
        <v>9</v>
      </c>
      <c r="B3890" s="30" t="s">
        <v>6112</v>
      </c>
      <c r="C3890" s="30" t="s">
        <v>2214</v>
      </c>
      <c r="D3890" s="34">
        <v>0</v>
      </c>
      <c r="E3890" s="34">
        <v>50627025158</v>
      </c>
      <c r="F3890" s="34">
        <v>50627025158</v>
      </c>
    </row>
    <row r="3891" spans="1:6" ht="13.5" hidden="1" thickBot="1">
      <c r="A3891" s="27">
        <f t="shared" si="70"/>
        <v>9</v>
      </c>
      <c r="B3891" s="30" t="s">
        <v>6113</v>
      </c>
      <c r="C3891" s="30" t="s">
        <v>133</v>
      </c>
      <c r="D3891" s="34">
        <v>0</v>
      </c>
      <c r="E3891" s="34">
        <v>11548201399</v>
      </c>
      <c r="F3891" s="34">
        <v>11548201399</v>
      </c>
    </row>
    <row r="3892" spans="1:6" ht="13.5" hidden="1" thickBot="1">
      <c r="A3892" s="27">
        <f t="shared" si="70"/>
        <v>9</v>
      </c>
      <c r="B3892" s="30" t="s">
        <v>6114</v>
      </c>
      <c r="C3892" s="30" t="s">
        <v>6077</v>
      </c>
      <c r="D3892" s="34">
        <v>0</v>
      </c>
      <c r="E3892" s="34">
        <v>904313061105</v>
      </c>
      <c r="F3892" s="34">
        <v>904313061105</v>
      </c>
    </row>
    <row r="3893" spans="1:6" ht="13.5" hidden="1" thickBot="1">
      <c r="A3893" s="27">
        <f t="shared" si="70"/>
        <v>9</v>
      </c>
      <c r="B3893" s="30" t="s">
        <v>6115</v>
      </c>
      <c r="C3893" s="30" t="s">
        <v>1334</v>
      </c>
      <c r="D3893" s="34">
        <v>0</v>
      </c>
      <c r="E3893" s="34">
        <v>77333862076</v>
      </c>
      <c r="F3893" s="34">
        <v>77333862076</v>
      </c>
    </row>
    <row r="3894" spans="1:6" ht="13.5" hidden="1" thickBot="1">
      <c r="A3894" s="27">
        <f t="shared" si="70"/>
        <v>9</v>
      </c>
      <c r="B3894" s="30" t="s">
        <v>6116</v>
      </c>
      <c r="C3894" s="30" t="s">
        <v>6080</v>
      </c>
      <c r="D3894" s="34">
        <v>0</v>
      </c>
      <c r="E3894" s="34">
        <v>57068313897055</v>
      </c>
      <c r="F3894" s="34">
        <v>57068313897055</v>
      </c>
    </row>
    <row r="3895" spans="1:6" ht="13.5" thickBot="1">
      <c r="A3895" s="27">
        <f t="shared" si="70"/>
        <v>6</v>
      </c>
      <c r="B3895" s="27" t="s">
        <v>6117</v>
      </c>
      <c r="C3895" s="30" t="s">
        <v>1442</v>
      </c>
      <c r="D3895" s="34">
        <v>0</v>
      </c>
      <c r="E3895" s="34">
        <v>0</v>
      </c>
      <c r="F3895" s="34">
        <v>0</v>
      </c>
    </row>
    <row r="3896" spans="1:6" ht="13.5" hidden="1" thickBot="1">
      <c r="A3896" s="27">
        <f t="shared" si="70"/>
        <v>9</v>
      </c>
      <c r="B3896" s="30" t="s">
        <v>6118</v>
      </c>
      <c r="C3896" s="30" t="s">
        <v>6094</v>
      </c>
      <c r="D3896" s="34">
        <v>0</v>
      </c>
      <c r="E3896" s="33">
        <v>576396292.63</v>
      </c>
      <c r="F3896" s="33">
        <v>576396292.63</v>
      </c>
    </row>
    <row r="3897" spans="1:6" ht="13.5" hidden="1" thickBot="1">
      <c r="A3897" s="27">
        <f t="shared" si="70"/>
        <v>9</v>
      </c>
      <c r="B3897" s="30" t="s">
        <v>6119</v>
      </c>
      <c r="C3897" s="30" t="s">
        <v>199</v>
      </c>
      <c r="D3897" s="34">
        <v>0</v>
      </c>
      <c r="E3897" s="33">
        <v>50461368.189999998</v>
      </c>
      <c r="F3897" s="33">
        <v>50461368.189999998</v>
      </c>
    </row>
    <row r="3898" spans="1:6" ht="13.5" hidden="1" thickBot="1">
      <c r="A3898" s="27">
        <f t="shared" si="70"/>
        <v>9</v>
      </c>
      <c r="B3898" s="30" t="s">
        <v>6120</v>
      </c>
      <c r="C3898" s="30" t="s">
        <v>4823</v>
      </c>
      <c r="D3898" s="34">
        <v>0</v>
      </c>
      <c r="E3898" s="33">
        <v>118847558.09999999</v>
      </c>
      <c r="F3898" s="33">
        <v>118847558.09999999</v>
      </c>
    </row>
    <row r="3899" spans="1:6" ht="13.5" hidden="1" thickBot="1">
      <c r="A3899" s="27">
        <f t="shared" si="70"/>
        <v>9</v>
      </c>
      <c r="B3899" s="30" t="s">
        <v>6121</v>
      </c>
      <c r="C3899" s="30" t="s">
        <v>2212</v>
      </c>
      <c r="D3899" s="34">
        <v>0</v>
      </c>
      <c r="E3899" s="33">
        <v>437900357.31</v>
      </c>
      <c r="F3899" s="33">
        <v>437900357.31</v>
      </c>
    </row>
    <row r="3900" spans="1:6" ht="13.5" hidden="1" thickBot="1">
      <c r="A3900" s="27">
        <f t="shared" si="70"/>
        <v>9</v>
      </c>
      <c r="B3900" s="30" t="s">
        <v>6122</v>
      </c>
      <c r="C3900" s="30" t="s">
        <v>2214</v>
      </c>
      <c r="D3900" s="34">
        <v>0</v>
      </c>
      <c r="E3900" s="33">
        <v>88193024.030000001</v>
      </c>
      <c r="F3900" s="33">
        <v>88193024.030000001</v>
      </c>
    </row>
    <row r="3901" spans="1:6" ht="13.5" hidden="1" thickBot="1">
      <c r="A3901" s="27">
        <f t="shared" si="70"/>
        <v>9</v>
      </c>
      <c r="B3901" s="30" t="s">
        <v>6123</v>
      </c>
      <c r="C3901" s="30" t="s">
        <v>133</v>
      </c>
      <c r="D3901" s="34">
        <v>0</v>
      </c>
      <c r="E3901" s="33">
        <v>17458171.969999999</v>
      </c>
      <c r="F3901" s="33">
        <v>17458171.969999999</v>
      </c>
    </row>
    <row r="3902" spans="1:6" ht="13.5" hidden="1" thickBot="1">
      <c r="A3902" s="27">
        <f t="shared" si="70"/>
        <v>9</v>
      </c>
      <c r="B3902" s="30" t="s">
        <v>6124</v>
      </c>
      <c r="C3902" s="30" t="s">
        <v>6077</v>
      </c>
      <c r="D3902" s="34">
        <v>0</v>
      </c>
      <c r="E3902" s="33">
        <v>16837706.239999998</v>
      </c>
      <c r="F3902" s="33">
        <v>16837706.239999998</v>
      </c>
    </row>
    <row r="3903" spans="1:6" ht="13.5" hidden="1" thickBot="1">
      <c r="A3903" s="27">
        <f t="shared" si="70"/>
        <v>9</v>
      </c>
      <c r="B3903" s="30" t="s">
        <v>6125</v>
      </c>
      <c r="C3903" s="30" t="s">
        <v>6080</v>
      </c>
      <c r="D3903" s="34">
        <v>0</v>
      </c>
      <c r="E3903" s="33">
        <v>1306094478.47</v>
      </c>
      <c r="F3903" s="33">
        <v>1306094478.47</v>
      </c>
    </row>
    <row r="3904" spans="1:6" ht="13.5" thickBot="1">
      <c r="A3904" s="27">
        <f t="shared" si="70"/>
        <v>6</v>
      </c>
      <c r="B3904" s="27" t="s">
        <v>6126</v>
      </c>
      <c r="C3904" s="30" t="s">
        <v>1446</v>
      </c>
      <c r="D3904" s="34">
        <v>0</v>
      </c>
      <c r="E3904" s="34">
        <v>0</v>
      </c>
      <c r="F3904" s="34">
        <v>0</v>
      </c>
    </row>
    <row r="3905" spans="1:6" ht="13.5" hidden="1" thickBot="1">
      <c r="A3905" s="27">
        <f t="shared" si="70"/>
        <v>9</v>
      </c>
      <c r="B3905" s="30" t="s">
        <v>6127</v>
      </c>
      <c r="C3905" s="30" t="s">
        <v>6094</v>
      </c>
      <c r="D3905" s="34">
        <v>0</v>
      </c>
      <c r="E3905" s="33">
        <v>696862032.51999998</v>
      </c>
      <c r="F3905" s="33">
        <v>696862032.51999998</v>
      </c>
    </row>
    <row r="3906" spans="1:6" ht="13.5" hidden="1" thickBot="1">
      <c r="A3906" s="27">
        <f t="shared" si="70"/>
        <v>9</v>
      </c>
      <c r="B3906" s="30" t="s">
        <v>6128</v>
      </c>
      <c r="C3906" s="30" t="s">
        <v>199</v>
      </c>
      <c r="D3906" s="34">
        <v>0</v>
      </c>
      <c r="E3906" s="33">
        <v>72300942.140000001</v>
      </c>
      <c r="F3906" s="33">
        <v>72300942.140000001</v>
      </c>
    </row>
    <row r="3907" spans="1:6" ht="13.5" hidden="1" thickBot="1">
      <c r="A3907" s="27">
        <f t="shared" si="70"/>
        <v>9</v>
      </c>
      <c r="B3907" s="30" t="s">
        <v>6129</v>
      </c>
      <c r="C3907" s="30" t="s">
        <v>4823</v>
      </c>
      <c r="D3907" s="34">
        <v>0</v>
      </c>
      <c r="E3907" s="33">
        <v>182752978.12</v>
      </c>
      <c r="F3907" s="33">
        <v>182752978.12</v>
      </c>
    </row>
    <row r="3908" spans="1:6" ht="13.5" hidden="1" thickBot="1">
      <c r="A3908" s="27">
        <f t="shared" si="70"/>
        <v>9</v>
      </c>
      <c r="B3908" s="30" t="s">
        <v>6130</v>
      </c>
      <c r="C3908" s="30" t="s">
        <v>2212</v>
      </c>
      <c r="D3908" s="34">
        <v>0</v>
      </c>
      <c r="E3908" s="33">
        <v>333272555.98000002</v>
      </c>
      <c r="F3908" s="33">
        <v>333272555.98000002</v>
      </c>
    </row>
    <row r="3909" spans="1:6" ht="13.5" hidden="1" thickBot="1">
      <c r="A3909" s="27">
        <f t="shared" si="70"/>
        <v>9</v>
      </c>
      <c r="B3909" s="30" t="s">
        <v>6131</v>
      </c>
      <c r="C3909" s="30" t="s">
        <v>2214</v>
      </c>
      <c r="D3909" s="34">
        <v>0</v>
      </c>
      <c r="E3909" s="33">
        <v>61480307.869999997</v>
      </c>
      <c r="F3909" s="33">
        <v>61480307.869999997</v>
      </c>
    </row>
    <row r="3910" spans="1:6" ht="13.5" hidden="1" thickBot="1">
      <c r="A3910" s="27">
        <f t="shared" si="70"/>
        <v>9</v>
      </c>
      <c r="B3910" s="30" t="s">
        <v>6132</v>
      </c>
      <c r="C3910" s="30" t="s">
        <v>133</v>
      </c>
      <c r="D3910" s="34">
        <v>0</v>
      </c>
      <c r="E3910" s="33">
        <v>12452209.26</v>
      </c>
      <c r="F3910" s="33">
        <v>12452209.26</v>
      </c>
    </row>
    <row r="3911" spans="1:6" ht="13.5" hidden="1" thickBot="1">
      <c r="A3911" s="27">
        <f t="shared" si="70"/>
        <v>9</v>
      </c>
      <c r="B3911" s="30" t="s">
        <v>6133</v>
      </c>
      <c r="C3911" s="30" t="s">
        <v>6077</v>
      </c>
      <c r="D3911" s="34">
        <v>0</v>
      </c>
      <c r="E3911" s="33">
        <v>16327438.689999999</v>
      </c>
      <c r="F3911" s="33">
        <v>16327438.689999999</v>
      </c>
    </row>
    <row r="3912" spans="1:6" ht="13.5" hidden="1" thickBot="1">
      <c r="A3912" s="27">
        <f t="shared" si="70"/>
        <v>9</v>
      </c>
      <c r="B3912" s="30" t="s">
        <v>6134</v>
      </c>
      <c r="C3912" s="30" t="s">
        <v>6080</v>
      </c>
      <c r="D3912" s="34">
        <v>0</v>
      </c>
      <c r="E3912" s="33">
        <v>1375448464.5799999</v>
      </c>
      <c r="F3912" s="33">
        <v>1375448464.5799999</v>
      </c>
    </row>
    <row r="3913" spans="1:6" ht="13.5" thickBot="1">
      <c r="A3913" s="27">
        <f t="shared" si="70"/>
        <v>6</v>
      </c>
      <c r="B3913" s="27" t="s">
        <v>6135</v>
      </c>
      <c r="C3913" s="30" t="s">
        <v>1452</v>
      </c>
      <c r="D3913" s="34">
        <v>0</v>
      </c>
      <c r="E3913" s="34">
        <v>0</v>
      </c>
      <c r="F3913" s="34">
        <v>0</v>
      </c>
    </row>
    <row r="3914" spans="1:6" ht="13.5" hidden="1" thickBot="1">
      <c r="A3914" s="27">
        <f t="shared" si="70"/>
        <v>9</v>
      </c>
      <c r="B3914" s="30" t="s">
        <v>6136</v>
      </c>
      <c r="C3914" s="30" t="s">
        <v>4823</v>
      </c>
      <c r="D3914" s="34">
        <v>0</v>
      </c>
      <c r="E3914" s="34">
        <v>11049648554</v>
      </c>
      <c r="F3914" s="34">
        <v>11049648554</v>
      </c>
    </row>
    <row r="3915" spans="1:6" ht="13.5" hidden="1" thickBot="1">
      <c r="A3915" s="27">
        <f t="shared" si="70"/>
        <v>9</v>
      </c>
      <c r="B3915" s="30" t="s">
        <v>6137</v>
      </c>
      <c r="C3915" s="30" t="s">
        <v>2212</v>
      </c>
      <c r="D3915" s="34">
        <v>0</v>
      </c>
      <c r="E3915" s="34">
        <v>6779755416</v>
      </c>
      <c r="F3915" s="34">
        <v>6779755416</v>
      </c>
    </row>
    <row r="3916" spans="1:6" ht="13.5" hidden="1" thickBot="1">
      <c r="A3916" s="27">
        <f t="shared" si="70"/>
        <v>9</v>
      </c>
      <c r="B3916" s="30" t="s">
        <v>6138</v>
      </c>
      <c r="C3916" s="30" t="s">
        <v>4744</v>
      </c>
      <c r="D3916" s="34">
        <v>0</v>
      </c>
      <c r="E3916" s="34">
        <v>307991716</v>
      </c>
      <c r="F3916" s="34">
        <v>307991716</v>
      </c>
    </row>
    <row r="3917" spans="1:6" ht="13.5" hidden="1" thickBot="1">
      <c r="A3917" s="27">
        <f t="shared" si="70"/>
        <v>9</v>
      </c>
      <c r="B3917" s="30" t="s">
        <v>6139</v>
      </c>
      <c r="C3917" s="30" t="s">
        <v>2214</v>
      </c>
      <c r="D3917" s="34">
        <v>0</v>
      </c>
      <c r="E3917" s="34">
        <v>958658687</v>
      </c>
      <c r="F3917" s="34">
        <v>958658687</v>
      </c>
    </row>
    <row r="3918" spans="1:6" ht="13.5" hidden="1" thickBot="1">
      <c r="A3918" s="27">
        <f t="shared" si="70"/>
        <v>9</v>
      </c>
      <c r="B3918" s="30" t="s">
        <v>6140</v>
      </c>
      <c r="C3918" s="30" t="s">
        <v>133</v>
      </c>
      <c r="D3918" s="34">
        <v>0</v>
      </c>
      <c r="E3918" s="34">
        <v>73354300</v>
      </c>
      <c r="F3918" s="34">
        <v>73354300</v>
      </c>
    </row>
    <row r="3919" spans="1:6" ht="13.5" hidden="1" thickBot="1">
      <c r="A3919" s="27">
        <f t="shared" si="70"/>
        <v>9</v>
      </c>
      <c r="B3919" s="30" t="s">
        <v>6141</v>
      </c>
      <c r="C3919" s="30" t="s">
        <v>6077</v>
      </c>
      <c r="D3919" s="34">
        <v>0</v>
      </c>
      <c r="E3919" s="34">
        <v>2084354781</v>
      </c>
      <c r="F3919" s="34">
        <v>2084354781</v>
      </c>
    </row>
    <row r="3920" spans="1:6" ht="13.5" hidden="1" thickBot="1">
      <c r="A3920" s="27">
        <f t="shared" si="70"/>
        <v>9</v>
      </c>
      <c r="B3920" s="30" t="s">
        <v>6142</v>
      </c>
      <c r="C3920" s="30" t="s">
        <v>6080</v>
      </c>
      <c r="D3920" s="34">
        <v>0</v>
      </c>
      <c r="E3920" s="34">
        <v>21253763454</v>
      </c>
      <c r="F3920" s="34">
        <v>21253763454</v>
      </c>
    </row>
    <row r="3921" spans="1:6" ht="13.5" thickBot="1">
      <c r="A3921" s="27">
        <f t="shared" si="70"/>
        <v>6</v>
      </c>
      <c r="B3921" s="27" t="s">
        <v>6143</v>
      </c>
      <c r="C3921" s="30" t="s">
        <v>1480</v>
      </c>
      <c r="D3921" s="34">
        <v>0</v>
      </c>
      <c r="E3921" s="34">
        <v>0</v>
      </c>
      <c r="F3921" s="34">
        <v>0</v>
      </c>
    </row>
    <row r="3922" spans="1:6" ht="13.5" hidden="1" thickBot="1">
      <c r="A3922" s="27">
        <f t="shared" si="70"/>
        <v>9</v>
      </c>
      <c r="B3922" s="30" t="s">
        <v>6144</v>
      </c>
      <c r="C3922" s="30" t="s">
        <v>6094</v>
      </c>
      <c r="D3922" s="34">
        <v>0</v>
      </c>
      <c r="E3922" s="34">
        <v>16873730</v>
      </c>
      <c r="F3922" s="34">
        <v>16873730</v>
      </c>
    </row>
    <row r="3923" spans="1:6" ht="13.5" hidden="1" thickBot="1">
      <c r="A3923" s="27">
        <f t="shared" si="70"/>
        <v>9</v>
      </c>
      <c r="B3923" s="30" t="s">
        <v>6145</v>
      </c>
      <c r="C3923" s="30" t="s">
        <v>4802</v>
      </c>
      <c r="D3923" s="34">
        <v>0</v>
      </c>
      <c r="E3923" s="34">
        <v>60000</v>
      </c>
      <c r="F3923" s="34">
        <v>60000</v>
      </c>
    </row>
    <row r="3924" spans="1:6" ht="13.5" hidden="1" thickBot="1">
      <c r="A3924" s="27">
        <f t="shared" si="70"/>
        <v>9</v>
      </c>
      <c r="B3924" s="30" t="s">
        <v>6146</v>
      </c>
      <c r="C3924" s="30" t="s">
        <v>6080</v>
      </c>
      <c r="D3924" s="34">
        <v>0</v>
      </c>
      <c r="E3924" s="34">
        <v>16933730</v>
      </c>
      <c r="F3924" s="34">
        <v>16933730</v>
      </c>
    </row>
    <row r="3925" spans="1:6" ht="13.5" thickBot="1">
      <c r="A3925" s="27">
        <f t="shared" si="70"/>
        <v>6</v>
      </c>
      <c r="B3925" s="27" t="s">
        <v>6147</v>
      </c>
      <c r="C3925" s="30" t="s">
        <v>1458</v>
      </c>
      <c r="D3925" s="34">
        <v>0</v>
      </c>
      <c r="E3925" s="34">
        <v>0</v>
      </c>
      <c r="F3925" s="34">
        <v>0</v>
      </c>
    </row>
    <row r="3926" spans="1:6" ht="13.5" hidden="1" thickBot="1">
      <c r="A3926" s="27">
        <f t="shared" si="70"/>
        <v>9</v>
      </c>
      <c r="B3926" s="30" t="s">
        <v>6148</v>
      </c>
      <c r="C3926" s="30" t="s">
        <v>6094</v>
      </c>
      <c r="D3926" s="34">
        <v>0</v>
      </c>
      <c r="E3926" s="34">
        <v>101203916045</v>
      </c>
      <c r="F3926" s="34">
        <v>101203916045</v>
      </c>
    </row>
    <row r="3927" spans="1:6" ht="13.5" hidden="1" thickBot="1">
      <c r="A3927" s="27">
        <f t="shared" si="70"/>
        <v>9</v>
      </c>
      <c r="B3927" s="30" t="s">
        <v>6149</v>
      </c>
      <c r="C3927" s="30" t="s">
        <v>199</v>
      </c>
      <c r="D3927" s="34">
        <v>0</v>
      </c>
      <c r="E3927" s="34">
        <v>9124709948</v>
      </c>
      <c r="F3927" s="34">
        <v>9124709948</v>
      </c>
    </row>
    <row r="3928" spans="1:6" ht="13.5" hidden="1" thickBot="1">
      <c r="A3928" s="27">
        <f t="shared" si="70"/>
        <v>9</v>
      </c>
      <c r="B3928" s="30" t="s">
        <v>6150</v>
      </c>
      <c r="C3928" s="30" t="s">
        <v>4823</v>
      </c>
      <c r="D3928" s="34">
        <v>0</v>
      </c>
      <c r="E3928" s="34">
        <v>3702786868</v>
      </c>
      <c r="F3928" s="34">
        <v>3702786868</v>
      </c>
    </row>
    <row r="3929" spans="1:6" ht="13.5" hidden="1" thickBot="1">
      <c r="A3929" s="27">
        <f t="shared" si="70"/>
        <v>9</v>
      </c>
      <c r="B3929" s="30" t="s">
        <v>6151</v>
      </c>
      <c r="C3929" s="30" t="s">
        <v>2212</v>
      </c>
      <c r="D3929" s="34">
        <v>0</v>
      </c>
      <c r="E3929" s="34">
        <v>8377344009</v>
      </c>
      <c r="F3929" s="34">
        <v>8377344009</v>
      </c>
    </row>
    <row r="3930" spans="1:6" ht="13.5" hidden="1" thickBot="1">
      <c r="A3930" s="27">
        <f t="shared" si="70"/>
        <v>9</v>
      </c>
      <c r="B3930" s="30" t="s">
        <v>6152</v>
      </c>
      <c r="C3930" s="30" t="s">
        <v>4744</v>
      </c>
      <c r="D3930" s="34">
        <v>0</v>
      </c>
      <c r="E3930" s="34">
        <v>7647941</v>
      </c>
      <c r="F3930" s="34">
        <v>7647941</v>
      </c>
    </row>
    <row r="3931" spans="1:6" ht="13.5" hidden="1" thickBot="1">
      <c r="A3931" s="27">
        <f t="shared" si="70"/>
        <v>9</v>
      </c>
      <c r="B3931" s="30" t="s">
        <v>6153</v>
      </c>
      <c r="C3931" s="30" t="s">
        <v>2214</v>
      </c>
      <c r="D3931" s="34">
        <v>0</v>
      </c>
      <c r="E3931" s="34">
        <v>637318409</v>
      </c>
      <c r="F3931" s="34">
        <v>637318409</v>
      </c>
    </row>
    <row r="3932" spans="1:6" ht="13.5" hidden="1" thickBot="1">
      <c r="A3932" s="27">
        <f t="shared" si="70"/>
        <v>9</v>
      </c>
      <c r="B3932" s="30" t="s">
        <v>6154</v>
      </c>
      <c r="C3932" s="30" t="s">
        <v>133</v>
      </c>
      <c r="D3932" s="34">
        <v>0</v>
      </c>
      <c r="E3932" s="34">
        <v>3110008</v>
      </c>
      <c r="F3932" s="34">
        <v>3110008</v>
      </c>
    </row>
    <row r="3933" spans="1:6" ht="13.5" hidden="1" thickBot="1">
      <c r="A3933" s="27">
        <f t="shared" si="70"/>
        <v>9</v>
      </c>
      <c r="B3933" s="30" t="s">
        <v>6155</v>
      </c>
      <c r="C3933" s="30" t="s">
        <v>6077</v>
      </c>
      <c r="D3933" s="34">
        <v>0</v>
      </c>
      <c r="E3933" s="34">
        <v>4885450361</v>
      </c>
      <c r="F3933" s="34">
        <v>4885450361</v>
      </c>
    </row>
    <row r="3934" spans="1:6" ht="13.5" hidden="1" thickBot="1">
      <c r="A3934" s="27">
        <f t="shared" si="70"/>
        <v>9</v>
      </c>
      <c r="B3934" s="30" t="s">
        <v>6156</v>
      </c>
      <c r="C3934" s="30" t="s">
        <v>1334</v>
      </c>
      <c r="D3934" s="34">
        <v>0</v>
      </c>
      <c r="E3934" s="34">
        <v>4409250</v>
      </c>
      <c r="F3934" s="34">
        <v>4409250</v>
      </c>
    </row>
    <row r="3935" spans="1:6" ht="13.5" hidden="1" thickBot="1">
      <c r="A3935" s="27">
        <f t="shared" si="70"/>
        <v>9</v>
      </c>
      <c r="B3935" s="30" t="s">
        <v>6157</v>
      </c>
      <c r="C3935" s="30" t="s">
        <v>6080</v>
      </c>
      <c r="D3935" s="34">
        <v>0</v>
      </c>
      <c r="E3935" s="34">
        <v>127946692839</v>
      </c>
      <c r="F3935" s="34">
        <v>127946692839</v>
      </c>
    </row>
    <row r="3936" spans="1:6" ht="13.5" thickBot="1">
      <c r="A3936" s="27">
        <f t="shared" si="70"/>
        <v>6</v>
      </c>
      <c r="B3936" s="27" t="s">
        <v>6158</v>
      </c>
      <c r="C3936" s="30" t="s">
        <v>1450</v>
      </c>
      <c r="D3936" s="34">
        <v>0</v>
      </c>
      <c r="E3936" s="34">
        <v>0</v>
      </c>
      <c r="F3936" s="34">
        <v>0</v>
      </c>
    </row>
    <row r="3937" spans="1:6" ht="13.5" hidden="1" thickBot="1">
      <c r="A3937" s="27">
        <f t="shared" si="70"/>
        <v>9</v>
      </c>
      <c r="B3937" s="30" t="s">
        <v>6159</v>
      </c>
      <c r="C3937" s="30" t="s">
        <v>6094</v>
      </c>
      <c r="D3937" s="34">
        <v>0</v>
      </c>
      <c r="E3937" s="34">
        <v>172109681509</v>
      </c>
      <c r="F3937" s="34">
        <v>172109681509</v>
      </c>
    </row>
    <row r="3938" spans="1:6" ht="13.5" hidden="1" thickBot="1">
      <c r="A3938" s="27">
        <f t="shared" ref="A3938:A4001" si="71">LEN(B3938)</f>
        <v>9</v>
      </c>
      <c r="B3938" s="30" t="s">
        <v>6160</v>
      </c>
      <c r="C3938" s="30" t="s">
        <v>199</v>
      </c>
      <c r="D3938" s="34">
        <v>0</v>
      </c>
      <c r="E3938" s="34">
        <v>1570691512</v>
      </c>
      <c r="F3938" s="34">
        <v>1570691512</v>
      </c>
    </row>
    <row r="3939" spans="1:6" ht="13.5" hidden="1" thickBot="1">
      <c r="A3939" s="27">
        <f t="shared" si="71"/>
        <v>9</v>
      </c>
      <c r="B3939" s="30" t="s">
        <v>6161</v>
      </c>
      <c r="C3939" s="30" t="s">
        <v>4823</v>
      </c>
      <c r="D3939" s="34">
        <v>0</v>
      </c>
      <c r="E3939" s="34">
        <v>12236509661</v>
      </c>
      <c r="F3939" s="34">
        <v>12236509661</v>
      </c>
    </row>
    <row r="3940" spans="1:6" ht="13.5" hidden="1" thickBot="1">
      <c r="A3940" s="27">
        <f t="shared" si="71"/>
        <v>9</v>
      </c>
      <c r="B3940" s="30" t="s">
        <v>6162</v>
      </c>
      <c r="C3940" s="30" t="s">
        <v>2212</v>
      </c>
      <c r="D3940" s="34">
        <v>0</v>
      </c>
      <c r="E3940" s="34">
        <v>23109402557</v>
      </c>
      <c r="F3940" s="34">
        <v>23109402557</v>
      </c>
    </row>
    <row r="3941" spans="1:6" ht="13.5" hidden="1" thickBot="1">
      <c r="A3941" s="27">
        <f t="shared" si="71"/>
        <v>9</v>
      </c>
      <c r="B3941" s="30" t="s">
        <v>6163</v>
      </c>
      <c r="C3941" s="30" t="s">
        <v>4744</v>
      </c>
      <c r="D3941" s="34">
        <v>0</v>
      </c>
      <c r="E3941" s="34">
        <v>24854759</v>
      </c>
      <c r="F3941" s="34">
        <v>24854759</v>
      </c>
    </row>
    <row r="3942" spans="1:6" ht="13.5" hidden="1" thickBot="1">
      <c r="A3942" s="27">
        <f t="shared" si="71"/>
        <v>9</v>
      </c>
      <c r="B3942" s="30" t="s">
        <v>6164</v>
      </c>
      <c r="C3942" s="30" t="s">
        <v>2214</v>
      </c>
      <c r="D3942" s="34">
        <v>0</v>
      </c>
      <c r="E3942" s="34">
        <v>1890120112</v>
      </c>
      <c r="F3942" s="34">
        <v>1890120112</v>
      </c>
    </row>
    <row r="3943" spans="1:6" ht="13.5" hidden="1" thickBot="1">
      <c r="A3943" s="27">
        <f t="shared" si="71"/>
        <v>9</v>
      </c>
      <c r="B3943" s="30" t="s">
        <v>6165</v>
      </c>
      <c r="C3943" s="30" t="s">
        <v>133</v>
      </c>
      <c r="D3943" s="34">
        <v>0</v>
      </c>
      <c r="E3943" s="34">
        <v>19615040</v>
      </c>
      <c r="F3943" s="34">
        <v>19615040</v>
      </c>
    </row>
    <row r="3944" spans="1:6" ht="13.5" hidden="1" thickBot="1">
      <c r="A3944" s="27">
        <f t="shared" si="71"/>
        <v>9</v>
      </c>
      <c r="B3944" s="30" t="s">
        <v>6166</v>
      </c>
      <c r="C3944" s="30" t="s">
        <v>6077</v>
      </c>
      <c r="D3944" s="34">
        <v>0</v>
      </c>
      <c r="E3944" s="34">
        <v>11331395409</v>
      </c>
      <c r="F3944" s="34">
        <v>11331395409</v>
      </c>
    </row>
    <row r="3945" spans="1:6" ht="13.5" hidden="1" thickBot="1">
      <c r="A3945" s="27">
        <f t="shared" si="71"/>
        <v>9</v>
      </c>
      <c r="B3945" s="30" t="s">
        <v>6167</v>
      </c>
      <c r="C3945" s="30" t="s">
        <v>6080</v>
      </c>
      <c r="D3945" s="34">
        <v>0</v>
      </c>
      <c r="E3945" s="34">
        <v>222292270559</v>
      </c>
      <c r="F3945" s="34">
        <v>222292270559</v>
      </c>
    </row>
    <row r="3946" spans="1:6" ht="13.5" thickBot="1">
      <c r="A3946" s="27">
        <f t="shared" si="71"/>
        <v>6</v>
      </c>
      <c r="B3946" s="27" t="s">
        <v>6168</v>
      </c>
      <c r="C3946" s="30" t="s">
        <v>1460</v>
      </c>
      <c r="D3946" s="34">
        <v>0</v>
      </c>
      <c r="E3946" s="34">
        <v>0</v>
      </c>
      <c r="F3946" s="34">
        <v>0</v>
      </c>
    </row>
    <row r="3947" spans="1:6" ht="13.5" hidden="1" thickBot="1">
      <c r="A3947" s="27">
        <f t="shared" si="71"/>
        <v>9</v>
      </c>
      <c r="B3947" s="30" t="s">
        <v>6169</v>
      </c>
      <c r="C3947" s="30" t="s">
        <v>6094</v>
      </c>
      <c r="D3947" s="34">
        <v>0</v>
      </c>
      <c r="E3947" s="33">
        <v>33968669.119999997</v>
      </c>
      <c r="F3947" s="33">
        <v>33968669.119999997</v>
      </c>
    </row>
    <row r="3948" spans="1:6" ht="13.5" hidden="1" thickBot="1">
      <c r="A3948" s="27">
        <f t="shared" si="71"/>
        <v>9</v>
      </c>
      <c r="B3948" s="30" t="s">
        <v>6170</v>
      </c>
      <c r="C3948" s="30" t="s">
        <v>4823</v>
      </c>
      <c r="D3948" s="34">
        <v>0</v>
      </c>
      <c r="E3948" s="34">
        <v>217923488</v>
      </c>
      <c r="F3948" s="34">
        <v>217923488</v>
      </c>
    </row>
    <row r="3949" spans="1:6" ht="13.5" hidden="1" thickBot="1">
      <c r="A3949" s="27">
        <f t="shared" si="71"/>
        <v>9</v>
      </c>
      <c r="B3949" s="30" t="s">
        <v>6171</v>
      </c>
      <c r="C3949" s="30" t="s">
        <v>2212</v>
      </c>
      <c r="D3949" s="34">
        <v>0</v>
      </c>
      <c r="E3949" s="34">
        <v>349614537</v>
      </c>
      <c r="F3949" s="34">
        <v>349614537</v>
      </c>
    </row>
    <row r="3950" spans="1:6" ht="13.5" hidden="1" thickBot="1">
      <c r="A3950" s="27">
        <f t="shared" si="71"/>
        <v>9</v>
      </c>
      <c r="B3950" s="30" t="s">
        <v>6172</v>
      </c>
      <c r="C3950" s="30" t="s">
        <v>2214</v>
      </c>
      <c r="D3950" s="34">
        <v>0</v>
      </c>
      <c r="E3950" s="34">
        <v>55401777</v>
      </c>
      <c r="F3950" s="34">
        <v>55401777</v>
      </c>
    </row>
    <row r="3951" spans="1:6" ht="13.5" hidden="1" thickBot="1">
      <c r="A3951" s="27">
        <f t="shared" si="71"/>
        <v>9</v>
      </c>
      <c r="B3951" s="30" t="s">
        <v>6173</v>
      </c>
      <c r="C3951" s="30" t="s">
        <v>4802</v>
      </c>
      <c r="D3951" s="34">
        <v>0</v>
      </c>
      <c r="E3951" s="34">
        <v>75923647</v>
      </c>
      <c r="F3951" s="34">
        <v>75923647</v>
      </c>
    </row>
    <row r="3952" spans="1:6" ht="13.5" hidden="1" thickBot="1">
      <c r="A3952" s="27">
        <f t="shared" si="71"/>
        <v>9</v>
      </c>
      <c r="B3952" s="30" t="s">
        <v>6174</v>
      </c>
      <c r="C3952" s="30" t="s">
        <v>6080</v>
      </c>
      <c r="D3952" s="34">
        <v>0</v>
      </c>
      <c r="E3952" s="33">
        <v>732832118.12</v>
      </c>
      <c r="F3952" s="33">
        <v>732832118.12</v>
      </c>
    </row>
    <row r="3953" spans="1:6" ht="13.5" thickBot="1">
      <c r="A3953" s="27">
        <f t="shared" si="71"/>
        <v>6</v>
      </c>
      <c r="B3953" s="27" t="s">
        <v>6175</v>
      </c>
      <c r="C3953" s="30" t="s">
        <v>1440</v>
      </c>
      <c r="D3953" s="34">
        <v>0</v>
      </c>
      <c r="E3953" s="34">
        <v>0</v>
      </c>
      <c r="F3953" s="34">
        <v>0</v>
      </c>
    </row>
    <row r="3954" spans="1:6" ht="13.5" hidden="1" thickBot="1">
      <c r="A3954" s="27">
        <f t="shared" si="71"/>
        <v>9</v>
      </c>
      <c r="B3954" s="30" t="s">
        <v>6176</v>
      </c>
      <c r="C3954" s="30" t="s">
        <v>6094</v>
      </c>
      <c r="D3954" s="34">
        <v>0</v>
      </c>
      <c r="E3954" s="34">
        <v>89874049916</v>
      </c>
      <c r="F3954" s="34">
        <v>89874049916</v>
      </c>
    </row>
    <row r="3955" spans="1:6" ht="13.5" hidden="1" thickBot="1">
      <c r="A3955" s="27">
        <f t="shared" si="71"/>
        <v>9</v>
      </c>
      <c r="B3955" s="30" t="s">
        <v>6177</v>
      </c>
      <c r="C3955" s="30" t="s">
        <v>199</v>
      </c>
      <c r="D3955" s="34">
        <v>0</v>
      </c>
      <c r="E3955" s="34">
        <v>125314747053</v>
      </c>
      <c r="F3955" s="34">
        <v>125314747053</v>
      </c>
    </row>
    <row r="3956" spans="1:6" ht="13.5" hidden="1" thickBot="1">
      <c r="A3956" s="27">
        <f t="shared" si="71"/>
        <v>9</v>
      </c>
      <c r="B3956" s="30" t="s">
        <v>6178</v>
      </c>
      <c r="C3956" s="30" t="s">
        <v>4823</v>
      </c>
      <c r="D3956" s="34">
        <v>0</v>
      </c>
      <c r="E3956" s="34">
        <v>17107826354</v>
      </c>
      <c r="F3956" s="34">
        <v>17107826354</v>
      </c>
    </row>
    <row r="3957" spans="1:6" ht="13.5" hidden="1" thickBot="1">
      <c r="A3957" s="27">
        <f t="shared" si="71"/>
        <v>9</v>
      </c>
      <c r="B3957" s="30" t="s">
        <v>6179</v>
      </c>
      <c r="C3957" s="30" t="s">
        <v>2212</v>
      </c>
      <c r="D3957" s="34">
        <v>0</v>
      </c>
      <c r="E3957" s="34">
        <v>17029482604</v>
      </c>
      <c r="F3957" s="34">
        <v>17029482604</v>
      </c>
    </row>
    <row r="3958" spans="1:6" ht="13.5" hidden="1" thickBot="1">
      <c r="A3958" s="27">
        <f t="shared" si="71"/>
        <v>9</v>
      </c>
      <c r="B3958" s="30" t="s">
        <v>6180</v>
      </c>
      <c r="C3958" s="30" t="s">
        <v>4744</v>
      </c>
      <c r="D3958" s="34">
        <v>0</v>
      </c>
      <c r="E3958" s="34">
        <v>185311981</v>
      </c>
      <c r="F3958" s="34">
        <v>185311981</v>
      </c>
    </row>
    <row r="3959" spans="1:6" ht="13.5" hidden="1" thickBot="1">
      <c r="A3959" s="27">
        <f t="shared" si="71"/>
        <v>9</v>
      </c>
      <c r="B3959" s="30" t="s">
        <v>6181</v>
      </c>
      <c r="C3959" s="30" t="s">
        <v>2214</v>
      </c>
      <c r="D3959" s="34">
        <v>0</v>
      </c>
      <c r="E3959" s="34">
        <v>2672590423</v>
      </c>
      <c r="F3959" s="34">
        <v>2672590423</v>
      </c>
    </row>
    <row r="3960" spans="1:6" ht="13.5" hidden="1" thickBot="1">
      <c r="A3960" s="27">
        <f t="shared" si="71"/>
        <v>9</v>
      </c>
      <c r="B3960" s="30" t="s">
        <v>6182</v>
      </c>
      <c r="C3960" s="30" t="s">
        <v>133</v>
      </c>
      <c r="D3960" s="34">
        <v>0</v>
      </c>
      <c r="E3960" s="34">
        <v>483771916</v>
      </c>
      <c r="F3960" s="34">
        <v>483771916</v>
      </c>
    </row>
    <row r="3961" spans="1:6" ht="13.5" hidden="1" thickBot="1">
      <c r="A3961" s="27">
        <f t="shared" si="71"/>
        <v>9</v>
      </c>
      <c r="B3961" s="30" t="s">
        <v>6183</v>
      </c>
      <c r="C3961" s="30" t="s">
        <v>6077</v>
      </c>
      <c r="D3961" s="34">
        <v>0</v>
      </c>
      <c r="E3961" s="34">
        <v>6588476959</v>
      </c>
      <c r="F3961" s="34">
        <v>6588476959</v>
      </c>
    </row>
    <row r="3962" spans="1:6" ht="13.5" hidden="1" thickBot="1">
      <c r="A3962" s="27">
        <f t="shared" si="71"/>
        <v>9</v>
      </c>
      <c r="B3962" s="30" t="s">
        <v>6184</v>
      </c>
      <c r="C3962" s="30" t="s">
        <v>1334</v>
      </c>
      <c r="D3962" s="34">
        <v>0</v>
      </c>
      <c r="E3962" s="34">
        <v>623109774</v>
      </c>
      <c r="F3962" s="34">
        <v>623109774</v>
      </c>
    </row>
    <row r="3963" spans="1:6" ht="13.5" hidden="1" thickBot="1">
      <c r="A3963" s="27">
        <f t="shared" si="71"/>
        <v>9</v>
      </c>
      <c r="B3963" s="30" t="s">
        <v>6185</v>
      </c>
      <c r="C3963" s="30" t="s">
        <v>6080</v>
      </c>
      <c r="D3963" s="34">
        <v>0</v>
      </c>
      <c r="E3963" s="34">
        <v>259879366980</v>
      </c>
      <c r="F3963" s="34">
        <v>259879366980</v>
      </c>
    </row>
    <row r="3964" spans="1:6" ht="13.5" thickBot="1">
      <c r="A3964" s="27">
        <f t="shared" si="71"/>
        <v>6</v>
      </c>
      <c r="B3964" s="27" t="s">
        <v>6186</v>
      </c>
      <c r="C3964" s="30" t="s">
        <v>6187</v>
      </c>
      <c r="D3964" s="34">
        <v>0</v>
      </c>
      <c r="E3964" s="34">
        <v>0</v>
      </c>
      <c r="F3964" s="34">
        <v>0</v>
      </c>
    </row>
    <row r="3965" spans="1:6" ht="13.5" hidden="1" thickBot="1">
      <c r="A3965" s="27">
        <f t="shared" si="71"/>
        <v>9</v>
      </c>
      <c r="B3965" s="30" t="s">
        <v>6188</v>
      </c>
      <c r="C3965" s="30" t="s">
        <v>6094</v>
      </c>
      <c r="D3965" s="34">
        <v>0</v>
      </c>
      <c r="E3965" s="33">
        <v>7264172525.79</v>
      </c>
      <c r="F3965" s="33">
        <v>7264172525.79</v>
      </c>
    </row>
    <row r="3966" spans="1:6" ht="13.5" hidden="1" thickBot="1">
      <c r="A3966" s="27">
        <f t="shared" si="71"/>
        <v>9</v>
      </c>
      <c r="B3966" s="30" t="s">
        <v>6189</v>
      </c>
      <c r="C3966" s="30" t="s">
        <v>4823</v>
      </c>
      <c r="D3966" s="34">
        <v>0</v>
      </c>
      <c r="E3966" s="33">
        <v>2277571304.5999999</v>
      </c>
      <c r="F3966" s="33">
        <v>2277571304.5999999</v>
      </c>
    </row>
    <row r="3967" spans="1:6" ht="13.5" hidden="1" thickBot="1">
      <c r="A3967" s="27">
        <f t="shared" si="71"/>
        <v>9</v>
      </c>
      <c r="B3967" s="30" t="s">
        <v>6190</v>
      </c>
      <c r="C3967" s="30" t="s">
        <v>2212</v>
      </c>
      <c r="D3967" s="34">
        <v>0</v>
      </c>
      <c r="E3967" s="33">
        <v>26479546.399999999</v>
      </c>
      <c r="F3967" s="33">
        <v>26479546.399999999</v>
      </c>
    </row>
    <row r="3968" spans="1:6" ht="13.5" hidden="1" thickBot="1">
      <c r="A3968" s="27">
        <f t="shared" si="71"/>
        <v>9</v>
      </c>
      <c r="B3968" s="30" t="s">
        <v>6191</v>
      </c>
      <c r="C3968" s="30" t="s">
        <v>4802</v>
      </c>
      <c r="D3968" s="34">
        <v>0</v>
      </c>
      <c r="E3968" s="34">
        <v>49234430</v>
      </c>
      <c r="F3968" s="34">
        <v>49234430</v>
      </c>
    </row>
    <row r="3969" spans="1:6" ht="13.5" hidden="1" thickBot="1">
      <c r="A3969" s="27">
        <f t="shared" si="71"/>
        <v>9</v>
      </c>
      <c r="B3969" s="30" t="s">
        <v>6192</v>
      </c>
      <c r="C3969" s="30" t="s">
        <v>6080</v>
      </c>
      <c r="D3969" s="34">
        <v>0</v>
      </c>
      <c r="E3969" s="33">
        <v>9617457806.7900009</v>
      </c>
      <c r="F3969" s="33">
        <v>9617457806.7900009</v>
      </c>
    </row>
    <row r="3970" spans="1:6" ht="13.5" thickBot="1">
      <c r="A3970" s="27">
        <f t="shared" si="71"/>
        <v>6</v>
      </c>
      <c r="B3970" s="27" t="s">
        <v>6193</v>
      </c>
      <c r="C3970" s="30" t="s">
        <v>959</v>
      </c>
      <c r="D3970" s="34">
        <v>0</v>
      </c>
      <c r="E3970" s="34">
        <v>0</v>
      </c>
      <c r="F3970" s="34">
        <v>0</v>
      </c>
    </row>
    <row r="3971" spans="1:6" ht="13.5" hidden="1" thickBot="1">
      <c r="A3971" s="27">
        <f t="shared" si="71"/>
        <v>9</v>
      </c>
      <c r="B3971" s="30" t="s">
        <v>6194</v>
      </c>
      <c r="C3971" s="30" t="s">
        <v>199</v>
      </c>
      <c r="D3971" s="34">
        <v>0</v>
      </c>
      <c r="E3971" s="34">
        <v>35308302558</v>
      </c>
      <c r="F3971" s="34">
        <v>35308302558</v>
      </c>
    </row>
    <row r="3972" spans="1:6" ht="13.5" hidden="1" thickBot="1">
      <c r="A3972" s="27">
        <f t="shared" si="71"/>
        <v>9</v>
      </c>
      <c r="B3972" s="30" t="s">
        <v>6195</v>
      </c>
      <c r="C3972" s="30" t="s">
        <v>4823</v>
      </c>
      <c r="D3972" s="34">
        <v>0</v>
      </c>
      <c r="E3972" s="34">
        <v>971590888</v>
      </c>
      <c r="F3972" s="34">
        <v>971590888</v>
      </c>
    </row>
    <row r="3973" spans="1:6" ht="13.5" hidden="1" thickBot="1">
      <c r="A3973" s="27">
        <f t="shared" si="71"/>
        <v>9</v>
      </c>
      <c r="B3973" s="30" t="s">
        <v>6196</v>
      </c>
      <c r="C3973" s="30" t="s">
        <v>1334</v>
      </c>
      <c r="D3973" s="34">
        <v>0</v>
      </c>
      <c r="E3973" s="34">
        <v>151162</v>
      </c>
      <c r="F3973" s="34">
        <v>151162</v>
      </c>
    </row>
    <row r="3974" spans="1:6" ht="13.5" hidden="1" thickBot="1">
      <c r="A3974" s="27">
        <f t="shared" si="71"/>
        <v>9</v>
      </c>
      <c r="B3974" s="30" t="s">
        <v>6197</v>
      </c>
      <c r="C3974" s="30" t="s">
        <v>6080</v>
      </c>
      <c r="D3974" s="34">
        <v>0</v>
      </c>
      <c r="E3974" s="34">
        <v>36280044608</v>
      </c>
      <c r="F3974" s="34">
        <v>36280044608</v>
      </c>
    </row>
    <row r="3975" spans="1:6" ht="13.5" thickBot="1">
      <c r="A3975" s="27">
        <f t="shared" si="71"/>
        <v>6</v>
      </c>
      <c r="B3975" s="27" t="s">
        <v>6198</v>
      </c>
      <c r="C3975" s="30" t="s">
        <v>1444</v>
      </c>
      <c r="D3975" s="34">
        <v>0</v>
      </c>
      <c r="E3975" s="34">
        <v>0</v>
      </c>
      <c r="F3975" s="34">
        <v>0</v>
      </c>
    </row>
    <row r="3976" spans="1:6" ht="13.5" hidden="1" thickBot="1">
      <c r="A3976" s="27">
        <f t="shared" si="71"/>
        <v>9</v>
      </c>
      <c r="B3976" s="30" t="s">
        <v>6199</v>
      </c>
      <c r="C3976" s="30" t="s">
        <v>6094</v>
      </c>
      <c r="D3976" s="34">
        <v>0</v>
      </c>
      <c r="E3976" s="34">
        <v>111416477655</v>
      </c>
      <c r="F3976" s="34">
        <v>111416477655</v>
      </c>
    </row>
    <row r="3977" spans="1:6" ht="13.5" hidden="1" thickBot="1">
      <c r="A3977" s="27">
        <f t="shared" si="71"/>
        <v>9</v>
      </c>
      <c r="B3977" s="30" t="s">
        <v>6200</v>
      </c>
      <c r="C3977" s="30" t="s">
        <v>199</v>
      </c>
      <c r="D3977" s="34">
        <v>0</v>
      </c>
      <c r="E3977" s="34">
        <v>4233440407</v>
      </c>
      <c r="F3977" s="34">
        <v>4233440407</v>
      </c>
    </row>
    <row r="3978" spans="1:6" ht="13.5" hidden="1" thickBot="1">
      <c r="A3978" s="27">
        <f t="shared" si="71"/>
        <v>9</v>
      </c>
      <c r="B3978" s="30" t="s">
        <v>6201</v>
      </c>
      <c r="C3978" s="30" t="s">
        <v>4823</v>
      </c>
      <c r="D3978" s="34">
        <v>0</v>
      </c>
      <c r="E3978" s="34">
        <v>7543808259</v>
      </c>
      <c r="F3978" s="34">
        <v>7543808259</v>
      </c>
    </row>
    <row r="3979" spans="1:6" ht="13.5" hidden="1" thickBot="1">
      <c r="A3979" s="27">
        <f t="shared" si="71"/>
        <v>9</v>
      </c>
      <c r="B3979" s="30" t="s">
        <v>6202</v>
      </c>
      <c r="C3979" s="30" t="s">
        <v>2212</v>
      </c>
      <c r="D3979" s="34">
        <v>0</v>
      </c>
      <c r="E3979" s="34">
        <v>23250330837</v>
      </c>
      <c r="F3979" s="34">
        <v>23250330837</v>
      </c>
    </row>
    <row r="3980" spans="1:6" ht="13.5" hidden="1" thickBot="1">
      <c r="A3980" s="27">
        <f t="shared" si="71"/>
        <v>9</v>
      </c>
      <c r="B3980" s="30" t="s">
        <v>6203</v>
      </c>
      <c r="C3980" s="30" t="s">
        <v>4744</v>
      </c>
      <c r="D3980" s="34">
        <v>0</v>
      </c>
      <c r="E3980" s="34">
        <v>2148820834</v>
      </c>
      <c r="F3980" s="34">
        <v>2148820834</v>
      </c>
    </row>
    <row r="3981" spans="1:6" ht="13.5" hidden="1" thickBot="1">
      <c r="A3981" s="27">
        <f t="shared" si="71"/>
        <v>9</v>
      </c>
      <c r="B3981" s="30" t="s">
        <v>6204</v>
      </c>
      <c r="C3981" s="30" t="s">
        <v>2214</v>
      </c>
      <c r="D3981" s="34">
        <v>0</v>
      </c>
      <c r="E3981" s="34">
        <v>4723744799</v>
      </c>
      <c r="F3981" s="34">
        <v>4723744799</v>
      </c>
    </row>
    <row r="3982" spans="1:6" ht="13.5" hidden="1" thickBot="1">
      <c r="A3982" s="27">
        <f t="shared" si="71"/>
        <v>9</v>
      </c>
      <c r="B3982" s="30" t="s">
        <v>6205</v>
      </c>
      <c r="C3982" s="30" t="s">
        <v>6077</v>
      </c>
      <c r="D3982" s="34">
        <v>0</v>
      </c>
      <c r="E3982" s="34">
        <v>18432702616</v>
      </c>
      <c r="F3982" s="34">
        <v>18432702616</v>
      </c>
    </row>
    <row r="3983" spans="1:6" ht="13.5" hidden="1" thickBot="1">
      <c r="A3983" s="27">
        <f t="shared" si="71"/>
        <v>9</v>
      </c>
      <c r="B3983" s="30" t="s">
        <v>6206</v>
      </c>
      <c r="C3983" s="30" t="s">
        <v>1334</v>
      </c>
      <c r="D3983" s="34">
        <v>0</v>
      </c>
      <c r="E3983" s="34">
        <v>970897804</v>
      </c>
      <c r="F3983" s="34">
        <v>970897804</v>
      </c>
    </row>
    <row r="3984" spans="1:6" ht="13.5" hidden="1" thickBot="1">
      <c r="A3984" s="27">
        <f t="shared" si="71"/>
        <v>9</v>
      </c>
      <c r="B3984" s="30" t="s">
        <v>6207</v>
      </c>
      <c r="C3984" s="30" t="s">
        <v>4785</v>
      </c>
      <c r="D3984" s="34">
        <v>0</v>
      </c>
      <c r="E3984" s="34">
        <v>816306530</v>
      </c>
      <c r="F3984" s="34">
        <v>816306530</v>
      </c>
    </row>
    <row r="3985" spans="1:6" ht="13.5" hidden="1" thickBot="1">
      <c r="A3985" s="27">
        <f t="shared" si="71"/>
        <v>9</v>
      </c>
      <c r="B3985" s="30" t="s">
        <v>6208</v>
      </c>
      <c r="C3985" s="30" t="s">
        <v>6080</v>
      </c>
      <c r="D3985" s="34">
        <v>0</v>
      </c>
      <c r="E3985" s="34">
        <v>173536529741</v>
      </c>
      <c r="F3985" s="34">
        <v>173536529741</v>
      </c>
    </row>
    <row r="3986" spans="1:6" ht="13.5" thickBot="1">
      <c r="A3986" s="27">
        <f t="shared" si="71"/>
        <v>6</v>
      </c>
      <c r="B3986" s="27" t="s">
        <v>6209</v>
      </c>
      <c r="C3986" s="30" t="s">
        <v>1462</v>
      </c>
      <c r="D3986" s="34">
        <v>0</v>
      </c>
      <c r="E3986" s="34">
        <v>0</v>
      </c>
      <c r="F3986" s="34">
        <v>0</v>
      </c>
    </row>
    <row r="3987" spans="1:6" ht="13.5" hidden="1" thickBot="1">
      <c r="A3987" s="27">
        <f t="shared" si="71"/>
        <v>9</v>
      </c>
      <c r="B3987" s="30" t="s">
        <v>6210</v>
      </c>
      <c r="C3987" s="30" t="s">
        <v>6094</v>
      </c>
      <c r="D3987" s="34">
        <v>0</v>
      </c>
      <c r="E3987" s="34">
        <v>3779169026558</v>
      </c>
      <c r="F3987" s="34">
        <v>3779169026558</v>
      </c>
    </row>
    <row r="3988" spans="1:6" ht="13.5" hidden="1" thickBot="1">
      <c r="A3988" s="27">
        <f t="shared" si="71"/>
        <v>9</v>
      </c>
      <c r="B3988" s="30" t="s">
        <v>6211</v>
      </c>
      <c r="C3988" s="30" t="s">
        <v>199</v>
      </c>
      <c r="D3988" s="34">
        <v>0</v>
      </c>
      <c r="E3988" s="34">
        <v>44764929600</v>
      </c>
      <c r="F3988" s="34">
        <v>44764929600</v>
      </c>
    </row>
    <row r="3989" spans="1:6" ht="13.5" hidden="1" thickBot="1">
      <c r="A3989" s="27">
        <f t="shared" si="71"/>
        <v>9</v>
      </c>
      <c r="B3989" s="30" t="s">
        <v>6212</v>
      </c>
      <c r="C3989" s="30" t="s">
        <v>4823</v>
      </c>
      <c r="D3989" s="34">
        <v>0</v>
      </c>
      <c r="E3989" s="34">
        <v>38324199562244</v>
      </c>
      <c r="F3989" s="34">
        <v>38324199562244</v>
      </c>
    </row>
    <row r="3990" spans="1:6" ht="13.5" hidden="1" thickBot="1">
      <c r="A3990" s="27">
        <f t="shared" si="71"/>
        <v>9</v>
      </c>
      <c r="B3990" s="30" t="s">
        <v>6213</v>
      </c>
      <c r="C3990" s="30" t="s">
        <v>2212</v>
      </c>
      <c r="D3990" s="34">
        <v>0</v>
      </c>
      <c r="E3990" s="34">
        <v>49526652810</v>
      </c>
      <c r="F3990" s="34">
        <v>49526652810</v>
      </c>
    </row>
    <row r="3991" spans="1:6" ht="13.5" hidden="1" thickBot="1">
      <c r="A3991" s="27">
        <f t="shared" si="71"/>
        <v>9</v>
      </c>
      <c r="B3991" s="30" t="s">
        <v>6214</v>
      </c>
      <c r="C3991" s="30" t="s">
        <v>4744</v>
      </c>
      <c r="D3991" s="34">
        <v>0</v>
      </c>
      <c r="E3991" s="34">
        <v>4328720907</v>
      </c>
      <c r="F3991" s="34">
        <v>4328720907</v>
      </c>
    </row>
    <row r="3992" spans="1:6" ht="13.5" hidden="1" thickBot="1">
      <c r="A3992" s="27">
        <f t="shared" si="71"/>
        <v>9</v>
      </c>
      <c r="B3992" s="30" t="s">
        <v>6215</v>
      </c>
      <c r="C3992" s="30" t="s">
        <v>2214</v>
      </c>
      <c r="D3992" s="34">
        <v>0</v>
      </c>
      <c r="E3992" s="34">
        <v>10259752749</v>
      </c>
      <c r="F3992" s="34">
        <v>10259752749</v>
      </c>
    </row>
    <row r="3993" spans="1:6" ht="13.5" hidden="1" thickBot="1">
      <c r="A3993" s="27">
        <f t="shared" si="71"/>
        <v>9</v>
      </c>
      <c r="B3993" s="30" t="s">
        <v>6216</v>
      </c>
      <c r="C3993" s="30" t="s">
        <v>133</v>
      </c>
      <c r="D3993" s="34">
        <v>0</v>
      </c>
      <c r="E3993" s="34">
        <v>1091060660</v>
      </c>
      <c r="F3993" s="34">
        <v>1091060660</v>
      </c>
    </row>
    <row r="3994" spans="1:6" ht="13.5" hidden="1" thickBot="1">
      <c r="A3994" s="27">
        <f t="shared" si="71"/>
        <v>9</v>
      </c>
      <c r="B3994" s="30" t="s">
        <v>6217</v>
      </c>
      <c r="C3994" s="30" t="s">
        <v>6077</v>
      </c>
      <c r="D3994" s="34">
        <v>0</v>
      </c>
      <c r="E3994" s="34">
        <v>103191155499</v>
      </c>
      <c r="F3994" s="34">
        <v>103191155499</v>
      </c>
    </row>
    <row r="3995" spans="1:6" ht="13.5" hidden="1" thickBot="1">
      <c r="A3995" s="27">
        <f t="shared" si="71"/>
        <v>9</v>
      </c>
      <c r="B3995" s="30" t="s">
        <v>6218</v>
      </c>
      <c r="C3995" s="30" t="s">
        <v>1334</v>
      </c>
      <c r="D3995" s="34">
        <v>0</v>
      </c>
      <c r="E3995" s="34">
        <v>1087759552</v>
      </c>
      <c r="F3995" s="34">
        <v>1087759552</v>
      </c>
    </row>
    <row r="3996" spans="1:6" ht="13.5" hidden="1" thickBot="1">
      <c r="A3996" s="27">
        <f t="shared" si="71"/>
        <v>9</v>
      </c>
      <c r="B3996" s="30" t="s">
        <v>6219</v>
      </c>
      <c r="C3996" s="30" t="s">
        <v>6080</v>
      </c>
      <c r="D3996" s="34">
        <v>0</v>
      </c>
      <c r="E3996" s="34">
        <v>42317618620579</v>
      </c>
      <c r="F3996" s="34">
        <v>42317618620579</v>
      </c>
    </row>
    <row r="3997" spans="1:6" ht="13.5" thickBot="1">
      <c r="A3997" s="27">
        <f t="shared" si="71"/>
        <v>6</v>
      </c>
      <c r="B3997" s="27" t="s">
        <v>6220</v>
      </c>
      <c r="C3997" s="30" t="s">
        <v>1464</v>
      </c>
      <c r="D3997" s="34">
        <v>0</v>
      </c>
      <c r="E3997" s="34">
        <v>0</v>
      </c>
      <c r="F3997" s="34">
        <v>0</v>
      </c>
    </row>
    <row r="3998" spans="1:6" ht="13.5" hidden="1" thickBot="1">
      <c r="A3998" s="27">
        <f t="shared" si="71"/>
        <v>9</v>
      </c>
      <c r="B3998" s="30" t="s">
        <v>6221</v>
      </c>
      <c r="C3998" s="30" t="s">
        <v>6094</v>
      </c>
      <c r="D3998" s="34">
        <v>0</v>
      </c>
      <c r="E3998" s="33">
        <v>13553680.01</v>
      </c>
      <c r="F3998" s="33">
        <v>13553680.01</v>
      </c>
    </row>
    <row r="3999" spans="1:6" ht="13.5" hidden="1" thickBot="1">
      <c r="A3999" s="27">
        <f t="shared" si="71"/>
        <v>9</v>
      </c>
      <c r="B3999" s="30" t="s">
        <v>6222</v>
      </c>
      <c r="C3999" s="30" t="s">
        <v>4802</v>
      </c>
      <c r="D3999" s="34">
        <v>0</v>
      </c>
      <c r="E3999" s="34">
        <v>615000</v>
      </c>
      <c r="F3999" s="34">
        <v>615000</v>
      </c>
    </row>
    <row r="4000" spans="1:6" ht="13.5" hidden="1" thickBot="1">
      <c r="A4000" s="27">
        <f t="shared" si="71"/>
        <v>9</v>
      </c>
      <c r="B4000" s="30" t="s">
        <v>6223</v>
      </c>
      <c r="C4000" s="30" t="s">
        <v>6080</v>
      </c>
      <c r="D4000" s="34">
        <v>0</v>
      </c>
      <c r="E4000" s="33">
        <v>14168680.01</v>
      </c>
      <c r="F4000" s="33">
        <v>14168680.01</v>
      </c>
    </row>
    <row r="4001" spans="1:6" ht="13.5" thickBot="1">
      <c r="A4001" s="27">
        <f t="shared" si="71"/>
        <v>6</v>
      </c>
      <c r="B4001" s="27" t="s">
        <v>6224</v>
      </c>
      <c r="C4001" s="30" t="s">
        <v>1467</v>
      </c>
      <c r="D4001" s="34">
        <v>0</v>
      </c>
      <c r="E4001" s="34">
        <v>0</v>
      </c>
      <c r="F4001" s="34">
        <v>0</v>
      </c>
    </row>
    <row r="4002" spans="1:6" ht="13.5" hidden="1" thickBot="1">
      <c r="A4002" s="27">
        <f t="shared" ref="A4002:A4065" si="72">LEN(B4002)</f>
        <v>9</v>
      </c>
      <c r="B4002" s="30" t="s">
        <v>6225</v>
      </c>
      <c r="C4002" s="30" t="s">
        <v>6094</v>
      </c>
      <c r="D4002" s="34">
        <v>0</v>
      </c>
      <c r="E4002" s="33">
        <v>6897300459.0900002</v>
      </c>
      <c r="F4002" s="33">
        <v>6897300459.0900002</v>
      </c>
    </row>
    <row r="4003" spans="1:6" ht="13.5" hidden="1" thickBot="1">
      <c r="A4003" s="27">
        <f t="shared" si="72"/>
        <v>9</v>
      </c>
      <c r="B4003" s="30" t="s">
        <v>6226</v>
      </c>
      <c r="C4003" s="30" t="s">
        <v>199</v>
      </c>
      <c r="D4003" s="34">
        <v>0</v>
      </c>
      <c r="E4003" s="33">
        <v>167246074.38</v>
      </c>
      <c r="F4003" s="33">
        <v>167246074.38</v>
      </c>
    </row>
    <row r="4004" spans="1:6" ht="13.5" hidden="1" thickBot="1">
      <c r="A4004" s="27">
        <f t="shared" si="72"/>
        <v>9</v>
      </c>
      <c r="B4004" s="30" t="s">
        <v>6227</v>
      </c>
      <c r="C4004" s="30" t="s">
        <v>4823</v>
      </c>
      <c r="D4004" s="34">
        <v>0</v>
      </c>
      <c r="E4004" s="33">
        <v>2184539090.4499998</v>
      </c>
      <c r="F4004" s="33">
        <v>2184539090.4499998</v>
      </c>
    </row>
    <row r="4005" spans="1:6" ht="13.5" hidden="1" thickBot="1">
      <c r="A4005" s="27">
        <f t="shared" si="72"/>
        <v>9</v>
      </c>
      <c r="B4005" s="30" t="s">
        <v>6228</v>
      </c>
      <c r="C4005" s="30" t="s">
        <v>2212</v>
      </c>
      <c r="D4005" s="34">
        <v>0</v>
      </c>
      <c r="E4005" s="33">
        <v>422585524.76999998</v>
      </c>
      <c r="F4005" s="33">
        <v>422585524.76999998</v>
      </c>
    </row>
    <row r="4006" spans="1:6" ht="13.5" hidden="1" thickBot="1">
      <c r="A4006" s="27">
        <f t="shared" si="72"/>
        <v>9</v>
      </c>
      <c r="B4006" s="30" t="s">
        <v>6229</v>
      </c>
      <c r="C4006" s="30" t="s">
        <v>2214</v>
      </c>
      <c r="D4006" s="34">
        <v>0</v>
      </c>
      <c r="E4006" s="33">
        <v>125487607.77</v>
      </c>
      <c r="F4006" s="33">
        <v>125487607.77</v>
      </c>
    </row>
    <row r="4007" spans="1:6" ht="13.5" hidden="1" thickBot="1">
      <c r="A4007" s="27">
        <f t="shared" si="72"/>
        <v>9</v>
      </c>
      <c r="B4007" s="30" t="s">
        <v>6230</v>
      </c>
      <c r="C4007" s="30" t="s">
        <v>133</v>
      </c>
      <c r="D4007" s="34">
        <v>0</v>
      </c>
      <c r="E4007" s="33">
        <v>23318051.07</v>
      </c>
      <c r="F4007" s="33">
        <v>23318051.07</v>
      </c>
    </row>
    <row r="4008" spans="1:6" ht="13.5" hidden="1" thickBot="1">
      <c r="A4008" s="27">
        <f t="shared" si="72"/>
        <v>9</v>
      </c>
      <c r="B4008" s="30" t="s">
        <v>6231</v>
      </c>
      <c r="C4008" s="30" t="s">
        <v>6077</v>
      </c>
      <c r="D4008" s="34">
        <v>0</v>
      </c>
      <c r="E4008" s="33">
        <v>9948355.2899999991</v>
      </c>
      <c r="F4008" s="33">
        <v>9948355.2899999991</v>
      </c>
    </row>
    <row r="4009" spans="1:6" ht="13.5" hidden="1" thickBot="1">
      <c r="A4009" s="27">
        <f t="shared" si="72"/>
        <v>9</v>
      </c>
      <c r="B4009" s="30" t="s">
        <v>6232</v>
      </c>
      <c r="C4009" s="30" t="s">
        <v>4785</v>
      </c>
      <c r="D4009" s="34">
        <v>0</v>
      </c>
      <c r="E4009" s="33">
        <v>166671159.77000001</v>
      </c>
      <c r="F4009" s="33">
        <v>166671159.77000001</v>
      </c>
    </row>
    <row r="4010" spans="1:6" ht="13.5" hidden="1" thickBot="1">
      <c r="A4010" s="27">
        <f t="shared" si="72"/>
        <v>9</v>
      </c>
      <c r="B4010" s="30" t="s">
        <v>6233</v>
      </c>
      <c r="C4010" s="30" t="s">
        <v>4802</v>
      </c>
      <c r="D4010" s="34">
        <v>0</v>
      </c>
      <c r="E4010" s="33">
        <v>1586817852.8699999</v>
      </c>
      <c r="F4010" s="33">
        <v>1586817852.8699999</v>
      </c>
    </row>
    <row r="4011" spans="1:6" ht="13.5" hidden="1" thickBot="1">
      <c r="A4011" s="27">
        <f t="shared" si="72"/>
        <v>9</v>
      </c>
      <c r="B4011" s="30" t="s">
        <v>6234</v>
      </c>
      <c r="C4011" s="30" t="s">
        <v>6080</v>
      </c>
      <c r="D4011" s="34">
        <v>0</v>
      </c>
      <c r="E4011" s="33">
        <v>11583914175.459999</v>
      </c>
      <c r="F4011" s="33">
        <v>11583914175.459999</v>
      </c>
    </row>
    <row r="4012" spans="1:6" ht="13.5" thickBot="1">
      <c r="A4012" s="27">
        <f t="shared" si="72"/>
        <v>3</v>
      </c>
      <c r="B4012" s="27" t="s">
        <v>6235</v>
      </c>
      <c r="C4012" s="30" t="s">
        <v>964</v>
      </c>
      <c r="D4012" s="34">
        <v>0</v>
      </c>
      <c r="E4012" s="34">
        <v>0</v>
      </c>
      <c r="F4012" s="34">
        <v>0</v>
      </c>
    </row>
    <row r="4013" spans="1:6" ht="13.5" thickBot="1">
      <c r="A4013" s="27">
        <f t="shared" si="72"/>
        <v>6</v>
      </c>
      <c r="B4013" s="27" t="s">
        <v>6236</v>
      </c>
      <c r="C4013" s="30" t="s">
        <v>5962</v>
      </c>
      <c r="D4013" s="34">
        <v>0</v>
      </c>
      <c r="E4013" s="34">
        <v>0</v>
      </c>
      <c r="F4013" s="34">
        <v>0</v>
      </c>
    </row>
    <row r="4014" spans="1:6" ht="13.5" hidden="1" thickBot="1">
      <c r="A4014" s="27">
        <f t="shared" si="72"/>
        <v>9</v>
      </c>
      <c r="B4014" s="30" t="s">
        <v>6237</v>
      </c>
      <c r="C4014" s="30" t="s">
        <v>199</v>
      </c>
      <c r="D4014" s="34">
        <v>0</v>
      </c>
      <c r="E4014" s="33">
        <v>1587263528.4000001</v>
      </c>
      <c r="F4014" s="33">
        <v>1587263528.4000001</v>
      </c>
    </row>
    <row r="4015" spans="1:6" ht="13.5" hidden="1" thickBot="1">
      <c r="A4015" s="27">
        <f t="shared" si="72"/>
        <v>9</v>
      </c>
      <c r="B4015" s="30" t="s">
        <v>6238</v>
      </c>
      <c r="C4015" s="30" t="s">
        <v>4823</v>
      </c>
      <c r="D4015" s="34">
        <v>0</v>
      </c>
      <c r="E4015" s="33">
        <v>8892683301.1299992</v>
      </c>
      <c r="F4015" s="33">
        <v>8892683301.1299992</v>
      </c>
    </row>
    <row r="4016" spans="1:6" ht="13.5" hidden="1" thickBot="1">
      <c r="A4016" s="27">
        <f t="shared" si="72"/>
        <v>9</v>
      </c>
      <c r="B4016" s="30" t="s">
        <v>6239</v>
      </c>
      <c r="C4016" s="30" t="s">
        <v>2212</v>
      </c>
      <c r="D4016" s="34">
        <v>0</v>
      </c>
      <c r="E4016" s="34">
        <v>179515621184</v>
      </c>
      <c r="F4016" s="34">
        <v>179515621184</v>
      </c>
    </row>
    <row r="4017" spans="1:6" ht="13.5" hidden="1" thickBot="1">
      <c r="A4017" s="27">
        <f t="shared" si="72"/>
        <v>9</v>
      </c>
      <c r="B4017" s="30" t="s">
        <v>6240</v>
      </c>
      <c r="C4017" s="30" t="s">
        <v>4744</v>
      </c>
      <c r="D4017" s="34">
        <v>0</v>
      </c>
      <c r="E4017" s="34">
        <v>2456005081</v>
      </c>
      <c r="F4017" s="34">
        <v>2456005081</v>
      </c>
    </row>
    <row r="4018" spans="1:6" ht="13.5" hidden="1" thickBot="1">
      <c r="A4018" s="27">
        <f t="shared" si="72"/>
        <v>9</v>
      </c>
      <c r="B4018" s="30" t="s">
        <v>6241</v>
      </c>
      <c r="C4018" s="30" t="s">
        <v>2214</v>
      </c>
      <c r="D4018" s="34">
        <v>0</v>
      </c>
      <c r="E4018" s="34">
        <v>5684261453</v>
      </c>
      <c r="F4018" s="34">
        <v>5684261453</v>
      </c>
    </row>
    <row r="4019" spans="1:6" ht="13.5" hidden="1" thickBot="1">
      <c r="A4019" s="27">
        <f t="shared" si="72"/>
        <v>9</v>
      </c>
      <c r="B4019" s="30" t="s">
        <v>6242</v>
      </c>
      <c r="C4019" s="30" t="s">
        <v>133</v>
      </c>
      <c r="D4019" s="34">
        <v>0</v>
      </c>
      <c r="E4019" s="34">
        <v>5008185958</v>
      </c>
      <c r="F4019" s="34">
        <v>5008185958</v>
      </c>
    </row>
    <row r="4020" spans="1:6" ht="13.5" hidden="1" thickBot="1">
      <c r="A4020" s="27">
        <f t="shared" si="72"/>
        <v>9</v>
      </c>
      <c r="B4020" s="30" t="s">
        <v>6243</v>
      </c>
      <c r="C4020" s="30" t="s">
        <v>6077</v>
      </c>
      <c r="D4020" s="34">
        <v>0</v>
      </c>
      <c r="E4020" s="34">
        <v>745783325</v>
      </c>
      <c r="F4020" s="34">
        <v>745783325</v>
      </c>
    </row>
    <row r="4021" spans="1:6" ht="13.5" hidden="1" thickBot="1">
      <c r="A4021" s="27">
        <f t="shared" si="72"/>
        <v>9</v>
      </c>
      <c r="B4021" s="30" t="s">
        <v>6244</v>
      </c>
      <c r="C4021" s="30" t="s">
        <v>1334</v>
      </c>
      <c r="D4021" s="34">
        <v>0</v>
      </c>
      <c r="E4021" s="34">
        <v>52311</v>
      </c>
      <c r="F4021" s="34">
        <v>52311</v>
      </c>
    </row>
    <row r="4022" spans="1:6" ht="13.5" hidden="1" thickBot="1">
      <c r="A4022" s="27">
        <f t="shared" si="72"/>
        <v>9</v>
      </c>
      <c r="B4022" s="30" t="s">
        <v>6245</v>
      </c>
      <c r="C4022" s="30" t="s">
        <v>4785</v>
      </c>
      <c r="D4022" s="34">
        <v>0</v>
      </c>
      <c r="E4022" s="34">
        <v>133422274</v>
      </c>
      <c r="F4022" s="34">
        <v>133422274</v>
      </c>
    </row>
    <row r="4023" spans="1:6" ht="13.5" hidden="1" thickBot="1">
      <c r="A4023" s="27">
        <f t="shared" si="72"/>
        <v>9</v>
      </c>
      <c r="B4023" s="30" t="s">
        <v>6246</v>
      </c>
      <c r="C4023" s="30" t="s">
        <v>4802</v>
      </c>
      <c r="D4023" s="34">
        <v>0</v>
      </c>
      <c r="E4023" s="34">
        <v>375519</v>
      </c>
      <c r="F4023" s="34">
        <v>375519</v>
      </c>
    </row>
    <row r="4024" spans="1:6" ht="13.5" hidden="1" thickBot="1">
      <c r="A4024" s="27">
        <f t="shared" si="72"/>
        <v>9</v>
      </c>
      <c r="B4024" s="30" t="s">
        <v>6247</v>
      </c>
      <c r="C4024" s="30" t="s">
        <v>6080</v>
      </c>
      <c r="D4024" s="34">
        <v>0</v>
      </c>
      <c r="E4024" s="33">
        <v>204023653934.53</v>
      </c>
      <c r="F4024" s="33">
        <v>204023653934.53</v>
      </c>
    </row>
    <row r="4025" spans="1:6" ht="13.5" thickBot="1">
      <c r="A4025" s="27">
        <f t="shared" si="72"/>
        <v>6</v>
      </c>
      <c r="B4025" s="27" t="s">
        <v>6248</v>
      </c>
      <c r="C4025" s="30" t="s">
        <v>3945</v>
      </c>
      <c r="D4025" s="34">
        <v>0</v>
      </c>
      <c r="E4025" s="34">
        <v>0</v>
      </c>
      <c r="F4025" s="34">
        <v>0</v>
      </c>
    </row>
    <row r="4026" spans="1:6" ht="13.5" hidden="1" thickBot="1">
      <c r="A4026" s="27">
        <f t="shared" si="72"/>
        <v>9</v>
      </c>
      <c r="B4026" s="30" t="s">
        <v>6249</v>
      </c>
      <c r="C4026" s="30" t="s">
        <v>199</v>
      </c>
      <c r="D4026" s="34">
        <v>0</v>
      </c>
      <c r="E4026" s="34">
        <v>6704802400</v>
      </c>
      <c r="F4026" s="34">
        <v>6704802400</v>
      </c>
    </row>
    <row r="4027" spans="1:6" ht="13.5" hidden="1" thickBot="1">
      <c r="A4027" s="27">
        <f t="shared" si="72"/>
        <v>9</v>
      </c>
      <c r="B4027" s="30" t="s">
        <v>6250</v>
      </c>
      <c r="C4027" s="30" t="s">
        <v>4823</v>
      </c>
      <c r="D4027" s="34">
        <v>0</v>
      </c>
      <c r="E4027" s="33">
        <v>35274051511.75</v>
      </c>
      <c r="F4027" s="33">
        <v>35274051511.75</v>
      </c>
    </row>
    <row r="4028" spans="1:6" ht="13.5" hidden="1" thickBot="1">
      <c r="A4028" s="27">
        <f t="shared" si="72"/>
        <v>9</v>
      </c>
      <c r="B4028" s="30" t="s">
        <v>6251</v>
      </c>
      <c r="C4028" s="30" t="s">
        <v>2212</v>
      </c>
      <c r="D4028" s="34">
        <v>0</v>
      </c>
      <c r="E4028" s="34">
        <v>770068784934</v>
      </c>
      <c r="F4028" s="34">
        <v>770068784934</v>
      </c>
    </row>
    <row r="4029" spans="1:6" ht="13.5" hidden="1" thickBot="1">
      <c r="A4029" s="27">
        <f t="shared" si="72"/>
        <v>9</v>
      </c>
      <c r="B4029" s="30" t="s">
        <v>6252</v>
      </c>
      <c r="C4029" s="30" t="s">
        <v>4744</v>
      </c>
      <c r="D4029" s="34">
        <v>0</v>
      </c>
      <c r="E4029" s="34">
        <v>8997368414</v>
      </c>
      <c r="F4029" s="34">
        <v>8997368414</v>
      </c>
    </row>
    <row r="4030" spans="1:6" ht="13.5" hidden="1" thickBot="1">
      <c r="A4030" s="27">
        <f t="shared" si="72"/>
        <v>9</v>
      </c>
      <c r="B4030" s="30" t="s">
        <v>6253</v>
      </c>
      <c r="C4030" s="30" t="s">
        <v>2214</v>
      </c>
      <c r="D4030" s="34">
        <v>0</v>
      </c>
      <c r="E4030" s="34">
        <v>51716070191</v>
      </c>
      <c r="F4030" s="34">
        <v>51716070191</v>
      </c>
    </row>
    <row r="4031" spans="1:6" ht="13.5" hidden="1" thickBot="1">
      <c r="A4031" s="27">
        <f t="shared" si="72"/>
        <v>9</v>
      </c>
      <c r="B4031" s="30" t="s">
        <v>6254</v>
      </c>
      <c r="C4031" s="30" t="s">
        <v>133</v>
      </c>
      <c r="D4031" s="34">
        <v>0</v>
      </c>
      <c r="E4031" s="34">
        <v>35144518662</v>
      </c>
      <c r="F4031" s="34">
        <v>35144518662</v>
      </c>
    </row>
    <row r="4032" spans="1:6" ht="13.5" hidden="1" thickBot="1">
      <c r="A4032" s="27">
        <f t="shared" si="72"/>
        <v>9</v>
      </c>
      <c r="B4032" s="30" t="s">
        <v>6255</v>
      </c>
      <c r="C4032" s="30" t="s">
        <v>6077</v>
      </c>
      <c r="D4032" s="34">
        <v>0</v>
      </c>
      <c r="E4032" s="34">
        <v>4647589781</v>
      </c>
      <c r="F4032" s="34">
        <v>4647589781</v>
      </c>
    </row>
    <row r="4033" spans="1:6" ht="13.5" hidden="1" thickBot="1">
      <c r="A4033" s="27">
        <f t="shared" si="72"/>
        <v>9</v>
      </c>
      <c r="B4033" s="30" t="s">
        <v>6256</v>
      </c>
      <c r="C4033" s="30" t="s">
        <v>1334</v>
      </c>
      <c r="D4033" s="34">
        <v>0</v>
      </c>
      <c r="E4033" s="34">
        <v>307631</v>
      </c>
      <c r="F4033" s="34">
        <v>307631</v>
      </c>
    </row>
    <row r="4034" spans="1:6" ht="13.5" hidden="1" thickBot="1">
      <c r="A4034" s="27">
        <f t="shared" si="72"/>
        <v>9</v>
      </c>
      <c r="B4034" s="30" t="s">
        <v>6257</v>
      </c>
      <c r="C4034" s="30" t="s">
        <v>4785</v>
      </c>
      <c r="D4034" s="34">
        <v>0</v>
      </c>
      <c r="E4034" s="34">
        <v>964273511</v>
      </c>
      <c r="F4034" s="34">
        <v>964273511</v>
      </c>
    </row>
    <row r="4035" spans="1:6" ht="13.5" hidden="1" thickBot="1">
      <c r="A4035" s="27">
        <f t="shared" si="72"/>
        <v>9</v>
      </c>
      <c r="B4035" s="30" t="s">
        <v>6258</v>
      </c>
      <c r="C4035" s="30" t="s">
        <v>4802</v>
      </c>
      <c r="D4035" s="34">
        <v>0</v>
      </c>
      <c r="E4035" s="34">
        <v>80000</v>
      </c>
      <c r="F4035" s="34">
        <v>80000</v>
      </c>
    </row>
    <row r="4036" spans="1:6" ht="13.5" hidden="1" thickBot="1">
      <c r="A4036" s="27">
        <f t="shared" si="72"/>
        <v>9</v>
      </c>
      <c r="B4036" s="30" t="s">
        <v>6259</v>
      </c>
      <c r="C4036" s="30" t="s">
        <v>6080</v>
      </c>
      <c r="D4036" s="34">
        <v>0</v>
      </c>
      <c r="E4036" s="33">
        <v>913517847035.75</v>
      </c>
      <c r="F4036" s="33">
        <v>913517847035.75</v>
      </c>
    </row>
    <row r="4037" spans="1:6" ht="13.5" thickBot="1">
      <c r="A4037" s="27">
        <f t="shared" si="72"/>
        <v>6</v>
      </c>
      <c r="B4037" s="27" t="s">
        <v>6260</v>
      </c>
      <c r="C4037" s="30" t="s">
        <v>3947</v>
      </c>
      <c r="D4037" s="34">
        <v>0</v>
      </c>
      <c r="E4037" s="34">
        <v>0</v>
      </c>
      <c r="F4037" s="34">
        <v>0</v>
      </c>
    </row>
    <row r="4038" spans="1:6" ht="13.5" hidden="1" thickBot="1">
      <c r="A4038" s="27">
        <f t="shared" si="72"/>
        <v>9</v>
      </c>
      <c r="B4038" s="30" t="s">
        <v>6261</v>
      </c>
      <c r="C4038" s="30" t="s">
        <v>199</v>
      </c>
      <c r="D4038" s="34">
        <v>0</v>
      </c>
      <c r="E4038" s="33">
        <v>6147232507.4799995</v>
      </c>
      <c r="F4038" s="33">
        <v>6147232507.4799995</v>
      </c>
    </row>
    <row r="4039" spans="1:6" ht="13.5" hidden="1" thickBot="1">
      <c r="A4039" s="27">
        <f t="shared" si="72"/>
        <v>9</v>
      </c>
      <c r="B4039" s="30" t="s">
        <v>6262</v>
      </c>
      <c r="C4039" s="30" t="s">
        <v>4823</v>
      </c>
      <c r="D4039" s="34">
        <v>0</v>
      </c>
      <c r="E4039" s="33">
        <v>33749245762.549999</v>
      </c>
      <c r="F4039" s="33">
        <v>33749245762.549999</v>
      </c>
    </row>
    <row r="4040" spans="1:6" ht="13.5" hidden="1" thickBot="1">
      <c r="A4040" s="27">
        <f t="shared" si="72"/>
        <v>9</v>
      </c>
      <c r="B4040" s="30" t="s">
        <v>6263</v>
      </c>
      <c r="C4040" s="30" t="s">
        <v>2212</v>
      </c>
      <c r="D4040" s="34">
        <v>0</v>
      </c>
      <c r="E4040" s="33">
        <v>1206539038510.3</v>
      </c>
      <c r="F4040" s="33">
        <v>1206539038510.3</v>
      </c>
    </row>
    <row r="4041" spans="1:6" ht="13.5" hidden="1" thickBot="1">
      <c r="A4041" s="27">
        <f t="shared" si="72"/>
        <v>9</v>
      </c>
      <c r="B4041" s="30" t="s">
        <v>6264</v>
      </c>
      <c r="C4041" s="30" t="s">
        <v>4744</v>
      </c>
      <c r="D4041" s="34">
        <v>0</v>
      </c>
      <c r="E4041" s="34">
        <v>14875722237</v>
      </c>
      <c r="F4041" s="34">
        <v>14875722237</v>
      </c>
    </row>
    <row r="4042" spans="1:6" ht="13.5" hidden="1" thickBot="1">
      <c r="A4042" s="27">
        <f t="shared" si="72"/>
        <v>9</v>
      </c>
      <c r="B4042" s="30" t="s">
        <v>6265</v>
      </c>
      <c r="C4042" s="30" t="s">
        <v>2214</v>
      </c>
      <c r="D4042" s="34">
        <v>0</v>
      </c>
      <c r="E4042" s="34">
        <v>59957737244</v>
      </c>
      <c r="F4042" s="34">
        <v>59957737244</v>
      </c>
    </row>
    <row r="4043" spans="1:6" ht="13.5" hidden="1" thickBot="1">
      <c r="A4043" s="27">
        <f t="shared" si="72"/>
        <v>9</v>
      </c>
      <c r="B4043" s="30" t="s">
        <v>6266</v>
      </c>
      <c r="C4043" s="30" t="s">
        <v>133</v>
      </c>
      <c r="D4043" s="34">
        <v>0</v>
      </c>
      <c r="E4043" s="34">
        <v>48891614367</v>
      </c>
      <c r="F4043" s="34">
        <v>48891614367</v>
      </c>
    </row>
    <row r="4044" spans="1:6" ht="13.5" hidden="1" thickBot="1">
      <c r="A4044" s="27">
        <f t="shared" si="72"/>
        <v>9</v>
      </c>
      <c r="B4044" s="30" t="s">
        <v>6267</v>
      </c>
      <c r="C4044" s="30" t="s">
        <v>6077</v>
      </c>
      <c r="D4044" s="34">
        <v>0</v>
      </c>
      <c r="E4044" s="34">
        <v>4084779803</v>
      </c>
      <c r="F4044" s="34">
        <v>4084779803</v>
      </c>
    </row>
    <row r="4045" spans="1:6" ht="13.5" hidden="1" thickBot="1">
      <c r="A4045" s="27">
        <f t="shared" si="72"/>
        <v>9</v>
      </c>
      <c r="B4045" s="30" t="s">
        <v>6268</v>
      </c>
      <c r="C4045" s="30" t="s">
        <v>1334</v>
      </c>
      <c r="D4045" s="34">
        <v>0</v>
      </c>
      <c r="E4045" s="34">
        <v>617985</v>
      </c>
      <c r="F4045" s="34">
        <v>617985</v>
      </c>
    </row>
    <row r="4046" spans="1:6" ht="13.5" hidden="1" thickBot="1">
      <c r="A4046" s="27">
        <f t="shared" si="72"/>
        <v>9</v>
      </c>
      <c r="B4046" s="30" t="s">
        <v>6269</v>
      </c>
      <c r="C4046" s="30" t="s">
        <v>4785</v>
      </c>
      <c r="D4046" s="34">
        <v>0</v>
      </c>
      <c r="E4046" s="33">
        <v>930907155.33000004</v>
      </c>
      <c r="F4046" s="33">
        <v>930907155.33000004</v>
      </c>
    </row>
    <row r="4047" spans="1:6" ht="13.5" hidden="1" thickBot="1">
      <c r="A4047" s="27">
        <f t="shared" si="72"/>
        <v>9</v>
      </c>
      <c r="B4047" s="30" t="s">
        <v>6270</v>
      </c>
      <c r="C4047" s="30" t="s">
        <v>4802</v>
      </c>
      <c r="D4047" s="34">
        <v>0</v>
      </c>
      <c r="E4047" s="33">
        <v>468723521.5</v>
      </c>
      <c r="F4047" s="33">
        <v>468723521.5</v>
      </c>
    </row>
    <row r="4048" spans="1:6" ht="13.5" hidden="1" thickBot="1">
      <c r="A4048" s="27">
        <f t="shared" si="72"/>
        <v>9</v>
      </c>
      <c r="B4048" s="30" t="s">
        <v>6271</v>
      </c>
      <c r="C4048" s="30" t="s">
        <v>6080</v>
      </c>
      <c r="D4048" s="34">
        <v>0</v>
      </c>
      <c r="E4048" s="33">
        <v>1375645619093.1599</v>
      </c>
      <c r="F4048" s="33">
        <v>1375645619093.1599</v>
      </c>
    </row>
    <row r="4049" spans="1:6" ht="13.5" thickBot="1">
      <c r="A4049" s="27">
        <f t="shared" si="72"/>
        <v>6</v>
      </c>
      <c r="B4049" s="27" t="s">
        <v>6272</v>
      </c>
      <c r="C4049" s="30" t="s">
        <v>5966</v>
      </c>
      <c r="D4049" s="34">
        <v>0</v>
      </c>
      <c r="E4049" s="34">
        <v>0</v>
      </c>
      <c r="F4049" s="34">
        <v>0</v>
      </c>
    </row>
    <row r="4050" spans="1:6" ht="13.5" hidden="1" thickBot="1">
      <c r="A4050" s="27">
        <f t="shared" si="72"/>
        <v>9</v>
      </c>
      <c r="B4050" s="30" t="s">
        <v>6273</v>
      </c>
      <c r="C4050" s="30" t="s">
        <v>199</v>
      </c>
      <c r="D4050" s="34">
        <v>0</v>
      </c>
      <c r="E4050" s="34">
        <v>1750653221</v>
      </c>
      <c r="F4050" s="34">
        <v>1750653221</v>
      </c>
    </row>
    <row r="4051" spans="1:6" ht="13.5" hidden="1" thickBot="1">
      <c r="A4051" s="27">
        <f t="shared" si="72"/>
        <v>9</v>
      </c>
      <c r="B4051" s="30" t="s">
        <v>6274</v>
      </c>
      <c r="C4051" s="30" t="s">
        <v>4823</v>
      </c>
      <c r="D4051" s="34">
        <v>0</v>
      </c>
      <c r="E4051" s="33">
        <v>12728046675.040001</v>
      </c>
      <c r="F4051" s="33">
        <v>12728046675.040001</v>
      </c>
    </row>
    <row r="4052" spans="1:6" ht="13.5" hidden="1" thickBot="1">
      <c r="A4052" s="27">
        <f t="shared" si="72"/>
        <v>9</v>
      </c>
      <c r="B4052" s="30" t="s">
        <v>6275</v>
      </c>
      <c r="C4052" s="30" t="s">
        <v>2212</v>
      </c>
      <c r="D4052" s="34">
        <v>0</v>
      </c>
      <c r="E4052" s="34">
        <v>1773198326</v>
      </c>
      <c r="F4052" s="34">
        <v>1773198326</v>
      </c>
    </row>
    <row r="4053" spans="1:6" ht="13.5" hidden="1" thickBot="1">
      <c r="A4053" s="27">
        <f t="shared" si="72"/>
        <v>9</v>
      </c>
      <c r="B4053" s="30" t="s">
        <v>6276</v>
      </c>
      <c r="C4053" s="30" t="s">
        <v>2214</v>
      </c>
      <c r="D4053" s="34">
        <v>0</v>
      </c>
      <c r="E4053" s="34">
        <v>258374000</v>
      </c>
      <c r="F4053" s="34">
        <v>258374000</v>
      </c>
    </row>
    <row r="4054" spans="1:6" ht="13.5" hidden="1" thickBot="1">
      <c r="A4054" s="27">
        <f t="shared" si="72"/>
        <v>9</v>
      </c>
      <c r="B4054" s="30" t="s">
        <v>6277</v>
      </c>
      <c r="C4054" s="30" t="s">
        <v>133</v>
      </c>
      <c r="D4054" s="34">
        <v>0</v>
      </c>
      <c r="E4054" s="34">
        <v>74706300</v>
      </c>
      <c r="F4054" s="34">
        <v>74706300</v>
      </c>
    </row>
    <row r="4055" spans="1:6" ht="13.5" hidden="1" thickBot="1">
      <c r="A4055" s="27">
        <f t="shared" si="72"/>
        <v>9</v>
      </c>
      <c r="B4055" s="30" t="s">
        <v>6278</v>
      </c>
      <c r="C4055" s="30" t="s">
        <v>6077</v>
      </c>
      <c r="D4055" s="34">
        <v>0</v>
      </c>
      <c r="E4055" s="34">
        <v>1514964717</v>
      </c>
      <c r="F4055" s="34">
        <v>1514964717</v>
      </c>
    </row>
    <row r="4056" spans="1:6" ht="13.5" hidden="1" thickBot="1">
      <c r="A4056" s="27">
        <f t="shared" si="72"/>
        <v>9</v>
      </c>
      <c r="B4056" s="30" t="s">
        <v>6279</v>
      </c>
      <c r="C4056" s="30" t="s">
        <v>1334</v>
      </c>
      <c r="D4056" s="34">
        <v>0</v>
      </c>
      <c r="E4056" s="34">
        <v>206193</v>
      </c>
      <c r="F4056" s="34">
        <v>206193</v>
      </c>
    </row>
    <row r="4057" spans="1:6" ht="13.5" hidden="1" thickBot="1">
      <c r="A4057" s="27">
        <f t="shared" si="72"/>
        <v>9</v>
      </c>
      <c r="B4057" s="30" t="s">
        <v>6280</v>
      </c>
      <c r="C4057" s="30" t="s">
        <v>4785</v>
      </c>
      <c r="D4057" s="34">
        <v>0</v>
      </c>
      <c r="E4057" s="34">
        <v>23884814</v>
      </c>
      <c r="F4057" s="34">
        <v>23884814</v>
      </c>
    </row>
    <row r="4058" spans="1:6" ht="13.5" hidden="1" thickBot="1">
      <c r="A4058" s="27">
        <f t="shared" si="72"/>
        <v>9</v>
      </c>
      <c r="B4058" s="30" t="s">
        <v>6281</v>
      </c>
      <c r="C4058" s="30" t="s">
        <v>4802</v>
      </c>
      <c r="D4058" s="34">
        <v>0</v>
      </c>
      <c r="E4058" s="34">
        <v>13207239</v>
      </c>
      <c r="F4058" s="34">
        <v>13207239</v>
      </c>
    </row>
    <row r="4059" spans="1:6" ht="13.5" hidden="1" thickBot="1">
      <c r="A4059" s="27">
        <f t="shared" si="72"/>
        <v>9</v>
      </c>
      <c r="B4059" s="30" t="s">
        <v>6282</v>
      </c>
      <c r="C4059" s="30" t="s">
        <v>6080</v>
      </c>
      <c r="D4059" s="34">
        <v>0</v>
      </c>
      <c r="E4059" s="33">
        <v>18137241485.040001</v>
      </c>
      <c r="F4059" s="33">
        <v>18137241485.040001</v>
      </c>
    </row>
    <row r="4060" spans="1:6" ht="13.5" thickBot="1">
      <c r="A4060" s="27">
        <f t="shared" si="72"/>
        <v>6</v>
      </c>
      <c r="B4060" s="27" t="s">
        <v>6283</v>
      </c>
      <c r="C4060" s="30" t="s">
        <v>3951</v>
      </c>
      <c r="D4060" s="34">
        <v>0</v>
      </c>
      <c r="E4060" s="34">
        <v>0</v>
      </c>
      <c r="F4060" s="34">
        <v>0</v>
      </c>
    </row>
    <row r="4061" spans="1:6" ht="13.5" hidden="1" thickBot="1">
      <c r="A4061" s="27">
        <f t="shared" si="72"/>
        <v>9</v>
      </c>
      <c r="B4061" s="30" t="s">
        <v>6284</v>
      </c>
      <c r="C4061" s="30" t="s">
        <v>199</v>
      </c>
      <c r="D4061" s="34">
        <v>0</v>
      </c>
      <c r="E4061" s="34">
        <v>475140994</v>
      </c>
      <c r="F4061" s="34">
        <v>475140994</v>
      </c>
    </row>
    <row r="4062" spans="1:6" ht="13.5" hidden="1" thickBot="1">
      <c r="A4062" s="27">
        <f t="shared" si="72"/>
        <v>9</v>
      </c>
      <c r="B4062" s="30" t="s">
        <v>6285</v>
      </c>
      <c r="C4062" s="30" t="s">
        <v>4823</v>
      </c>
      <c r="D4062" s="34">
        <v>0</v>
      </c>
      <c r="E4062" s="33">
        <v>3796169016.75</v>
      </c>
      <c r="F4062" s="33">
        <v>3796169016.75</v>
      </c>
    </row>
    <row r="4063" spans="1:6" ht="13.5" hidden="1" thickBot="1">
      <c r="A4063" s="27">
        <f t="shared" si="72"/>
        <v>9</v>
      </c>
      <c r="B4063" s="30" t="s">
        <v>6286</v>
      </c>
      <c r="C4063" s="30" t="s">
        <v>2212</v>
      </c>
      <c r="D4063" s="34">
        <v>0</v>
      </c>
      <c r="E4063" s="34">
        <v>230695548</v>
      </c>
      <c r="F4063" s="34">
        <v>230695548</v>
      </c>
    </row>
    <row r="4064" spans="1:6" ht="13.5" hidden="1" thickBot="1">
      <c r="A4064" s="27">
        <f t="shared" si="72"/>
        <v>9</v>
      </c>
      <c r="B4064" s="30" t="s">
        <v>6287</v>
      </c>
      <c r="C4064" s="30" t="s">
        <v>4744</v>
      </c>
      <c r="D4064" s="34">
        <v>0</v>
      </c>
      <c r="E4064" s="34">
        <v>2931478</v>
      </c>
      <c r="F4064" s="34">
        <v>2931478</v>
      </c>
    </row>
    <row r="4065" spans="1:6" ht="13.5" hidden="1" thickBot="1">
      <c r="A4065" s="27">
        <f t="shared" si="72"/>
        <v>9</v>
      </c>
      <c r="B4065" s="30" t="s">
        <v>6288</v>
      </c>
      <c r="C4065" s="30" t="s">
        <v>2214</v>
      </c>
      <c r="D4065" s="34">
        <v>0</v>
      </c>
      <c r="E4065" s="34">
        <v>21869482</v>
      </c>
      <c r="F4065" s="34">
        <v>21869482</v>
      </c>
    </row>
    <row r="4066" spans="1:6" ht="13.5" hidden="1" thickBot="1">
      <c r="A4066" s="27">
        <f t="shared" ref="A4066:A4129" si="73">LEN(B4066)</f>
        <v>9</v>
      </c>
      <c r="B4066" s="30" t="s">
        <v>6289</v>
      </c>
      <c r="C4066" s="30" t="s">
        <v>133</v>
      </c>
      <c r="D4066" s="34">
        <v>0</v>
      </c>
      <c r="E4066" s="34">
        <v>10424398</v>
      </c>
      <c r="F4066" s="34">
        <v>10424398</v>
      </c>
    </row>
    <row r="4067" spans="1:6" ht="13.5" hidden="1" thickBot="1">
      <c r="A4067" s="27">
        <f t="shared" si="73"/>
        <v>9</v>
      </c>
      <c r="B4067" s="30" t="s">
        <v>6290</v>
      </c>
      <c r="C4067" s="30" t="s">
        <v>6077</v>
      </c>
      <c r="D4067" s="34">
        <v>0</v>
      </c>
      <c r="E4067" s="34">
        <v>544314127</v>
      </c>
      <c r="F4067" s="34">
        <v>544314127</v>
      </c>
    </row>
    <row r="4068" spans="1:6" ht="13.5" hidden="1" thickBot="1">
      <c r="A4068" s="27">
        <f t="shared" si="73"/>
        <v>9</v>
      </c>
      <c r="B4068" s="30" t="s">
        <v>6291</v>
      </c>
      <c r="C4068" s="30" t="s">
        <v>1334</v>
      </c>
      <c r="D4068" s="34">
        <v>0</v>
      </c>
      <c r="E4068" s="34">
        <v>1093264</v>
      </c>
      <c r="F4068" s="34">
        <v>1093264</v>
      </c>
    </row>
    <row r="4069" spans="1:6" ht="13.5" hidden="1" thickBot="1">
      <c r="A4069" s="27">
        <f t="shared" si="73"/>
        <v>9</v>
      </c>
      <c r="B4069" s="30" t="s">
        <v>6292</v>
      </c>
      <c r="C4069" s="30" t="s">
        <v>4785</v>
      </c>
      <c r="D4069" s="34">
        <v>0</v>
      </c>
      <c r="E4069" s="34">
        <v>41023905</v>
      </c>
      <c r="F4069" s="34">
        <v>41023905</v>
      </c>
    </row>
    <row r="4070" spans="1:6" ht="13.5" hidden="1" thickBot="1">
      <c r="A4070" s="27">
        <f t="shared" si="73"/>
        <v>9</v>
      </c>
      <c r="B4070" s="30" t="s">
        <v>6293</v>
      </c>
      <c r="C4070" s="30" t="s">
        <v>6080</v>
      </c>
      <c r="D4070" s="34">
        <v>0</v>
      </c>
      <c r="E4070" s="33">
        <v>5123662212.75</v>
      </c>
      <c r="F4070" s="33">
        <v>5123662212.75</v>
      </c>
    </row>
    <row r="4071" spans="1:6" ht="13.5" thickBot="1">
      <c r="A4071" s="27">
        <f t="shared" si="73"/>
        <v>6</v>
      </c>
      <c r="B4071" s="27" t="s">
        <v>6294</v>
      </c>
      <c r="C4071" s="30" t="s">
        <v>6295</v>
      </c>
      <c r="D4071" s="34">
        <v>0</v>
      </c>
      <c r="E4071" s="34">
        <v>0</v>
      </c>
      <c r="F4071" s="34">
        <v>0</v>
      </c>
    </row>
    <row r="4072" spans="1:6" ht="13.5" hidden="1" thickBot="1">
      <c r="A4072" s="27">
        <f t="shared" si="73"/>
        <v>9</v>
      </c>
      <c r="B4072" s="30" t="s">
        <v>6296</v>
      </c>
      <c r="C4072" s="30" t="s">
        <v>199</v>
      </c>
      <c r="D4072" s="34">
        <v>0</v>
      </c>
      <c r="E4072" s="34">
        <v>487911569</v>
      </c>
      <c r="F4072" s="34">
        <v>487911569</v>
      </c>
    </row>
    <row r="4073" spans="1:6" ht="13.5" hidden="1" thickBot="1">
      <c r="A4073" s="27">
        <f t="shared" si="73"/>
        <v>9</v>
      </c>
      <c r="B4073" s="30" t="s">
        <v>6297</v>
      </c>
      <c r="C4073" s="30" t="s">
        <v>4823</v>
      </c>
      <c r="D4073" s="34">
        <v>0</v>
      </c>
      <c r="E4073" s="33">
        <v>9157494495.7399998</v>
      </c>
      <c r="F4073" s="33">
        <v>9157494495.7399998</v>
      </c>
    </row>
    <row r="4074" spans="1:6" ht="13.5" hidden="1" thickBot="1">
      <c r="A4074" s="27">
        <f t="shared" si="73"/>
        <v>9</v>
      </c>
      <c r="B4074" s="30" t="s">
        <v>6298</v>
      </c>
      <c r="C4074" s="30" t="s">
        <v>2212</v>
      </c>
      <c r="D4074" s="34">
        <v>0</v>
      </c>
      <c r="E4074" s="34">
        <v>13892104257</v>
      </c>
      <c r="F4074" s="34">
        <v>13892104257</v>
      </c>
    </row>
    <row r="4075" spans="1:6" ht="13.5" hidden="1" thickBot="1">
      <c r="A4075" s="27">
        <f t="shared" si="73"/>
        <v>9</v>
      </c>
      <c r="B4075" s="30" t="s">
        <v>6299</v>
      </c>
      <c r="C4075" s="30" t="s">
        <v>4744</v>
      </c>
      <c r="D4075" s="34">
        <v>0</v>
      </c>
      <c r="E4075" s="34">
        <v>94393626</v>
      </c>
      <c r="F4075" s="34">
        <v>94393626</v>
      </c>
    </row>
    <row r="4076" spans="1:6" ht="13.5" hidden="1" thickBot="1">
      <c r="A4076" s="27">
        <f t="shared" si="73"/>
        <v>9</v>
      </c>
      <c r="B4076" s="30" t="s">
        <v>6300</v>
      </c>
      <c r="C4076" s="30" t="s">
        <v>2214</v>
      </c>
      <c r="D4076" s="34">
        <v>0</v>
      </c>
      <c r="E4076" s="34">
        <v>1992396253</v>
      </c>
      <c r="F4076" s="34">
        <v>1992396253</v>
      </c>
    </row>
    <row r="4077" spans="1:6" ht="13.5" hidden="1" thickBot="1">
      <c r="A4077" s="27">
        <f t="shared" si="73"/>
        <v>9</v>
      </c>
      <c r="B4077" s="30" t="s">
        <v>6301</v>
      </c>
      <c r="C4077" s="30" t="s">
        <v>133</v>
      </c>
      <c r="D4077" s="34">
        <v>0</v>
      </c>
      <c r="E4077" s="34">
        <v>564998823</v>
      </c>
      <c r="F4077" s="34">
        <v>564998823</v>
      </c>
    </row>
    <row r="4078" spans="1:6" ht="13.5" hidden="1" thickBot="1">
      <c r="A4078" s="27">
        <f t="shared" si="73"/>
        <v>9</v>
      </c>
      <c r="B4078" s="30" t="s">
        <v>6302</v>
      </c>
      <c r="C4078" s="30" t="s">
        <v>6077</v>
      </c>
      <c r="D4078" s="34">
        <v>0</v>
      </c>
      <c r="E4078" s="33">
        <v>1374274016.3</v>
      </c>
      <c r="F4078" s="33">
        <v>1374274016.3</v>
      </c>
    </row>
    <row r="4079" spans="1:6" ht="13.5" hidden="1" thickBot="1">
      <c r="A4079" s="27">
        <f t="shared" si="73"/>
        <v>9</v>
      </c>
      <c r="B4079" s="30" t="s">
        <v>6303</v>
      </c>
      <c r="C4079" s="30" t="s">
        <v>1334</v>
      </c>
      <c r="D4079" s="34">
        <v>0</v>
      </c>
      <c r="E4079" s="34">
        <v>7954825</v>
      </c>
      <c r="F4079" s="34">
        <v>7954825</v>
      </c>
    </row>
    <row r="4080" spans="1:6" ht="13.5" hidden="1" thickBot="1">
      <c r="A4080" s="27">
        <f t="shared" si="73"/>
        <v>9</v>
      </c>
      <c r="B4080" s="30" t="s">
        <v>6304</v>
      </c>
      <c r="C4080" s="30" t="s">
        <v>4785</v>
      </c>
      <c r="D4080" s="34">
        <v>0</v>
      </c>
      <c r="E4080" s="34">
        <v>4113896803</v>
      </c>
      <c r="F4080" s="34">
        <v>4113896803</v>
      </c>
    </row>
    <row r="4081" spans="1:6" ht="13.5" hidden="1" thickBot="1">
      <c r="A4081" s="27">
        <f t="shared" si="73"/>
        <v>9</v>
      </c>
      <c r="B4081" s="30" t="s">
        <v>6305</v>
      </c>
      <c r="C4081" s="30" t="s">
        <v>4802</v>
      </c>
      <c r="D4081" s="34">
        <v>0</v>
      </c>
      <c r="E4081" s="34">
        <v>226268125</v>
      </c>
      <c r="F4081" s="34">
        <v>226268125</v>
      </c>
    </row>
    <row r="4082" spans="1:6" ht="13.5" hidden="1" thickBot="1">
      <c r="A4082" s="27">
        <f t="shared" si="73"/>
        <v>9</v>
      </c>
      <c r="B4082" s="30" t="s">
        <v>6306</v>
      </c>
      <c r="C4082" s="30" t="s">
        <v>6080</v>
      </c>
      <c r="D4082" s="34">
        <v>0</v>
      </c>
      <c r="E4082" s="33">
        <v>31911692793.040001</v>
      </c>
      <c r="F4082" s="33">
        <v>31911692793.040001</v>
      </c>
    </row>
    <row r="4083" spans="1:6" ht="13.5" thickBot="1">
      <c r="A4083" s="27">
        <f t="shared" si="73"/>
        <v>6</v>
      </c>
      <c r="B4083" s="27" t="s">
        <v>6307</v>
      </c>
      <c r="C4083" s="30" t="s">
        <v>6308</v>
      </c>
      <c r="D4083" s="34">
        <v>0</v>
      </c>
      <c r="E4083" s="34">
        <v>0</v>
      </c>
      <c r="F4083" s="34">
        <v>0</v>
      </c>
    </row>
    <row r="4084" spans="1:6" ht="13.5" hidden="1" thickBot="1">
      <c r="A4084" s="27">
        <f t="shared" si="73"/>
        <v>9</v>
      </c>
      <c r="B4084" s="30" t="s">
        <v>6309</v>
      </c>
      <c r="C4084" s="30" t="s">
        <v>199</v>
      </c>
      <c r="D4084" s="34">
        <v>0</v>
      </c>
      <c r="E4084" s="33">
        <v>4031885340.3299999</v>
      </c>
      <c r="F4084" s="33">
        <v>4031885340.3299999</v>
      </c>
    </row>
    <row r="4085" spans="1:6" ht="13.5" hidden="1" thickBot="1">
      <c r="A4085" s="27">
        <f t="shared" si="73"/>
        <v>9</v>
      </c>
      <c r="B4085" s="30" t="s">
        <v>6310</v>
      </c>
      <c r="C4085" s="30" t="s">
        <v>4823</v>
      </c>
      <c r="D4085" s="34">
        <v>0</v>
      </c>
      <c r="E4085" s="33">
        <v>26484572074.150002</v>
      </c>
      <c r="F4085" s="33">
        <v>26484572074.150002</v>
      </c>
    </row>
    <row r="4086" spans="1:6" ht="13.5" hidden="1" thickBot="1">
      <c r="A4086" s="27">
        <f t="shared" si="73"/>
        <v>9</v>
      </c>
      <c r="B4086" s="30" t="s">
        <v>6311</v>
      </c>
      <c r="C4086" s="30" t="s">
        <v>2212</v>
      </c>
      <c r="D4086" s="34">
        <v>0</v>
      </c>
      <c r="E4086" s="33">
        <v>103816078997.7</v>
      </c>
      <c r="F4086" s="33">
        <v>103816078997.7</v>
      </c>
    </row>
    <row r="4087" spans="1:6" ht="13.5" hidden="1" thickBot="1">
      <c r="A4087" s="27">
        <f t="shared" si="73"/>
        <v>9</v>
      </c>
      <c r="B4087" s="30" t="s">
        <v>6312</v>
      </c>
      <c r="C4087" s="30" t="s">
        <v>4744</v>
      </c>
      <c r="D4087" s="34">
        <v>0</v>
      </c>
      <c r="E4087" s="34">
        <v>144701205</v>
      </c>
      <c r="F4087" s="34">
        <v>144701205</v>
      </c>
    </row>
    <row r="4088" spans="1:6" ht="13.5" hidden="1" thickBot="1">
      <c r="A4088" s="27">
        <f t="shared" si="73"/>
        <v>9</v>
      </c>
      <c r="B4088" s="30" t="s">
        <v>6313</v>
      </c>
      <c r="C4088" s="30" t="s">
        <v>2214</v>
      </c>
      <c r="D4088" s="34">
        <v>0</v>
      </c>
      <c r="E4088" s="33">
        <v>20537644601.650002</v>
      </c>
      <c r="F4088" s="33">
        <v>20537644601.650002</v>
      </c>
    </row>
    <row r="4089" spans="1:6" ht="13.5" hidden="1" thickBot="1">
      <c r="A4089" s="27">
        <f t="shared" si="73"/>
        <v>9</v>
      </c>
      <c r="B4089" s="30" t="s">
        <v>6314</v>
      </c>
      <c r="C4089" s="30" t="s">
        <v>133</v>
      </c>
      <c r="D4089" s="34">
        <v>0</v>
      </c>
      <c r="E4089" s="34">
        <v>3720098947</v>
      </c>
      <c r="F4089" s="34">
        <v>3720098947</v>
      </c>
    </row>
    <row r="4090" spans="1:6" ht="13.5" hidden="1" thickBot="1">
      <c r="A4090" s="27">
        <f t="shared" si="73"/>
        <v>9</v>
      </c>
      <c r="B4090" s="30" t="s">
        <v>6315</v>
      </c>
      <c r="C4090" s="30" t="s">
        <v>6077</v>
      </c>
      <c r="D4090" s="34">
        <v>0</v>
      </c>
      <c r="E4090" s="33">
        <v>7456611621.8800001</v>
      </c>
      <c r="F4090" s="33">
        <v>7456611621.8800001</v>
      </c>
    </row>
    <row r="4091" spans="1:6" ht="13.5" hidden="1" thickBot="1">
      <c r="A4091" s="27">
        <f t="shared" si="73"/>
        <v>9</v>
      </c>
      <c r="B4091" s="30" t="s">
        <v>6316</v>
      </c>
      <c r="C4091" s="30" t="s">
        <v>1334</v>
      </c>
      <c r="D4091" s="34">
        <v>0</v>
      </c>
      <c r="E4091" s="33">
        <v>145685856.62</v>
      </c>
      <c r="F4091" s="33">
        <v>145685856.62</v>
      </c>
    </row>
    <row r="4092" spans="1:6" ht="13.5" hidden="1" thickBot="1">
      <c r="A4092" s="27">
        <f t="shared" si="73"/>
        <v>9</v>
      </c>
      <c r="B4092" s="30" t="s">
        <v>6317</v>
      </c>
      <c r="C4092" s="30" t="s">
        <v>4785</v>
      </c>
      <c r="D4092" s="34">
        <v>0</v>
      </c>
      <c r="E4092" s="33">
        <v>22662394265.950001</v>
      </c>
      <c r="F4092" s="33">
        <v>22662394265.950001</v>
      </c>
    </row>
    <row r="4093" spans="1:6" ht="13.5" hidden="1" thickBot="1">
      <c r="A4093" s="27">
        <f t="shared" si="73"/>
        <v>9</v>
      </c>
      <c r="B4093" s="30" t="s">
        <v>6318</v>
      </c>
      <c r="C4093" s="30" t="s">
        <v>4802</v>
      </c>
      <c r="D4093" s="34">
        <v>0</v>
      </c>
      <c r="E4093" s="33">
        <v>7246824492.6000004</v>
      </c>
      <c r="F4093" s="33">
        <v>7246824492.6000004</v>
      </c>
    </row>
    <row r="4094" spans="1:6" ht="13.5" hidden="1" thickBot="1">
      <c r="A4094" s="27">
        <f t="shared" si="73"/>
        <v>9</v>
      </c>
      <c r="B4094" s="30" t="s">
        <v>6319</v>
      </c>
      <c r="C4094" s="30" t="s">
        <v>6080</v>
      </c>
      <c r="D4094" s="34">
        <v>0</v>
      </c>
      <c r="E4094" s="33">
        <v>196246497402.88</v>
      </c>
      <c r="F4094" s="33">
        <v>196246497402.88</v>
      </c>
    </row>
    <row r="4095" spans="1:6" ht="13.5" thickBot="1">
      <c r="A4095" s="27">
        <f t="shared" si="73"/>
        <v>6</v>
      </c>
      <c r="B4095" s="27" t="s">
        <v>6320</v>
      </c>
      <c r="C4095" s="30" t="s">
        <v>6321</v>
      </c>
      <c r="D4095" s="34">
        <v>0</v>
      </c>
      <c r="E4095" s="34">
        <v>0</v>
      </c>
      <c r="F4095" s="34">
        <v>0</v>
      </c>
    </row>
    <row r="4096" spans="1:6" ht="13.5" hidden="1" thickBot="1">
      <c r="A4096" s="27">
        <f t="shared" si="73"/>
        <v>9</v>
      </c>
      <c r="B4096" s="30" t="s">
        <v>6322</v>
      </c>
      <c r="C4096" s="30" t="s">
        <v>199</v>
      </c>
      <c r="D4096" s="34">
        <v>0</v>
      </c>
      <c r="E4096" s="33">
        <v>17747901325.009998</v>
      </c>
      <c r="F4096" s="33">
        <v>17747901325.009998</v>
      </c>
    </row>
    <row r="4097" spans="1:6" ht="13.5" hidden="1" thickBot="1">
      <c r="A4097" s="27">
        <f t="shared" si="73"/>
        <v>9</v>
      </c>
      <c r="B4097" s="30" t="s">
        <v>6323</v>
      </c>
      <c r="C4097" s="30" t="s">
        <v>4823</v>
      </c>
      <c r="D4097" s="34">
        <v>0</v>
      </c>
      <c r="E4097" s="33">
        <v>407124522398.32001</v>
      </c>
      <c r="F4097" s="33">
        <v>407124522398.32001</v>
      </c>
    </row>
    <row r="4098" spans="1:6" ht="13.5" hidden="1" thickBot="1">
      <c r="A4098" s="27">
        <f t="shared" si="73"/>
        <v>9</v>
      </c>
      <c r="B4098" s="30" t="s">
        <v>6324</v>
      </c>
      <c r="C4098" s="30" t="s">
        <v>2212</v>
      </c>
      <c r="D4098" s="34">
        <v>0</v>
      </c>
      <c r="E4098" s="33">
        <v>1585518059355.4199</v>
      </c>
      <c r="F4098" s="33">
        <v>1585518059355.4199</v>
      </c>
    </row>
    <row r="4099" spans="1:6" ht="13.5" hidden="1" thickBot="1">
      <c r="A4099" s="27">
        <f t="shared" si="73"/>
        <v>9</v>
      </c>
      <c r="B4099" s="30" t="s">
        <v>6325</v>
      </c>
      <c r="C4099" s="30" t="s">
        <v>4744</v>
      </c>
      <c r="D4099" s="34">
        <v>0</v>
      </c>
      <c r="E4099" s="34">
        <v>5470008394</v>
      </c>
      <c r="F4099" s="34">
        <v>5470008394</v>
      </c>
    </row>
    <row r="4100" spans="1:6" ht="13.5" hidden="1" thickBot="1">
      <c r="A4100" s="27">
        <f t="shared" si="73"/>
        <v>9</v>
      </c>
      <c r="B4100" s="30" t="s">
        <v>6326</v>
      </c>
      <c r="C4100" s="30" t="s">
        <v>2214</v>
      </c>
      <c r="D4100" s="34">
        <v>0</v>
      </c>
      <c r="E4100" s="33">
        <v>345063525254.95001</v>
      </c>
      <c r="F4100" s="33">
        <v>345063525254.95001</v>
      </c>
    </row>
    <row r="4101" spans="1:6" ht="13.5" hidden="1" thickBot="1">
      <c r="A4101" s="27">
        <f t="shared" si="73"/>
        <v>9</v>
      </c>
      <c r="B4101" s="30" t="s">
        <v>6327</v>
      </c>
      <c r="C4101" s="30" t="s">
        <v>133</v>
      </c>
      <c r="D4101" s="34">
        <v>0</v>
      </c>
      <c r="E4101" s="34">
        <v>46027493372</v>
      </c>
      <c r="F4101" s="34">
        <v>46027493372</v>
      </c>
    </row>
    <row r="4102" spans="1:6" ht="13.5" hidden="1" thickBot="1">
      <c r="A4102" s="27">
        <f t="shared" si="73"/>
        <v>9</v>
      </c>
      <c r="B4102" s="30" t="s">
        <v>6328</v>
      </c>
      <c r="C4102" s="30" t="s">
        <v>6077</v>
      </c>
      <c r="D4102" s="34">
        <v>0</v>
      </c>
      <c r="E4102" s="33">
        <v>101691953747.03</v>
      </c>
      <c r="F4102" s="33">
        <v>101691953747.03</v>
      </c>
    </row>
    <row r="4103" spans="1:6" ht="13.5" hidden="1" thickBot="1">
      <c r="A4103" s="27">
        <f t="shared" si="73"/>
        <v>9</v>
      </c>
      <c r="B4103" s="30" t="s">
        <v>6329</v>
      </c>
      <c r="C4103" s="30" t="s">
        <v>1334</v>
      </c>
      <c r="D4103" s="34">
        <v>0</v>
      </c>
      <c r="E4103" s="33">
        <v>1264736618.9200001</v>
      </c>
      <c r="F4103" s="33">
        <v>1264736618.9200001</v>
      </c>
    </row>
    <row r="4104" spans="1:6" ht="13.5" hidden="1" thickBot="1">
      <c r="A4104" s="27">
        <f t="shared" si="73"/>
        <v>9</v>
      </c>
      <c r="B4104" s="30" t="s">
        <v>6330</v>
      </c>
      <c r="C4104" s="30" t="s">
        <v>4785</v>
      </c>
      <c r="D4104" s="34">
        <v>0</v>
      </c>
      <c r="E4104" s="33">
        <v>441424330772.91998</v>
      </c>
      <c r="F4104" s="33">
        <v>441424330772.91998</v>
      </c>
    </row>
    <row r="4105" spans="1:6" ht="13.5" hidden="1" thickBot="1">
      <c r="A4105" s="27">
        <f t="shared" si="73"/>
        <v>9</v>
      </c>
      <c r="B4105" s="30" t="s">
        <v>6331</v>
      </c>
      <c r="C4105" s="30" t="s">
        <v>4802</v>
      </c>
      <c r="D4105" s="34">
        <v>0</v>
      </c>
      <c r="E4105" s="33">
        <v>24577113972.98</v>
      </c>
      <c r="F4105" s="33">
        <v>24577113972.98</v>
      </c>
    </row>
    <row r="4106" spans="1:6" ht="13.5" hidden="1" thickBot="1">
      <c r="A4106" s="27">
        <f t="shared" si="73"/>
        <v>9</v>
      </c>
      <c r="B4106" s="30" t="s">
        <v>6332</v>
      </c>
      <c r="C4106" s="30" t="s">
        <v>6080</v>
      </c>
      <c r="D4106" s="34">
        <v>0</v>
      </c>
      <c r="E4106" s="33">
        <v>2975909645211.5498</v>
      </c>
      <c r="F4106" s="33">
        <v>2975909645211.5498</v>
      </c>
    </row>
    <row r="4107" spans="1:6" ht="13.5" thickBot="1">
      <c r="A4107" s="27">
        <f t="shared" si="73"/>
        <v>6</v>
      </c>
      <c r="B4107" s="27" t="s">
        <v>6333</v>
      </c>
      <c r="C4107" s="30" t="s">
        <v>6334</v>
      </c>
      <c r="D4107" s="34">
        <v>0</v>
      </c>
      <c r="E4107" s="34">
        <v>0</v>
      </c>
      <c r="F4107" s="34">
        <v>0</v>
      </c>
    </row>
    <row r="4108" spans="1:6" ht="13.5" hidden="1" thickBot="1">
      <c r="A4108" s="27">
        <f t="shared" si="73"/>
        <v>9</v>
      </c>
      <c r="B4108" s="30" t="s">
        <v>6335</v>
      </c>
      <c r="C4108" s="30" t="s">
        <v>199</v>
      </c>
      <c r="D4108" s="34">
        <v>0</v>
      </c>
      <c r="E4108" s="33">
        <v>457646131.80000001</v>
      </c>
      <c r="F4108" s="33">
        <v>457646131.80000001</v>
      </c>
    </row>
    <row r="4109" spans="1:6" ht="13.5" hidden="1" thickBot="1">
      <c r="A4109" s="27">
        <f t="shared" si="73"/>
        <v>9</v>
      </c>
      <c r="B4109" s="30" t="s">
        <v>6336</v>
      </c>
      <c r="C4109" s="30" t="s">
        <v>4823</v>
      </c>
      <c r="D4109" s="34">
        <v>0</v>
      </c>
      <c r="E4109" s="33">
        <v>64521807773.610001</v>
      </c>
      <c r="F4109" s="33">
        <v>64521807773.610001</v>
      </c>
    </row>
    <row r="4110" spans="1:6" ht="13.5" hidden="1" thickBot="1">
      <c r="A4110" s="27">
        <f t="shared" si="73"/>
        <v>9</v>
      </c>
      <c r="B4110" s="30" t="s">
        <v>6337</v>
      </c>
      <c r="C4110" s="30" t="s">
        <v>2212</v>
      </c>
      <c r="D4110" s="34">
        <v>0</v>
      </c>
      <c r="E4110" s="33">
        <v>50590460516.440002</v>
      </c>
      <c r="F4110" s="33">
        <v>50590460516.440002</v>
      </c>
    </row>
    <row r="4111" spans="1:6" ht="13.5" hidden="1" thickBot="1">
      <c r="A4111" s="27">
        <f t="shared" si="73"/>
        <v>9</v>
      </c>
      <c r="B4111" s="30" t="s">
        <v>6338</v>
      </c>
      <c r="C4111" s="30" t="s">
        <v>4744</v>
      </c>
      <c r="D4111" s="34">
        <v>0</v>
      </c>
      <c r="E4111" s="34">
        <v>53684249</v>
      </c>
      <c r="F4111" s="34">
        <v>53684249</v>
      </c>
    </row>
    <row r="4112" spans="1:6" ht="13.5" hidden="1" thickBot="1">
      <c r="A4112" s="27">
        <f t="shared" si="73"/>
        <v>9</v>
      </c>
      <c r="B4112" s="30" t="s">
        <v>6339</v>
      </c>
      <c r="C4112" s="30" t="s">
        <v>2214</v>
      </c>
      <c r="D4112" s="34">
        <v>0</v>
      </c>
      <c r="E4112" s="33">
        <v>4989318834.8699999</v>
      </c>
      <c r="F4112" s="33">
        <v>4989318834.8699999</v>
      </c>
    </row>
    <row r="4113" spans="1:6" ht="13.5" hidden="1" thickBot="1">
      <c r="A4113" s="27">
        <f t="shared" si="73"/>
        <v>9</v>
      </c>
      <c r="B4113" s="30" t="s">
        <v>6340</v>
      </c>
      <c r="C4113" s="30" t="s">
        <v>133</v>
      </c>
      <c r="D4113" s="34">
        <v>0</v>
      </c>
      <c r="E4113" s="34">
        <v>613830843</v>
      </c>
      <c r="F4113" s="34">
        <v>613830843</v>
      </c>
    </row>
    <row r="4114" spans="1:6" ht="13.5" hidden="1" thickBot="1">
      <c r="A4114" s="27">
        <f t="shared" si="73"/>
        <v>9</v>
      </c>
      <c r="B4114" s="30" t="s">
        <v>6341</v>
      </c>
      <c r="C4114" s="30" t="s">
        <v>6077</v>
      </c>
      <c r="D4114" s="34">
        <v>0</v>
      </c>
      <c r="E4114" s="33">
        <v>1909312762.9100001</v>
      </c>
      <c r="F4114" s="33">
        <v>1909312762.9100001</v>
      </c>
    </row>
    <row r="4115" spans="1:6" ht="13.5" hidden="1" thickBot="1">
      <c r="A4115" s="27">
        <f t="shared" si="73"/>
        <v>9</v>
      </c>
      <c r="B4115" s="30" t="s">
        <v>6342</v>
      </c>
      <c r="C4115" s="30" t="s">
        <v>1334</v>
      </c>
      <c r="D4115" s="34">
        <v>0</v>
      </c>
      <c r="E4115" s="33">
        <v>39303837.25</v>
      </c>
      <c r="F4115" s="33">
        <v>39303837.25</v>
      </c>
    </row>
    <row r="4116" spans="1:6" ht="13.5" hidden="1" thickBot="1">
      <c r="A4116" s="27">
        <f t="shared" si="73"/>
        <v>9</v>
      </c>
      <c r="B4116" s="30" t="s">
        <v>6343</v>
      </c>
      <c r="C4116" s="30" t="s">
        <v>4785</v>
      </c>
      <c r="D4116" s="34">
        <v>0</v>
      </c>
      <c r="E4116" s="33">
        <v>6013008737.7399998</v>
      </c>
      <c r="F4116" s="33">
        <v>6013008737.7399998</v>
      </c>
    </row>
    <row r="4117" spans="1:6" ht="13.5" hidden="1" thickBot="1">
      <c r="A4117" s="27">
        <f t="shared" si="73"/>
        <v>9</v>
      </c>
      <c r="B4117" s="30" t="s">
        <v>6344</v>
      </c>
      <c r="C4117" s="30" t="s">
        <v>4802</v>
      </c>
      <c r="D4117" s="34">
        <v>0</v>
      </c>
      <c r="E4117" s="33">
        <v>9181798878.0799999</v>
      </c>
      <c r="F4117" s="33">
        <v>9181798878.0799999</v>
      </c>
    </row>
    <row r="4118" spans="1:6" ht="13.5" hidden="1" thickBot="1">
      <c r="A4118" s="27">
        <f t="shared" si="73"/>
        <v>9</v>
      </c>
      <c r="B4118" s="30" t="s">
        <v>6345</v>
      </c>
      <c r="C4118" s="30" t="s">
        <v>6080</v>
      </c>
      <c r="D4118" s="34">
        <v>0</v>
      </c>
      <c r="E4118" s="33">
        <v>138370172564.70001</v>
      </c>
      <c r="F4118" s="33">
        <v>138370172564.70001</v>
      </c>
    </row>
    <row r="4119" spans="1:6" ht="13.5" thickBot="1">
      <c r="A4119" s="27">
        <f t="shared" si="73"/>
        <v>6</v>
      </c>
      <c r="B4119" s="27" t="s">
        <v>6346</v>
      </c>
      <c r="C4119" s="30" t="s">
        <v>3961</v>
      </c>
      <c r="D4119" s="34">
        <v>0</v>
      </c>
      <c r="E4119" s="34">
        <v>0</v>
      </c>
      <c r="F4119" s="34">
        <v>0</v>
      </c>
    </row>
    <row r="4120" spans="1:6" ht="13.5" hidden="1" thickBot="1">
      <c r="A4120" s="27">
        <f t="shared" si="73"/>
        <v>9</v>
      </c>
      <c r="B4120" s="30" t="s">
        <v>6347</v>
      </c>
      <c r="C4120" s="30" t="s">
        <v>199</v>
      </c>
      <c r="D4120" s="34">
        <v>0</v>
      </c>
      <c r="E4120" s="33">
        <v>7817774274.3400002</v>
      </c>
      <c r="F4120" s="33">
        <v>7817774274.3400002</v>
      </c>
    </row>
    <row r="4121" spans="1:6" ht="13.5" hidden="1" thickBot="1">
      <c r="A4121" s="27">
        <f t="shared" si="73"/>
        <v>9</v>
      </c>
      <c r="B4121" s="30" t="s">
        <v>6348</v>
      </c>
      <c r="C4121" s="30" t="s">
        <v>4823</v>
      </c>
      <c r="D4121" s="34">
        <v>0</v>
      </c>
      <c r="E4121" s="33">
        <v>108362097826.55</v>
      </c>
      <c r="F4121" s="33">
        <v>108362097826.55</v>
      </c>
    </row>
    <row r="4122" spans="1:6" ht="13.5" hidden="1" thickBot="1">
      <c r="A4122" s="27">
        <f t="shared" si="73"/>
        <v>9</v>
      </c>
      <c r="B4122" s="30" t="s">
        <v>6349</v>
      </c>
      <c r="C4122" s="30" t="s">
        <v>2212</v>
      </c>
      <c r="D4122" s="34">
        <v>0</v>
      </c>
      <c r="E4122" s="34">
        <v>16846589791</v>
      </c>
      <c r="F4122" s="34">
        <v>16846589791</v>
      </c>
    </row>
    <row r="4123" spans="1:6" ht="13.5" hidden="1" thickBot="1">
      <c r="A4123" s="27">
        <f t="shared" si="73"/>
        <v>9</v>
      </c>
      <c r="B4123" s="30" t="s">
        <v>6350</v>
      </c>
      <c r="C4123" s="30" t="s">
        <v>4744</v>
      </c>
      <c r="D4123" s="34">
        <v>0</v>
      </c>
      <c r="E4123" s="34">
        <v>14347724</v>
      </c>
      <c r="F4123" s="34">
        <v>14347724</v>
      </c>
    </row>
    <row r="4124" spans="1:6" ht="13.5" hidden="1" thickBot="1">
      <c r="A4124" s="27">
        <f t="shared" si="73"/>
        <v>9</v>
      </c>
      <c r="B4124" s="30" t="s">
        <v>6351</v>
      </c>
      <c r="C4124" s="30" t="s">
        <v>2214</v>
      </c>
      <c r="D4124" s="34">
        <v>0</v>
      </c>
      <c r="E4124" s="34">
        <v>698853639</v>
      </c>
      <c r="F4124" s="34">
        <v>698853639</v>
      </c>
    </row>
    <row r="4125" spans="1:6" ht="13.5" hidden="1" thickBot="1">
      <c r="A4125" s="27">
        <f t="shared" si="73"/>
        <v>9</v>
      </c>
      <c r="B4125" s="30" t="s">
        <v>6352</v>
      </c>
      <c r="C4125" s="30" t="s">
        <v>133</v>
      </c>
      <c r="D4125" s="34">
        <v>0</v>
      </c>
      <c r="E4125" s="34">
        <v>81231183</v>
      </c>
      <c r="F4125" s="34">
        <v>81231183</v>
      </c>
    </row>
    <row r="4126" spans="1:6" ht="13.5" hidden="1" thickBot="1">
      <c r="A4126" s="27">
        <f t="shared" si="73"/>
        <v>9</v>
      </c>
      <c r="B4126" s="30" t="s">
        <v>6353</v>
      </c>
      <c r="C4126" s="30" t="s">
        <v>6077</v>
      </c>
      <c r="D4126" s="34">
        <v>0</v>
      </c>
      <c r="E4126" s="33">
        <v>10985715261.200001</v>
      </c>
      <c r="F4126" s="33">
        <v>10985715261.200001</v>
      </c>
    </row>
    <row r="4127" spans="1:6" ht="13.5" hidden="1" thickBot="1">
      <c r="A4127" s="27">
        <f t="shared" si="73"/>
        <v>9</v>
      </c>
      <c r="B4127" s="30" t="s">
        <v>6354</v>
      </c>
      <c r="C4127" s="30" t="s">
        <v>1334</v>
      </c>
      <c r="D4127" s="34">
        <v>0</v>
      </c>
      <c r="E4127" s="33">
        <v>333853160.81</v>
      </c>
      <c r="F4127" s="33">
        <v>333853160.81</v>
      </c>
    </row>
    <row r="4128" spans="1:6" ht="13.5" hidden="1" thickBot="1">
      <c r="A4128" s="27">
        <f t="shared" si="73"/>
        <v>9</v>
      </c>
      <c r="B4128" s="30" t="s">
        <v>6355</v>
      </c>
      <c r="C4128" s="30" t="s">
        <v>4785</v>
      </c>
      <c r="D4128" s="34">
        <v>0</v>
      </c>
      <c r="E4128" s="34">
        <v>8010491494</v>
      </c>
      <c r="F4128" s="34">
        <v>8010491494</v>
      </c>
    </row>
    <row r="4129" spans="1:6" ht="13.5" hidden="1" thickBot="1">
      <c r="A4129" s="27">
        <f t="shared" si="73"/>
        <v>9</v>
      </c>
      <c r="B4129" s="30" t="s">
        <v>6356</v>
      </c>
      <c r="C4129" s="30" t="s">
        <v>4802</v>
      </c>
      <c r="D4129" s="34">
        <v>0</v>
      </c>
      <c r="E4129" s="34">
        <v>3209841652</v>
      </c>
      <c r="F4129" s="34">
        <v>3209841652</v>
      </c>
    </row>
    <row r="4130" spans="1:6" ht="13.5" hidden="1" thickBot="1">
      <c r="A4130" s="27">
        <f t="shared" ref="A4130:A4193" si="74">LEN(B4130)</f>
        <v>9</v>
      </c>
      <c r="B4130" s="30" t="s">
        <v>6357</v>
      </c>
      <c r="C4130" s="30" t="s">
        <v>6080</v>
      </c>
      <c r="D4130" s="34">
        <v>0</v>
      </c>
      <c r="E4130" s="33">
        <v>156360796005.89999</v>
      </c>
      <c r="F4130" s="33">
        <v>156360796005.89999</v>
      </c>
    </row>
    <row r="4131" spans="1:6" ht="13.5" thickBot="1">
      <c r="A4131" s="27">
        <f t="shared" si="74"/>
        <v>6</v>
      </c>
      <c r="B4131" s="27" t="s">
        <v>6358</v>
      </c>
      <c r="C4131" s="30" t="s">
        <v>3963</v>
      </c>
      <c r="D4131" s="34">
        <v>0</v>
      </c>
      <c r="E4131" s="34">
        <v>0</v>
      </c>
      <c r="F4131" s="34">
        <v>0</v>
      </c>
    </row>
    <row r="4132" spans="1:6" ht="13.5" hidden="1" thickBot="1">
      <c r="A4132" s="27">
        <f t="shared" si="74"/>
        <v>9</v>
      </c>
      <c r="B4132" s="30" t="s">
        <v>6359</v>
      </c>
      <c r="C4132" s="30" t="s">
        <v>199</v>
      </c>
      <c r="D4132" s="34">
        <v>0</v>
      </c>
      <c r="E4132" s="34">
        <v>117313163</v>
      </c>
      <c r="F4132" s="34">
        <v>117313163</v>
      </c>
    </row>
    <row r="4133" spans="1:6" ht="13.5" hidden="1" thickBot="1">
      <c r="A4133" s="27">
        <f t="shared" si="74"/>
        <v>9</v>
      </c>
      <c r="B4133" s="30" t="s">
        <v>6360</v>
      </c>
      <c r="C4133" s="30" t="s">
        <v>4823</v>
      </c>
      <c r="D4133" s="34">
        <v>0</v>
      </c>
      <c r="E4133" s="33">
        <v>1206190349.1800001</v>
      </c>
      <c r="F4133" s="33">
        <v>1206190349.1800001</v>
      </c>
    </row>
    <row r="4134" spans="1:6" ht="13.5" hidden="1" thickBot="1">
      <c r="A4134" s="27">
        <f t="shared" si="74"/>
        <v>9</v>
      </c>
      <c r="B4134" s="30" t="s">
        <v>6361</v>
      </c>
      <c r="C4134" s="30" t="s">
        <v>2212</v>
      </c>
      <c r="D4134" s="34">
        <v>0</v>
      </c>
      <c r="E4134" s="34">
        <v>2311504204</v>
      </c>
      <c r="F4134" s="34">
        <v>2311504204</v>
      </c>
    </row>
    <row r="4135" spans="1:6" ht="13.5" hidden="1" thickBot="1">
      <c r="A4135" s="27">
        <f t="shared" si="74"/>
        <v>9</v>
      </c>
      <c r="B4135" s="30" t="s">
        <v>6362</v>
      </c>
      <c r="C4135" s="30" t="s">
        <v>4744</v>
      </c>
      <c r="D4135" s="34">
        <v>0</v>
      </c>
      <c r="E4135" s="34">
        <v>360521</v>
      </c>
      <c r="F4135" s="34">
        <v>360521</v>
      </c>
    </row>
    <row r="4136" spans="1:6" ht="13.5" hidden="1" thickBot="1">
      <c r="A4136" s="27">
        <f t="shared" si="74"/>
        <v>9</v>
      </c>
      <c r="B4136" s="30" t="s">
        <v>6363</v>
      </c>
      <c r="C4136" s="30" t="s">
        <v>2214</v>
      </c>
      <c r="D4136" s="34">
        <v>0</v>
      </c>
      <c r="E4136" s="34">
        <v>428351215</v>
      </c>
      <c r="F4136" s="34">
        <v>428351215</v>
      </c>
    </row>
    <row r="4137" spans="1:6" ht="13.5" hidden="1" thickBot="1">
      <c r="A4137" s="27">
        <f t="shared" si="74"/>
        <v>9</v>
      </c>
      <c r="B4137" s="30" t="s">
        <v>6364</v>
      </c>
      <c r="C4137" s="30" t="s">
        <v>133</v>
      </c>
      <c r="D4137" s="34">
        <v>0</v>
      </c>
      <c r="E4137" s="34">
        <v>56519594</v>
      </c>
      <c r="F4137" s="34">
        <v>56519594</v>
      </c>
    </row>
    <row r="4138" spans="1:6" ht="13.5" hidden="1" thickBot="1">
      <c r="A4138" s="27">
        <f t="shared" si="74"/>
        <v>9</v>
      </c>
      <c r="B4138" s="30" t="s">
        <v>6365</v>
      </c>
      <c r="C4138" s="30" t="s">
        <v>6077</v>
      </c>
      <c r="D4138" s="34">
        <v>0</v>
      </c>
      <c r="E4138" s="34">
        <v>81692012</v>
      </c>
      <c r="F4138" s="34">
        <v>81692012</v>
      </c>
    </row>
    <row r="4139" spans="1:6" ht="13.5" hidden="1" thickBot="1">
      <c r="A4139" s="27">
        <f t="shared" si="74"/>
        <v>9</v>
      </c>
      <c r="B4139" s="30" t="s">
        <v>6366</v>
      </c>
      <c r="C4139" s="30" t="s">
        <v>1334</v>
      </c>
      <c r="D4139" s="34">
        <v>0</v>
      </c>
      <c r="E4139" s="34">
        <v>22527228</v>
      </c>
      <c r="F4139" s="34">
        <v>22527228</v>
      </c>
    </row>
    <row r="4140" spans="1:6" ht="13.5" hidden="1" thickBot="1">
      <c r="A4140" s="27">
        <f t="shared" si="74"/>
        <v>9</v>
      </c>
      <c r="B4140" s="30" t="s">
        <v>6367</v>
      </c>
      <c r="C4140" s="30" t="s">
        <v>4785</v>
      </c>
      <c r="D4140" s="34">
        <v>0</v>
      </c>
      <c r="E4140" s="34">
        <v>238339394</v>
      </c>
      <c r="F4140" s="34">
        <v>238339394</v>
      </c>
    </row>
    <row r="4141" spans="1:6" ht="13.5" hidden="1" thickBot="1">
      <c r="A4141" s="27">
        <f t="shared" si="74"/>
        <v>9</v>
      </c>
      <c r="B4141" s="30" t="s">
        <v>6368</v>
      </c>
      <c r="C4141" s="30" t="s">
        <v>4802</v>
      </c>
      <c r="D4141" s="34">
        <v>0</v>
      </c>
      <c r="E4141" s="34">
        <v>470446</v>
      </c>
      <c r="F4141" s="34">
        <v>470446</v>
      </c>
    </row>
    <row r="4142" spans="1:6" ht="13.5" hidden="1" thickBot="1">
      <c r="A4142" s="27">
        <f t="shared" si="74"/>
        <v>9</v>
      </c>
      <c r="B4142" s="30" t="s">
        <v>6369</v>
      </c>
      <c r="C4142" s="30" t="s">
        <v>6080</v>
      </c>
      <c r="D4142" s="34">
        <v>0</v>
      </c>
      <c r="E4142" s="33">
        <v>4463268126.1800003</v>
      </c>
      <c r="F4142" s="33">
        <v>4463268126.1800003</v>
      </c>
    </row>
    <row r="4143" spans="1:6" ht="13.5" thickBot="1">
      <c r="A4143" s="27">
        <f t="shared" si="74"/>
        <v>6</v>
      </c>
      <c r="B4143" s="27" t="s">
        <v>6370</v>
      </c>
      <c r="C4143" s="30" t="s">
        <v>3965</v>
      </c>
      <c r="D4143" s="34">
        <v>0</v>
      </c>
      <c r="E4143" s="34">
        <v>0</v>
      </c>
      <c r="F4143" s="34">
        <v>0</v>
      </c>
    </row>
    <row r="4144" spans="1:6" ht="13.5" hidden="1" thickBot="1">
      <c r="A4144" s="27">
        <f t="shared" si="74"/>
        <v>9</v>
      </c>
      <c r="B4144" s="30" t="s">
        <v>6371</v>
      </c>
      <c r="C4144" s="30" t="s">
        <v>4823</v>
      </c>
      <c r="D4144" s="34">
        <v>0</v>
      </c>
      <c r="E4144" s="34">
        <v>56947488</v>
      </c>
      <c r="F4144" s="34">
        <v>56947488</v>
      </c>
    </row>
    <row r="4145" spans="1:6" ht="13.5" hidden="1" thickBot="1">
      <c r="A4145" s="27">
        <f t="shared" si="74"/>
        <v>9</v>
      </c>
      <c r="B4145" s="30" t="s">
        <v>6372</v>
      </c>
      <c r="C4145" s="30" t="s">
        <v>4802</v>
      </c>
      <c r="D4145" s="34">
        <v>0</v>
      </c>
      <c r="E4145" s="34">
        <v>178533335</v>
      </c>
      <c r="F4145" s="34">
        <v>178533335</v>
      </c>
    </row>
    <row r="4146" spans="1:6" ht="13.5" hidden="1" thickBot="1">
      <c r="A4146" s="27">
        <f t="shared" si="74"/>
        <v>9</v>
      </c>
      <c r="B4146" s="30" t="s">
        <v>6373</v>
      </c>
      <c r="C4146" s="30" t="s">
        <v>6080</v>
      </c>
      <c r="D4146" s="34">
        <v>0</v>
      </c>
      <c r="E4146" s="34">
        <v>235480823</v>
      </c>
      <c r="F4146" s="34">
        <v>235480823</v>
      </c>
    </row>
    <row r="4147" spans="1:6" ht="13.5" thickBot="1">
      <c r="A4147" s="27">
        <f t="shared" si="74"/>
        <v>6</v>
      </c>
      <c r="B4147" s="27" t="s">
        <v>6374</v>
      </c>
      <c r="C4147" s="30" t="s">
        <v>3967</v>
      </c>
      <c r="D4147" s="34">
        <v>0</v>
      </c>
      <c r="E4147" s="34">
        <v>0</v>
      </c>
      <c r="F4147" s="34">
        <v>0</v>
      </c>
    </row>
    <row r="4148" spans="1:6" ht="13.5" hidden="1" thickBot="1">
      <c r="A4148" s="27">
        <f t="shared" si="74"/>
        <v>9</v>
      </c>
      <c r="B4148" s="30" t="s">
        <v>6375</v>
      </c>
      <c r="C4148" s="30" t="s">
        <v>199</v>
      </c>
      <c r="D4148" s="34">
        <v>0</v>
      </c>
      <c r="E4148" s="33">
        <v>15277977375.59</v>
      </c>
      <c r="F4148" s="33">
        <v>15277977375.59</v>
      </c>
    </row>
    <row r="4149" spans="1:6" ht="13.5" hidden="1" thickBot="1">
      <c r="A4149" s="27">
        <f t="shared" si="74"/>
        <v>9</v>
      </c>
      <c r="B4149" s="30" t="s">
        <v>6376</v>
      </c>
      <c r="C4149" s="30" t="s">
        <v>4823</v>
      </c>
      <c r="D4149" s="34">
        <v>0</v>
      </c>
      <c r="E4149" s="33">
        <v>345285643022.14001</v>
      </c>
      <c r="F4149" s="33">
        <v>345285643022.14001</v>
      </c>
    </row>
    <row r="4150" spans="1:6" ht="13.5" hidden="1" thickBot="1">
      <c r="A4150" s="27">
        <f t="shared" si="74"/>
        <v>9</v>
      </c>
      <c r="B4150" s="30" t="s">
        <v>6377</v>
      </c>
      <c r="C4150" s="30" t="s">
        <v>2212</v>
      </c>
      <c r="D4150" s="34">
        <v>0</v>
      </c>
      <c r="E4150" s="33">
        <v>27903211561.16</v>
      </c>
      <c r="F4150" s="33">
        <v>27903211561.16</v>
      </c>
    </row>
    <row r="4151" spans="1:6" ht="13.5" hidden="1" thickBot="1">
      <c r="A4151" s="27">
        <f t="shared" si="74"/>
        <v>9</v>
      </c>
      <c r="B4151" s="30" t="s">
        <v>6378</v>
      </c>
      <c r="C4151" s="30" t="s">
        <v>4744</v>
      </c>
      <c r="D4151" s="34">
        <v>0</v>
      </c>
      <c r="E4151" s="34">
        <v>88234905</v>
      </c>
      <c r="F4151" s="34">
        <v>88234905</v>
      </c>
    </row>
    <row r="4152" spans="1:6" ht="13.5" hidden="1" thickBot="1">
      <c r="A4152" s="27">
        <f t="shared" si="74"/>
        <v>9</v>
      </c>
      <c r="B4152" s="30" t="s">
        <v>6379</v>
      </c>
      <c r="C4152" s="30" t="s">
        <v>2214</v>
      </c>
      <c r="D4152" s="34">
        <v>0</v>
      </c>
      <c r="E4152" s="34">
        <v>2252313442</v>
      </c>
      <c r="F4152" s="34">
        <v>2252313442</v>
      </c>
    </row>
    <row r="4153" spans="1:6" ht="13.5" hidden="1" thickBot="1">
      <c r="A4153" s="27">
        <f t="shared" si="74"/>
        <v>9</v>
      </c>
      <c r="B4153" s="30" t="s">
        <v>6380</v>
      </c>
      <c r="C4153" s="30" t="s">
        <v>133</v>
      </c>
      <c r="D4153" s="34">
        <v>0</v>
      </c>
      <c r="E4153" s="34">
        <v>352870378</v>
      </c>
      <c r="F4153" s="34">
        <v>352870378</v>
      </c>
    </row>
    <row r="4154" spans="1:6" ht="13.5" hidden="1" thickBot="1">
      <c r="A4154" s="27">
        <f t="shared" si="74"/>
        <v>9</v>
      </c>
      <c r="B4154" s="30" t="s">
        <v>6381</v>
      </c>
      <c r="C4154" s="30" t="s">
        <v>6077</v>
      </c>
      <c r="D4154" s="34">
        <v>0</v>
      </c>
      <c r="E4154" s="33">
        <v>4719600747.8000002</v>
      </c>
      <c r="F4154" s="33">
        <v>4719600747.8000002</v>
      </c>
    </row>
    <row r="4155" spans="1:6" ht="13.5" hidden="1" thickBot="1">
      <c r="A4155" s="27">
        <f t="shared" si="74"/>
        <v>9</v>
      </c>
      <c r="B4155" s="30" t="s">
        <v>6382</v>
      </c>
      <c r="C4155" s="30" t="s">
        <v>1334</v>
      </c>
      <c r="D4155" s="34">
        <v>0</v>
      </c>
      <c r="E4155" s="33">
        <v>621345131.52999997</v>
      </c>
      <c r="F4155" s="33">
        <v>621345131.52999997</v>
      </c>
    </row>
    <row r="4156" spans="1:6" ht="13.5" hidden="1" thickBot="1">
      <c r="A4156" s="27">
        <f t="shared" si="74"/>
        <v>9</v>
      </c>
      <c r="B4156" s="30" t="s">
        <v>6383</v>
      </c>
      <c r="C4156" s="30" t="s">
        <v>4785</v>
      </c>
      <c r="D4156" s="34">
        <v>0</v>
      </c>
      <c r="E4156" s="34">
        <v>4653614491</v>
      </c>
      <c r="F4156" s="34">
        <v>4653614491</v>
      </c>
    </row>
    <row r="4157" spans="1:6" ht="13.5" hidden="1" thickBot="1">
      <c r="A4157" s="27">
        <f t="shared" si="74"/>
        <v>9</v>
      </c>
      <c r="B4157" s="30" t="s">
        <v>6384</v>
      </c>
      <c r="C4157" s="30" t="s">
        <v>4802</v>
      </c>
      <c r="D4157" s="34">
        <v>0</v>
      </c>
      <c r="E4157" s="33">
        <v>64102445715.5</v>
      </c>
      <c r="F4157" s="33">
        <v>64102445715.5</v>
      </c>
    </row>
    <row r="4158" spans="1:6" ht="13.5" hidden="1" thickBot="1">
      <c r="A4158" s="27">
        <f t="shared" si="74"/>
        <v>9</v>
      </c>
      <c r="B4158" s="30" t="s">
        <v>6385</v>
      </c>
      <c r="C4158" s="30" t="s">
        <v>6080</v>
      </c>
      <c r="D4158" s="34">
        <v>0</v>
      </c>
      <c r="E4158" s="33">
        <v>465257256769.71997</v>
      </c>
      <c r="F4158" s="33">
        <v>465257256769.71997</v>
      </c>
    </row>
    <row r="4159" spans="1:6" ht="13.5" thickBot="1">
      <c r="A4159" s="27">
        <f t="shared" si="74"/>
        <v>6</v>
      </c>
      <c r="B4159" s="27" t="s">
        <v>6386</v>
      </c>
      <c r="C4159" s="30" t="s">
        <v>5977</v>
      </c>
      <c r="D4159" s="34">
        <v>0</v>
      </c>
      <c r="E4159" s="34">
        <v>0</v>
      </c>
      <c r="F4159" s="34">
        <v>0</v>
      </c>
    </row>
    <row r="4160" spans="1:6" ht="13.5" hidden="1" thickBot="1">
      <c r="A4160" s="27">
        <f t="shared" si="74"/>
        <v>9</v>
      </c>
      <c r="B4160" s="30" t="s">
        <v>6387</v>
      </c>
      <c r="C4160" s="30" t="s">
        <v>199</v>
      </c>
      <c r="D4160" s="34">
        <v>0</v>
      </c>
      <c r="E4160" s="33">
        <v>11699393.18</v>
      </c>
      <c r="F4160" s="33">
        <v>11699393.18</v>
      </c>
    </row>
    <row r="4161" spans="1:6" ht="13.5" hidden="1" thickBot="1">
      <c r="A4161" s="27">
        <f t="shared" si="74"/>
        <v>9</v>
      </c>
      <c r="B4161" s="30" t="s">
        <v>6388</v>
      </c>
      <c r="C4161" s="30" t="s">
        <v>4823</v>
      </c>
      <c r="D4161" s="34">
        <v>0</v>
      </c>
      <c r="E4161" s="33">
        <v>5589927560.1800003</v>
      </c>
      <c r="F4161" s="33">
        <v>5589927560.1800003</v>
      </c>
    </row>
    <row r="4162" spans="1:6" ht="13.5" hidden="1" thickBot="1">
      <c r="A4162" s="27">
        <f t="shared" si="74"/>
        <v>9</v>
      </c>
      <c r="B4162" s="30" t="s">
        <v>6389</v>
      </c>
      <c r="C4162" s="30" t="s">
        <v>2212</v>
      </c>
      <c r="D4162" s="34">
        <v>0</v>
      </c>
      <c r="E4162" s="33">
        <v>2025818976.48</v>
      </c>
      <c r="F4162" s="33">
        <v>2025818976.48</v>
      </c>
    </row>
    <row r="4163" spans="1:6" ht="13.5" hidden="1" thickBot="1">
      <c r="A4163" s="27">
        <f t="shared" si="74"/>
        <v>9</v>
      </c>
      <c r="B4163" s="30" t="s">
        <v>6390</v>
      </c>
      <c r="C4163" s="30" t="s">
        <v>4744</v>
      </c>
      <c r="D4163" s="34">
        <v>0</v>
      </c>
      <c r="E4163" s="34">
        <v>2118075</v>
      </c>
      <c r="F4163" s="34">
        <v>2118075</v>
      </c>
    </row>
    <row r="4164" spans="1:6" ht="13.5" hidden="1" thickBot="1">
      <c r="A4164" s="27">
        <f t="shared" si="74"/>
        <v>9</v>
      </c>
      <c r="B4164" s="30" t="s">
        <v>6391</v>
      </c>
      <c r="C4164" s="30" t="s">
        <v>2214</v>
      </c>
      <c r="D4164" s="34">
        <v>0</v>
      </c>
      <c r="E4164" s="34">
        <v>386401038</v>
      </c>
      <c r="F4164" s="34">
        <v>386401038</v>
      </c>
    </row>
    <row r="4165" spans="1:6" ht="13.5" hidden="1" thickBot="1">
      <c r="A4165" s="27">
        <f t="shared" si="74"/>
        <v>9</v>
      </c>
      <c r="B4165" s="30" t="s">
        <v>6392</v>
      </c>
      <c r="C4165" s="30" t="s">
        <v>133</v>
      </c>
      <c r="D4165" s="34">
        <v>0</v>
      </c>
      <c r="E4165" s="34">
        <v>97052788</v>
      </c>
      <c r="F4165" s="34">
        <v>97052788</v>
      </c>
    </row>
    <row r="4166" spans="1:6" ht="13.5" hidden="1" thickBot="1">
      <c r="A4166" s="27">
        <f t="shared" si="74"/>
        <v>9</v>
      </c>
      <c r="B4166" s="30" t="s">
        <v>6393</v>
      </c>
      <c r="C4166" s="30" t="s">
        <v>6077</v>
      </c>
      <c r="D4166" s="34">
        <v>0</v>
      </c>
      <c r="E4166" s="33">
        <v>222312593.75999999</v>
      </c>
      <c r="F4166" s="33">
        <v>222312593.75999999</v>
      </c>
    </row>
    <row r="4167" spans="1:6" ht="13.5" hidden="1" thickBot="1">
      <c r="A4167" s="27">
        <f t="shared" si="74"/>
        <v>9</v>
      </c>
      <c r="B4167" s="30" t="s">
        <v>6394</v>
      </c>
      <c r="C4167" s="30" t="s">
        <v>1334</v>
      </c>
      <c r="D4167" s="34">
        <v>0</v>
      </c>
      <c r="E4167" s="33">
        <v>724312.55</v>
      </c>
      <c r="F4167" s="33">
        <v>724312.55</v>
      </c>
    </row>
    <row r="4168" spans="1:6" ht="13.5" hidden="1" thickBot="1">
      <c r="A4168" s="27">
        <f t="shared" si="74"/>
        <v>9</v>
      </c>
      <c r="B4168" s="30" t="s">
        <v>6395</v>
      </c>
      <c r="C4168" s="30" t="s">
        <v>4785</v>
      </c>
      <c r="D4168" s="34">
        <v>0</v>
      </c>
      <c r="E4168" s="34">
        <v>354838504</v>
      </c>
      <c r="F4168" s="34">
        <v>354838504</v>
      </c>
    </row>
    <row r="4169" spans="1:6" ht="13.5" hidden="1" thickBot="1">
      <c r="A4169" s="27">
        <f t="shared" si="74"/>
        <v>9</v>
      </c>
      <c r="B4169" s="30" t="s">
        <v>6396</v>
      </c>
      <c r="C4169" s="30" t="s">
        <v>4802</v>
      </c>
      <c r="D4169" s="34">
        <v>0</v>
      </c>
      <c r="E4169" s="34">
        <v>2100000</v>
      </c>
      <c r="F4169" s="34">
        <v>2100000</v>
      </c>
    </row>
    <row r="4170" spans="1:6" ht="13.5" hidden="1" thickBot="1">
      <c r="A4170" s="27">
        <f t="shared" si="74"/>
        <v>9</v>
      </c>
      <c r="B4170" s="30" t="s">
        <v>6397</v>
      </c>
      <c r="C4170" s="30" t="s">
        <v>6080</v>
      </c>
      <c r="D4170" s="34">
        <v>0</v>
      </c>
      <c r="E4170" s="33">
        <v>8692993241.1499996</v>
      </c>
      <c r="F4170" s="33">
        <v>8692993241.1499996</v>
      </c>
    </row>
    <row r="4171" spans="1:6" ht="13.5" thickBot="1">
      <c r="A4171" s="27">
        <f t="shared" si="74"/>
        <v>6</v>
      </c>
      <c r="B4171" s="27" t="s">
        <v>6398</v>
      </c>
      <c r="C4171" s="30" t="s">
        <v>5979</v>
      </c>
      <c r="D4171" s="34">
        <v>0</v>
      </c>
      <c r="E4171" s="34">
        <v>0</v>
      </c>
      <c r="F4171" s="34">
        <v>0</v>
      </c>
    </row>
    <row r="4172" spans="1:6" ht="13.5" hidden="1" thickBot="1">
      <c r="A4172" s="27">
        <f t="shared" si="74"/>
        <v>9</v>
      </c>
      <c r="B4172" s="30" t="s">
        <v>6399</v>
      </c>
      <c r="C4172" s="30" t="s">
        <v>4823</v>
      </c>
      <c r="D4172" s="34">
        <v>0</v>
      </c>
      <c r="E4172" s="34">
        <v>190328196</v>
      </c>
      <c r="F4172" s="34">
        <v>190328196</v>
      </c>
    </row>
    <row r="4173" spans="1:6" ht="13.5" hidden="1" thickBot="1">
      <c r="A4173" s="27">
        <f t="shared" si="74"/>
        <v>9</v>
      </c>
      <c r="B4173" s="30" t="s">
        <v>6400</v>
      </c>
      <c r="C4173" s="30" t="s">
        <v>2212</v>
      </c>
      <c r="D4173" s="34">
        <v>0</v>
      </c>
      <c r="E4173" s="34">
        <v>133374959</v>
      </c>
      <c r="F4173" s="34">
        <v>133374959</v>
      </c>
    </row>
    <row r="4174" spans="1:6" ht="13.5" hidden="1" thickBot="1">
      <c r="A4174" s="27">
        <f t="shared" si="74"/>
        <v>9</v>
      </c>
      <c r="B4174" s="30" t="s">
        <v>6401</v>
      </c>
      <c r="C4174" s="30" t="s">
        <v>6077</v>
      </c>
      <c r="D4174" s="34">
        <v>0</v>
      </c>
      <c r="E4174" s="34">
        <v>61413586</v>
      </c>
      <c r="F4174" s="34">
        <v>61413586</v>
      </c>
    </row>
    <row r="4175" spans="1:6" ht="13.5" hidden="1" thickBot="1">
      <c r="A4175" s="27">
        <f t="shared" si="74"/>
        <v>9</v>
      </c>
      <c r="B4175" s="30" t="s">
        <v>6402</v>
      </c>
      <c r="C4175" s="30" t="s">
        <v>4802</v>
      </c>
      <c r="D4175" s="34">
        <v>0</v>
      </c>
      <c r="E4175" s="34">
        <v>2150770</v>
      </c>
      <c r="F4175" s="34">
        <v>2150770</v>
      </c>
    </row>
    <row r="4176" spans="1:6" ht="13.5" hidden="1" thickBot="1">
      <c r="A4176" s="27">
        <f t="shared" si="74"/>
        <v>9</v>
      </c>
      <c r="B4176" s="30" t="s">
        <v>6403</v>
      </c>
      <c r="C4176" s="30" t="s">
        <v>6080</v>
      </c>
      <c r="D4176" s="34">
        <v>0</v>
      </c>
      <c r="E4176" s="34">
        <v>387267511</v>
      </c>
      <c r="F4176" s="34">
        <v>387267511</v>
      </c>
    </row>
    <row r="4177" spans="1:6" ht="13.5" thickBot="1">
      <c r="A4177" s="27">
        <f t="shared" si="74"/>
        <v>6</v>
      </c>
      <c r="B4177" s="27" t="s">
        <v>6404</v>
      </c>
      <c r="C4177" s="30" t="s">
        <v>3975</v>
      </c>
      <c r="D4177" s="34">
        <v>0</v>
      </c>
      <c r="E4177" s="34">
        <v>0</v>
      </c>
      <c r="F4177" s="34">
        <v>0</v>
      </c>
    </row>
    <row r="4178" spans="1:6" ht="13.5" hidden="1" thickBot="1">
      <c r="A4178" s="27">
        <f t="shared" si="74"/>
        <v>9</v>
      </c>
      <c r="B4178" s="30" t="s">
        <v>6405</v>
      </c>
      <c r="C4178" s="30" t="s">
        <v>199</v>
      </c>
      <c r="D4178" s="34">
        <v>0</v>
      </c>
      <c r="E4178" s="33">
        <v>2981856102.7399998</v>
      </c>
      <c r="F4178" s="33">
        <v>2981856102.7399998</v>
      </c>
    </row>
    <row r="4179" spans="1:6" ht="13.5" hidden="1" thickBot="1">
      <c r="A4179" s="27">
        <f t="shared" si="74"/>
        <v>9</v>
      </c>
      <c r="B4179" s="30" t="s">
        <v>6406</v>
      </c>
      <c r="C4179" s="30" t="s">
        <v>4823</v>
      </c>
      <c r="D4179" s="34">
        <v>0</v>
      </c>
      <c r="E4179" s="33">
        <v>54037831412.540001</v>
      </c>
      <c r="F4179" s="33">
        <v>54037831412.540001</v>
      </c>
    </row>
    <row r="4180" spans="1:6" ht="13.5" hidden="1" thickBot="1">
      <c r="A4180" s="27">
        <f t="shared" si="74"/>
        <v>9</v>
      </c>
      <c r="B4180" s="30" t="s">
        <v>6407</v>
      </c>
      <c r="C4180" s="30" t="s">
        <v>2212</v>
      </c>
      <c r="D4180" s="34">
        <v>0</v>
      </c>
      <c r="E4180" s="33">
        <v>55008375058.169998</v>
      </c>
      <c r="F4180" s="33">
        <v>55008375058.169998</v>
      </c>
    </row>
    <row r="4181" spans="1:6" ht="13.5" hidden="1" thickBot="1">
      <c r="A4181" s="27">
        <f t="shared" si="74"/>
        <v>9</v>
      </c>
      <c r="B4181" s="30" t="s">
        <v>6408</v>
      </c>
      <c r="C4181" s="30" t="s">
        <v>4744</v>
      </c>
      <c r="D4181" s="34">
        <v>0</v>
      </c>
      <c r="E4181" s="34">
        <v>8379402</v>
      </c>
      <c r="F4181" s="34">
        <v>8379402</v>
      </c>
    </row>
    <row r="4182" spans="1:6" ht="13.5" hidden="1" thickBot="1">
      <c r="A4182" s="27">
        <f t="shared" si="74"/>
        <v>9</v>
      </c>
      <c r="B4182" s="30" t="s">
        <v>6409</v>
      </c>
      <c r="C4182" s="30" t="s">
        <v>2214</v>
      </c>
      <c r="D4182" s="34">
        <v>0</v>
      </c>
      <c r="E4182" s="34">
        <v>2109619656</v>
      </c>
      <c r="F4182" s="34">
        <v>2109619656</v>
      </c>
    </row>
    <row r="4183" spans="1:6" ht="13.5" hidden="1" thickBot="1">
      <c r="A4183" s="27">
        <f t="shared" si="74"/>
        <v>9</v>
      </c>
      <c r="B4183" s="30" t="s">
        <v>6410</v>
      </c>
      <c r="C4183" s="30" t="s">
        <v>133</v>
      </c>
      <c r="D4183" s="34">
        <v>0</v>
      </c>
      <c r="E4183" s="34">
        <v>231704110</v>
      </c>
      <c r="F4183" s="34">
        <v>231704110</v>
      </c>
    </row>
    <row r="4184" spans="1:6" ht="13.5" hidden="1" thickBot="1">
      <c r="A4184" s="27">
        <f t="shared" si="74"/>
        <v>9</v>
      </c>
      <c r="B4184" s="30" t="s">
        <v>6411</v>
      </c>
      <c r="C4184" s="30" t="s">
        <v>6077</v>
      </c>
      <c r="D4184" s="34">
        <v>0</v>
      </c>
      <c r="E4184" s="33">
        <v>3633157255.6500001</v>
      </c>
      <c r="F4184" s="33">
        <v>3633157255.6500001</v>
      </c>
    </row>
    <row r="4185" spans="1:6" ht="13.5" hidden="1" thickBot="1">
      <c r="A4185" s="27">
        <f t="shared" si="74"/>
        <v>9</v>
      </c>
      <c r="B4185" s="30" t="s">
        <v>6412</v>
      </c>
      <c r="C4185" s="30" t="s">
        <v>1334</v>
      </c>
      <c r="D4185" s="34">
        <v>0</v>
      </c>
      <c r="E4185" s="33">
        <v>41927914.240000002</v>
      </c>
      <c r="F4185" s="33">
        <v>41927914.240000002</v>
      </c>
    </row>
    <row r="4186" spans="1:6" ht="13.5" hidden="1" thickBot="1">
      <c r="A4186" s="27">
        <f t="shared" si="74"/>
        <v>9</v>
      </c>
      <c r="B4186" s="30" t="s">
        <v>6413</v>
      </c>
      <c r="C4186" s="30" t="s">
        <v>4785</v>
      </c>
      <c r="D4186" s="34">
        <v>0</v>
      </c>
      <c r="E4186" s="34">
        <v>1624561245</v>
      </c>
      <c r="F4186" s="34">
        <v>1624561245</v>
      </c>
    </row>
    <row r="4187" spans="1:6" ht="13.5" hidden="1" thickBot="1">
      <c r="A4187" s="27">
        <f t="shared" si="74"/>
        <v>9</v>
      </c>
      <c r="B4187" s="30" t="s">
        <v>6414</v>
      </c>
      <c r="C4187" s="30" t="s">
        <v>4802</v>
      </c>
      <c r="D4187" s="34">
        <v>0</v>
      </c>
      <c r="E4187" s="34">
        <v>2036420852</v>
      </c>
      <c r="F4187" s="34">
        <v>2036420852</v>
      </c>
    </row>
    <row r="4188" spans="1:6" ht="13.5" hidden="1" thickBot="1">
      <c r="A4188" s="27">
        <f t="shared" si="74"/>
        <v>9</v>
      </c>
      <c r="B4188" s="30" t="s">
        <v>6415</v>
      </c>
      <c r="C4188" s="30" t="s">
        <v>6080</v>
      </c>
      <c r="D4188" s="34">
        <v>0</v>
      </c>
      <c r="E4188" s="33">
        <v>121713833008.34</v>
      </c>
      <c r="F4188" s="33">
        <v>121713833008.34</v>
      </c>
    </row>
    <row r="4189" spans="1:6" ht="13.5" thickBot="1">
      <c r="A4189" s="27">
        <f t="shared" si="74"/>
        <v>3</v>
      </c>
      <c r="B4189" s="27" t="s">
        <v>6416</v>
      </c>
      <c r="C4189" s="30" t="s">
        <v>129</v>
      </c>
      <c r="D4189" s="34">
        <v>0</v>
      </c>
      <c r="E4189" s="33">
        <v>0.02</v>
      </c>
      <c r="F4189" s="33">
        <v>0.02</v>
      </c>
    </row>
    <row r="4190" spans="1:6" ht="13.5" thickBot="1">
      <c r="A4190" s="27">
        <f t="shared" si="74"/>
        <v>6</v>
      </c>
      <c r="B4190" s="27" t="s">
        <v>6417</v>
      </c>
      <c r="C4190" s="30" t="s">
        <v>4003</v>
      </c>
      <c r="D4190" s="34">
        <v>0</v>
      </c>
      <c r="E4190" s="34">
        <v>0</v>
      </c>
      <c r="F4190" s="34">
        <v>0</v>
      </c>
    </row>
    <row r="4191" spans="1:6" ht="13.5" hidden="1" thickBot="1">
      <c r="A4191" s="27">
        <f t="shared" si="74"/>
        <v>9</v>
      </c>
      <c r="B4191" s="30" t="s">
        <v>6418</v>
      </c>
      <c r="C4191" s="30" t="s">
        <v>199</v>
      </c>
      <c r="D4191" s="34">
        <v>0</v>
      </c>
      <c r="E4191" s="33">
        <v>204626196485.09</v>
      </c>
      <c r="F4191" s="33">
        <v>204626196485.09</v>
      </c>
    </row>
    <row r="4192" spans="1:6" ht="13.5" hidden="1" thickBot="1">
      <c r="A4192" s="27">
        <f t="shared" si="74"/>
        <v>9</v>
      </c>
      <c r="B4192" s="30" t="s">
        <v>6419</v>
      </c>
      <c r="C4192" s="30" t="s">
        <v>4823</v>
      </c>
      <c r="D4192" s="34">
        <v>0</v>
      </c>
      <c r="E4192" s="33">
        <v>312119558393.53998</v>
      </c>
      <c r="F4192" s="33">
        <v>312119558393.53998</v>
      </c>
    </row>
    <row r="4193" spans="1:6" ht="13.5" hidden="1" thickBot="1">
      <c r="A4193" s="27">
        <f t="shared" si="74"/>
        <v>9</v>
      </c>
      <c r="B4193" s="30" t="s">
        <v>6420</v>
      </c>
      <c r="C4193" s="30" t="s">
        <v>2212</v>
      </c>
      <c r="D4193" s="34">
        <v>0</v>
      </c>
      <c r="E4193" s="33">
        <v>493877343789.40997</v>
      </c>
      <c r="F4193" s="33">
        <v>493877343789.40997</v>
      </c>
    </row>
    <row r="4194" spans="1:6" ht="13.5" hidden="1" thickBot="1">
      <c r="A4194" s="27">
        <f t="shared" ref="A4194:A4257" si="75">LEN(B4194)</f>
        <v>9</v>
      </c>
      <c r="B4194" s="30" t="s">
        <v>6421</v>
      </c>
      <c r="C4194" s="30" t="s">
        <v>4744</v>
      </c>
      <c r="D4194" s="34">
        <v>0</v>
      </c>
      <c r="E4194" s="33">
        <v>2370750048.79</v>
      </c>
      <c r="F4194" s="33">
        <v>2370750048.79</v>
      </c>
    </row>
    <row r="4195" spans="1:6" ht="13.5" hidden="1" thickBot="1">
      <c r="A4195" s="27">
        <f t="shared" si="75"/>
        <v>9</v>
      </c>
      <c r="B4195" s="30" t="s">
        <v>6422</v>
      </c>
      <c r="C4195" s="30" t="s">
        <v>2214</v>
      </c>
      <c r="D4195" s="34">
        <v>0</v>
      </c>
      <c r="E4195" s="33">
        <v>43607263225.449997</v>
      </c>
      <c r="F4195" s="33">
        <v>43607263225.449997</v>
      </c>
    </row>
    <row r="4196" spans="1:6" ht="13.5" hidden="1" thickBot="1">
      <c r="A4196" s="27">
        <f t="shared" si="75"/>
        <v>9</v>
      </c>
      <c r="B4196" s="30" t="s">
        <v>6423</v>
      </c>
      <c r="C4196" s="30" t="s">
        <v>133</v>
      </c>
      <c r="D4196" s="34">
        <v>0</v>
      </c>
      <c r="E4196" s="33">
        <v>10144716041.84</v>
      </c>
      <c r="F4196" s="33">
        <v>10144716041.84</v>
      </c>
    </row>
    <row r="4197" spans="1:6" ht="13.5" hidden="1" thickBot="1">
      <c r="A4197" s="27">
        <f t="shared" si="75"/>
        <v>9</v>
      </c>
      <c r="B4197" s="30" t="s">
        <v>6424</v>
      </c>
      <c r="C4197" s="30" t="s">
        <v>6077</v>
      </c>
      <c r="D4197" s="34">
        <v>0</v>
      </c>
      <c r="E4197" s="33">
        <v>15587485697.469999</v>
      </c>
      <c r="F4197" s="33">
        <v>15587485697.469999</v>
      </c>
    </row>
    <row r="4198" spans="1:6" ht="13.5" hidden="1" thickBot="1">
      <c r="A4198" s="27">
        <f t="shared" si="75"/>
        <v>9</v>
      </c>
      <c r="B4198" s="30" t="s">
        <v>6425</v>
      </c>
      <c r="C4198" s="30" t="s">
        <v>1334</v>
      </c>
      <c r="D4198" s="34">
        <v>0</v>
      </c>
      <c r="E4198" s="33">
        <v>323961676.44999999</v>
      </c>
      <c r="F4198" s="33">
        <v>323961676.44999999</v>
      </c>
    </row>
    <row r="4199" spans="1:6" ht="13.5" hidden="1" thickBot="1">
      <c r="A4199" s="27">
        <f t="shared" si="75"/>
        <v>9</v>
      </c>
      <c r="B4199" s="30" t="s">
        <v>6426</v>
      </c>
      <c r="C4199" s="30" t="s">
        <v>4785</v>
      </c>
      <c r="D4199" s="34">
        <v>0</v>
      </c>
      <c r="E4199" s="33">
        <v>12384690401.24</v>
      </c>
      <c r="F4199" s="33">
        <v>12384690401.24</v>
      </c>
    </row>
    <row r="4200" spans="1:6" ht="13.5" hidden="1" thickBot="1">
      <c r="A4200" s="27">
        <f t="shared" si="75"/>
        <v>9</v>
      </c>
      <c r="B4200" s="30" t="s">
        <v>6427</v>
      </c>
      <c r="C4200" s="30" t="s">
        <v>4802</v>
      </c>
      <c r="D4200" s="34">
        <v>0</v>
      </c>
      <c r="E4200" s="33">
        <v>28721103250.630001</v>
      </c>
      <c r="F4200" s="33">
        <v>28721103250.630001</v>
      </c>
    </row>
    <row r="4201" spans="1:6" ht="13.5" hidden="1" thickBot="1">
      <c r="A4201" s="27">
        <f t="shared" si="75"/>
        <v>9</v>
      </c>
      <c r="B4201" s="30" t="s">
        <v>6428</v>
      </c>
      <c r="C4201" s="30" t="s">
        <v>6080</v>
      </c>
      <c r="D4201" s="34">
        <v>0</v>
      </c>
      <c r="E4201" s="33">
        <v>1123763069009.9099</v>
      </c>
      <c r="F4201" s="33">
        <v>1123763069009.9099</v>
      </c>
    </row>
    <row r="4202" spans="1:6" ht="13.5" thickBot="1">
      <c r="A4202" s="27">
        <f t="shared" si="75"/>
        <v>6</v>
      </c>
      <c r="B4202" s="27" t="s">
        <v>6429</v>
      </c>
      <c r="C4202" s="30" t="s">
        <v>4005</v>
      </c>
      <c r="D4202" s="34">
        <v>0</v>
      </c>
      <c r="E4202" s="34">
        <v>0</v>
      </c>
      <c r="F4202" s="34">
        <v>0</v>
      </c>
    </row>
    <row r="4203" spans="1:6" ht="13.5" hidden="1" thickBot="1">
      <c r="A4203" s="27">
        <f t="shared" si="75"/>
        <v>9</v>
      </c>
      <c r="B4203" s="30" t="s">
        <v>6430</v>
      </c>
      <c r="C4203" s="30" t="s">
        <v>199</v>
      </c>
      <c r="D4203" s="34">
        <v>0</v>
      </c>
      <c r="E4203" s="33">
        <v>31984731409.509998</v>
      </c>
      <c r="F4203" s="33">
        <v>31984731409.509998</v>
      </c>
    </row>
    <row r="4204" spans="1:6" ht="13.5" hidden="1" thickBot="1">
      <c r="A4204" s="27">
        <f t="shared" si="75"/>
        <v>9</v>
      </c>
      <c r="B4204" s="30" t="s">
        <v>6431</v>
      </c>
      <c r="C4204" s="30" t="s">
        <v>4823</v>
      </c>
      <c r="D4204" s="34">
        <v>0</v>
      </c>
      <c r="E4204" s="33">
        <v>89367850395.25</v>
      </c>
      <c r="F4204" s="33">
        <v>89367850395.25</v>
      </c>
    </row>
    <row r="4205" spans="1:6" ht="13.5" hidden="1" thickBot="1">
      <c r="A4205" s="27">
        <f t="shared" si="75"/>
        <v>9</v>
      </c>
      <c r="B4205" s="30" t="s">
        <v>6432</v>
      </c>
      <c r="C4205" s="30" t="s">
        <v>2212</v>
      </c>
      <c r="D4205" s="34">
        <v>0</v>
      </c>
      <c r="E4205" s="33">
        <v>88450545920.649994</v>
      </c>
      <c r="F4205" s="33">
        <v>88450545920.649994</v>
      </c>
    </row>
    <row r="4206" spans="1:6" ht="13.5" hidden="1" thickBot="1">
      <c r="A4206" s="27">
        <f t="shared" si="75"/>
        <v>9</v>
      </c>
      <c r="B4206" s="30" t="s">
        <v>6433</v>
      </c>
      <c r="C4206" s="30" t="s">
        <v>4744</v>
      </c>
      <c r="D4206" s="34">
        <v>0</v>
      </c>
      <c r="E4206" s="33">
        <v>524592024.20999998</v>
      </c>
      <c r="F4206" s="33">
        <v>524592024.20999998</v>
      </c>
    </row>
    <row r="4207" spans="1:6" ht="13.5" hidden="1" thickBot="1">
      <c r="A4207" s="27">
        <f t="shared" si="75"/>
        <v>9</v>
      </c>
      <c r="B4207" s="30" t="s">
        <v>6434</v>
      </c>
      <c r="C4207" s="30" t="s">
        <v>2214</v>
      </c>
      <c r="D4207" s="34">
        <v>0</v>
      </c>
      <c r="E4207" s="33">
        <v>7595181562.8400002</v>
      </c>
      <c r="F4207" s="33">
        <v>7595181562.8400002</v>
      </c>
    </row>
    <row r="4208" spans="1:6" ht="13.5" hidden="1" thickBot="1">
      <c r="A4208" s="27">
        <f t="shared" si="75"/>
        <v>9</v>
      </c>
      <c r="B4208" s="30" t="s">
        <v>6435</v>
      </c>
      <c r="C4208" s="30" t="s">
        <v>133</v>
      </c>
      <c r="D4208" s="34">
        <v>0</v>
      </c>
      <c r="E4208" s="33">
        <v>1962545879.4000001</v>
      </c>
      <c r="F4208" s="33">
        <v>1962545879.4000001</v>
      </c>
    </row>
    <row r="4209" spans="1:6" ht="13.5" hidden="1" thickBot="1">
      <c r="A4209" s="27">
        <f t="shared" si="75"/>
        <v>9</v>
      </c>
      <c r="B4209" s="30" t="s">
        <v>6436</v>
      </c>
      <c r="C4209" s="30" t="s">
        <v>6077</v>
      </c>
      <c r="D4209" s="34">
        <v>0</v>
      </c>
      <c r="E4209" s="33">
        <v>3837818716.0700002</v>
      </c>
      <c r="F4209" s="33">
        <v>3837818716.0700002</v>
      </c>
    </row>
    <row r="4210" spans="1:6" ht="13.5" hidden="1" thickBot="1">
      <c r="A4210" s="27">
        <f t="shared" si="75"/>
        <v>9</v>
      </c>
      <c r="B4210" s="30" t="s">
        <v>6437</v>
      </c>
      <c r="C4210" s="30" t="s">
        <v>1334</v>
      </c>
      <c r="D4210" s="34">
        <v>0</v>
      </c>
      <c r="E4210" s="34">
        <v>98657733</v>
      </c>
      <c r="F4210" s="34">
        <v>98657733</v>
      </c>
    </row>
    <row r="4211" spans="1:6" ht="13.5" hidden="1" thickBot="1">
      <c r="A4211" s="27">
        <f t="shared" si="75"/>
        <v>9</v>
      </c>
      <c r="B4211" s="30" t="s">
        <v>6438</v>
      </c>
      <c r="C4211" s="30" t="s">
        <v>4785</v>
      </c>
      <c r="D4211" s="34">
        <v>0</v>
      </c>
      <c r="E4211" s="34">
        <v>277447678</v>
      </c>
      <c r="F4211" s="34">
        <v>277447678</v>
      </c>
    </row>
    <row r="4212" spans="1:6" ht="13.5" hidden="1" thickBot="1">
      <c r="A4212" s="27">
        <f t="shared" si="75"/>
        <v>9</v>
      </c>
      <c r="B4212" s="30" t="s">
        <v>6439</v>
      </c>
      <c r="C4212" s="30" t="s">
        <v>4802</v>
      </c>
      <c r="D4212" s="34">
        <v>0</v>
      </c>
      <c r="E4212" s="33">
        <v>4069704491.7800002</v>
      </c>
      <c r="F4212" s="33">
        <v>4069704491.7800002</v>
      </c>
    </row>
    <row r="4213" spans="1:6" ht="13.5" hidden="1" thickBot="1">
      <c r="A4213" s="27">
        <f t="shared" si="75"/>
        <v>9</v>
      </c>
      <c r="B4213" s="30" t="s">
        <v>6440</v>
      </c>
      <c r="C4213" s="30" t="s">
        <v>6080</v>
      </c>
      <c r="D4213" s="34">
        <v>0</v>
      </c>
      <c r="E4213" s="33">
        <v>228169075810.70999</v>
      </c>
      <c r="F4213" s="33">
        <v>228169075810.70999</v>
      </c>
    </row>
    <row r="4214" spans="1:6" ht="13.5" thickBot="1">
      <c r="A4214" s="27">
        <f t="shared" si="75"/>
        <v>6</v>
      </c>
      <c r="B4214" s="27" t="s">
        <v>6441</v>
      </c>
      <c r="C4214" s="30" t="s">
        <v>4007</v>
      </c>
      <c r="D4214" s="34">
        <v>0</v>
      </c>
      <c r="E4214" s="34">
        <v>0</v>
      </c>
      <c r="F4214" s="34">
        <v>0</v>
      </c>
    </row>
    <row r="4215" spans="1:6" ht="13.5" hidden="1" thickBot="1">
      <c r="A4215" s="27">
        <f t="shared" si="75"/>
        <v>9</v>
      </c>
      <c r="B4215" s="30" t="s">
        <v>6442</v>
      </c>
      <c r="C4215" s="30" t="s">
        <v>199</v>
      </c>
      <c r="D4215" s="34">
        <v>0</v>
      </c>
      <c r="E4215" s="33">
        <v>103278453146.38</v>
      </c>
      <c r="F4215" s="33">
        <v>103278453146.38</v>
      </c>
    </row>
    <row r="4216" spans="1:6" ht="13.5" hidden="1" thickBot="1">
      <c r="A4216" s="27">
        <f t="shared" si="75"/>
        <v>9</v>
      </c>
      <c r="B4216" s="30" t="s">
        <v>6443</v>
      </c>
      <c r="C4216" s="30" t="s">
        <v>4823</v>
      </c>
      <c r="D4216" s="34">
        <v>0</v>
      </c>
      <c r="E4216" s="33">
        <v>171251713059.29999</v>
      </c>
      <c r="F4216" s="33">
        <v>171251713059.29999</v>
      </c>
    </row>
    <row r="4217" spans="1:6" ht="13.5" hidden="1" thickBot="1">
      <c r="A4217" s="27">
        <f t="shared" si="75"/>
        <v>9</v>
      </c>
      <c r="B4217" s="30" t="s">
        <v>6444</v>
      </c>
      <c r="C4217" s="30" t="s">
        <v>2212</v>
      </c>
      <c r="D4217" s="34">
        <v>0</v>
      </c>
      <c r="E4217" s="33">
        <v>289102203592.69</v>
      </c>
      <c r="F4217" s="33">
        <v>289102203592.69</v>
      </c>
    </row>
    <row r="4218" spans="1:6" ht="13.5" hidden="1" thickBot="1">
      <c r="A4218" s="27">
        <f t="shared" si="75"/>
        <v>9</v>
      </c>
      <c r="B4218" s="30" t="s">
        <v>6445</v>
      </c>
      <c r="C4218" s="30" t="s">
        <v>4744</v>
      </c>
      <c r="D4218" s="34">
        <v>0</v>
      </c>
      <c r="E4218" s="33">
        <v>1872557457.48</v>
      </c>
      <c r="F4218" s="33">
        <v>1872557457.48</v>
      </c>
    </row>
    <row r="4219" spans="1:6" ht="13.5" hidden="1" thickBot="1">
      <c r="A4219" s="27">
        <f t="shared" si="75"/>
        <v>9</v>
      </c>
      <c r="B4219" s="30" t="s">
        <v>6446</v>
      </c>
      <c r="C4219" s="30" t="s">
        <v>2214</v>
      </c>
      <c r="D4219" s="34">
        <v>0</v>
      </c>
      <c r="E4219" s="33">
        <v>30598418248.400002</v>
      </c>
      <c r="F4219" s="33">
        <v>30598418248.400002</v>
      </c>
    </row>
    <row r="4220" spans="1:6" ht="13.5" hidden="1" thickBot="1">
      <c r="A4220" s="27">
        <f t="shared" si="75"/>
        <v>9</v>
      </c>
      <c r="B4220" s="30" t="s">
        <v>6447</v>
      </c>
      <c r="C4220" s="30" t="s">
        <v>133</v>
      </c>
      <c r="D4220" s="34">
        <v>0</v>
      </c>
      <c r="E4220" s="33">
        <v>8327267352.0900002</v>
      </c>
      <c r="F4220" s="33">
        <v>8327267352.0900002</v>
      </c>
    </row>
    <row r="4221" spans="1:6" ht="13.5" hidden="1" thickBot="1">
      <c r="A4221" s="27">
        <f t="shared" si="75"/>
        <v>9</v>
      </c>
      <c r="B4221" s="30" t="s">
        <v>6448</v>
      </c>
      <c r="C4221" s="30" t="s">
        <v>6077</v>
      </c>
      <c r="D4221" s="34">
        <v>0</v>
      </c>
      <c r="E4221" s="33">
        <v>12826316809.629999</v>
      </c>
      <c r="F4221" s="33">
        <v>12826316809.629999</v>
      </c>
    </row>
    <row r="4222" spans="1:6" ht="13.5" hidden="1" thickBot="1">
      <c r="A4222" s="27">
        <f t="shared" si="75"/>
        <v>9</v>
      </c>
      <c r="B4222" s="30" t="s">
        <v>6449</v>
      </c>
      <c r="C4222" s="30" t="s">
        <v>1334</v>
      </c>
      <c r="D4222" s="34">
        <v>0</v>
      </c>
      <c r="E4222" s="34">
        <v>91445245</v>
      </c>
      <c r="F4222" s="34">
        <v>91445245</v>
      </c>
    </row>
    <row r="4223" spans="1:6" ht="13.5" hidden="1" thickBot="1">
      <c r="A4223" s="27">
        <f t="shared" si="75"/>
        <v>9</v>
      </c>
      <c r="B4223" s="30" t="s">
        <v>6450</v>
      </c>
      <c r="C4223" s="30" t="s">
        <v>4785</v>
      </c>
      <c r="D4223" s="34">
        <v>0</v>
      </c>
      <c r="E4223" s="33">
        <v>13933734319.5</v>
      </c>
      <c r="F4223" s="33">
        <v>13933734319.5</v>
      </c>
    </row>
    <row r="4224" spans="1:6" ht="13.5" hidden="1" thickBot="1">
      <c r="A4224" s="27">
        <f t="shared" si="75"/>
        <v>9</v>
      </c>
      <c r="B4224" s="30" t="s">
        <v>6451</v>
      </c>
      <c r="C4224" s="30" t="s">
        <v>4802</v>
      </c>
      <c r="D4224" s="34">
        <v>0</v>
      </c>
      <c r="E4224" s="33">
        <v>27243421895.669998</v>
      </c>
      <c r="F4224" s="33">
        <v>27243421895.669998</v>
      </c>
    </row>
    <row r="4225" spans="1:6" ht="13.5" hidden="1" thickBot="1">
      <c r="A4225" s="27">
        <f t="shared" si="75"/>
        <v>9</v>
      </c>
      <c r="B4225" s="30" t="s">
        <v>6452</v>
      </c>
      <c r="C4225" s="30" t="s">
        <v>6080</v>
      </c>
      <c r="D4225" s="34">
        <v>0</v>
      </c>
      <c r="E4225" s="33">
        <v>658525531126.14001</v>
      </c>
      <c r="F4225" s="33">
        <v>658525531126.14001</v>
      </c>
    </row>
    <row r="4226" spans="1:6" ht="13.5" thickBot="1">
      <c r="A4226" s="27">
        <f t="shared" si="75"/>
        <v>6</v>
      </c>
      <c r="B4226" s="27" t="s">
        <v>6453</v>
      </c>
      <c r="C4226" s="30" t="s">
        <v>4009</v>
      </c>
      <c r="D4226" s="34">
        <v>0</v>
      </c>
      <c r="E4226" s="34">
        <v>0</v>
      </c>
      <c r="F4226" s="34">
        <v>0</v>
      </c>
    </row>
    <row r="4227" spans="1:6" ht="13.5" hidden="1" thickBot="1">
      <c r="A4227" s="27">
        <f t="shared" si="75"/>
        <v>9</v>
      </c>
      <c r="B4227" s="30" t="s">
        <v>6454</v>
      </c>
      <c r="C4227" s="30" t="s">
        <v>199</v>
      </c>
      <c r="D4227" s="34">
        <v>0</v>
      </c>
      <c r="E4227" s="33">
        <v>81233237215.619995</v>
      </c>
      <c r="F4227" s="33">
        <v>81233237215.619995</v>
      </c>
    </row>
    <row r="4228" spans="1:6" ht="13.5" hidden="1" thickBot="1">
      <c r="A4228" s="27">
        <f t="shared" si="75"/>
        <v>9</v>
      </c>
      <c r="B4228" s="30" t="s">
        <v>6455</v>
      </c>
      <c r="C4228" s="30" t="s">
        <v>4823</v>
      </c>
      <c r="D4228" s="34">
        <v>0</v>
      </c>
      <c r="E4228" s="33">
        <v>190089706901.45001</v>
      </c>
      <c r="F4228" s="33">
        <v>190089706901.45001</v>
      </c>
    </row>
    <row r="4229" spans="1:6" ht="13.5" hidden="1" thickBot="1">
      <c r="A4229" s="27">
        <f t="shared" si="75"/>
        <v>9</v>
      </c>
      <c r="B4229" s="30" t="s">
        <v>6456</v>
      </c>
      <c r="C4229" s="30" t="s">
        <v>2212</v>
      </c>
      <c r="D4229" s="34">
        <v>0</v>
      </c>
      <c r="E4229" s="33">
        <v>204732260857.97</v>
      </c>
      <c r="F4229" s="33">
        <v>204732260857.97</v>
      </c>
    </row>
    <row r="4230" spans="1:6" ht="13.5" hidden="1" thickBot="1">
      <c r="A4230" s="27">
        <f t="shared" si="75"/>
        <v>9</v>
      </c>
      <c r="B4230" s="30" t="s">
        <v>6457</v>
      </c>
      <c r="C4230" s="30" t="s">
        <v>4744</v>
      </c>
      <c r="D4230" s="34">
        <v>0</v>
      </c>
      <c r="E4230" s="33">
        <v>1371395381.1300001</v>
      </c>
      <c r="F4230" s="33">
        <v>1371395381.1300001</v>
      </c>
    </row>
    <row r="4231" spans="1:6" ht="13.5" hidden="1" thickBot="1">
      <c r="A4231" s="27">
        <f t="shared" si="75"/>
        <v>9</v>
      </c>
      <c r="B4231" s="30" t="s">
        <v>6458</v>
      </c>
      <c r="C4231" s="30" t="s">
        <v>2214</v>
      </c>
      <c r="D4231" s="34">
        <v>0</v>
      </c>
      <c r="E4231" s="33">
        <v>11743974575.629999</v>
      </c>
      <c r="F4231" s="33">
        <v>11743974575.629999</v>
      </c>
    </row>
    <row r="4232" spans="1:6" ht="13.5" hidden="1" thickBot="1">
      <c r="A4232" s="27">
        <f t="shared" si="75"/>
        <v>9</v>
      </c>
      <c r="B4232" s="30" t="s">
        <v>6459</v>
      </c>
      <c r="C4232" s="30" t="s">
        <v>133</v>
      </c>
      <c r="D4232" s="34">
        <v>0</v>
      </c>
      <c r="E4232" s="33">
        <v>2699372153.1399999</v>
      </c>
      <c r="F4232" s="33">
        <v>2699372153.1399999</v>
      </c>
    </row>
    <row r="4233" spans="1:6" ht="13.5" hidden="1" thickBot="1">
      <c r="A4233" s="27">
        <f t="shared" si="75"/>
        <v>9</v>
      </c>
      <c r="B4233" s="30" t="s">
        <v>6460</v>
      </c>
      <c r="C4233" s="30" t="s">
        <v>6077</v>
      </c>
      <c r="D4233" s="34">
        <v>0</v>
      </c>
      <c r="E4233" s="33">
        <v>6484700287.1800003</v>
      </c>
      <c r="F4233" s="33">
        <v>6484700287.1800003</v>
      </c>
    </row>
    <row r="4234" spans="1:6" ht="13.5" hidden="1" thickBot="1">
      <c r="A4234" s="27">
        <f t="shared" si="75"/>
        <v>9</v>
      </c>
      <c r="B4234" s="30" t="s">
        <v>6461</v>
      </c>
      <c r="C4234" s="30" t="s">
        <v>1334</v>
      </c>
      <c r="D4234" s="34">
        <v>0</v>
      </c>
      <c r="E4234" s="33">
        <v>82932358.5</v>
      </c>
      <c r="F4234" s="33">
        <v>82932358.5</v>
      </c>
    </row>
    <row r="4235" spans="1:6" ht="13.5" hidden="1" thickBot="1">
      <c r="A4235" s="27">
        <f t="shared" si="75"/>
        <v>9</v>
      </c>
      <c r="B4235" s="30" t="s">
        <v>6462</v>
      </c>
      <c r="C4235" s="30" t="s">
        <v>4785</v>
      </c>
      <c r="D4235" s="34">
        <v>0</v>
      </c>
      <c r="E4235" s="33">
        <v>3837724928.6999998</v>
      </c>
      <c r="F4235" s="33">
        <v>3837724928.6999998</v>
      </c>
    </row>
    <row r="4236" spans="1:6" ht="13.5" hidden="1" thickBot="1">
      <c r="A4236" s="27">
        <f t="shared" si="75"/>
        <v>9</v>
      </c>
      <c r="B4236" s="30" t="s">
        <v>6463</v>
      </c>
      <c r="C4236" s="30" t="s">
        <v>4802</v>
      </c>
      <c r="D4236" s="34">
        <v>0</v>
      </c>
      <c r="E4236" s="33">
        <v>16552739683.84</v>
      </c>
      <c r="F4236" s="33">
        <v>16552739683.84</v>
      </c>
    </row>
    <row r="4237" spans="1:6" ht="13.5" hidden="1" thickBot="1">
      <c r="A4237" s="27">
        <f t="shared" si="75"/>
        <v>9</v>
      </c>
      <c r="B4237" s="30" t="s">
        <v>6464</v>
      </c>
      <c r="C4237" s="30" t="s">
        <v>6080</v>
      </c>
      <c r="D4237" s="34">
        <v>0</v>
      </c>
      <c r="E4237" s="33">
        <v>518828044343.15997</v>
      </c>
      <c r="F4237" s="33">
        <v>518828044343.15997</v>
      </c>
    </row>
    <row r="4238" spans="1:6" ht="13.5" thickBot="1">
      <c r="A4238" s="27">
        <f t="shared" si="75"/>
        <v>6</v>
      </c>
      <c r="B4238" s="27" t="s">
        <v>6465</v>
      </c>
      <c r="C4238" s="30" t="s">
        <v>4011</v>
      </c>
      <c r="D4238" s="34">
        <v>0</v>
      </c>
      <c r="E4238" s="34">
        <v>0</v>
      </c>
      <c r="F4238" s="34">
        <v>0</v>
      </c>
    </row>
    <row r="4239" spans="1:6" ht="13.5" hidden="1" thickBot="1">
      <c r="A4239" s="27">
        <f t="shared" si="75"/>
        <v>9</v>
      </c>
      <c r="B4239" s="30" t="s">
        <v>6466</v>
      </c>
      <c r="C4239" s="30" t="s">
        <v>199</v>
      </c>
      <c r="D4239" s="34">
        <v>0</v>
      </c>
      <c r="E4239" s="33">
        <v>31501019164.259998</v>
      </c>
      <c r="F4239" s="33">
        <v>31501019164.259998</v>
      </c>
    </row>
    <row r="4240" spans="1:6" ht="13.5" hidden="1" thickBot="1">
      <c r="A4240" s="27">
        <f t="shared" si="75"/>
        <v>9</v>
      </c>
      <c r="B4240" s="30" t="s">
        <v>6467</v>
      </c>
      <c r="C4240" s="30" t="s">
        <v>4823</v>
      </c>
      <c r="D4240" s="34">
        <v>0</v>
      </c>
      <c r="E4240" s="33">
        <v>42464673324.519997</v>
      </c>
      <c r="F4240" s="33">
        <v>42464673324.519997</v>
      </c>
    </row>
    <row r="4241" spans="1:6" ht="13.5" hidden="1" thickBot="1">
      <c r="A4241" s="27">
        <f t="shared" si="75"/>
        <v>9</v>
      </c>
      <c r="B4241" s="30" t="s">
        <v>6468</v>
      </c>
      <c r="C4241" s="30" t="s">
        <v>2212</v>
      </c>
      <c r="D4241" s="34">
        <v>0</v>
      </c>
      <c r="E4241" s="33">
        <v>89463919679.050003</v>
      </c>
      <c r="F4241" s="33">
        <v>89463919679.050003</v>
      </c>
    </row>
    <row r="4242" spans="1:6" ht="13.5" hidden="1" thickBot="1">
      <c r="A4242" s="27">
        <f t="shared" si="75"/>
        <v>9</v>
      </c>
      <c r="B4242" s="30" t="s">
        <v>6469</v>
      </c>
      <c r="C4242" s="30" t="s">
        <v>4744</v>
      </c>
      <c r="D4242" s="34">
        <v>0</v>
      </c>
      <c r="E4242" s="33">
        <v>555922294.75999999</v>
      </c>
      <c r="F4242" s="33">
        <v>555922294.75999999</v>
      </c>
    </row>
    <row r="4243" spans="1:6" ht="13.5" hidden="1" thickBot="1">
      <c r="A4243" s="27">
        <f t="shared" si="75"/>
        <v>9</v>
      </c>
      <c r="B4243" s="30" t="s">
        <v>6470</v>
      </c>
      <c r="C4243" s="30" t="s">
        <v>2214</v>
      </c>
      <c r="D4243" s="34">
        <v>0</v>
      </c>
      <c r="E4243" s="33">
        <v>10943268457.040001</v>
      </c>
      <c r="F4243" s="33">
        <v>10943268457.040001</v>
      </c>
    </row>
    <row r="4244" spans="1:6" ht="13.5" hidden="1" thickBot="1">
      <c r="A4244" s="27">
        <f t="shared" si="75"/>
        <v>9</v>
      </c>
      <c r="B4244" s="30" t="s">
        <v>6471</v>
      </c>
      <c r="C4244" s="30" t="s">
        <v>133</v>
      </c>
      <c r="D4244" s="34">
        <v>0</v>
      </c>
      <c r="E4244" s="33">
        <v>2485551866.48</v>
      </c>
      <c r="F4244" s="33">
        <v>2485551866.48</v>
      </c>
    </row>
    <row r="4245" spans="1:6" ht="13.5" hidden="1" thickBot="1">
      <c r="A4245" s="27">
        <f t="shared" si="75"/>
        <v>9</v>
      </c>
      <c r="B4245" s="30" t="s">
        <v>6472</v>
      </c>
      <c r="C4245" s="30" t="s">
        <v>6077</v>
      </c>
      <c r="D4245" s="34">
        <v>0</v>
      </c>
      <c r="E4245" s="33">
        <v>7008912274.0699997</v>
      </c>
      <c r="F4245" s="33">
        <v>7008912274.0699997</v>
      </c>
    </row>
    <row r="4246" spans="1:6" ht="13.5" hidden="1" thickBot="1">
      <c r="A4246" s="27">
        <f t="shared" si="75"/>
        <v>9</v>
      </c>
      <c r="B4246" s="30" t="s">
        <v>6473</v>
      </c>
      <c r="C4246" s="30" t="s">
        <v>1334</v>
      </c>
      <c r="D4246" s="34">
        <v>0</v>
      </c>
      <c r="E4246" s="34">
        <v>5857557</v>
      </c>
      <c r="F4246" s="34">
        <v>5857557</v>
      </c>
    </row>
    <row r="4247" spans="1:6" ht="13.5" hidden="1" thickBot="1">
      <c r="A4247" s="27">
        <f t="shared" si="75"/>
        <v>9</v>
      </c>
      <c r="B4247" s="30" t="s">
        <v>6474</v>
      </c>
      <c r="C4247" s="30" t="s">
        <v>4785</v>
      </c>
      <c r="D4247" s="34">
        <v>0</v>
      </c>
      <c r="E4247" s="33">
        <v>4898210252.1000004</v>
      </c>
      <c r="F4247" s="33">
        <v>4898210252.1000004</v>
      </c>
    </row>
    <row r="4248" spans="1:6" ht="13.5" hidden="1" thickBot="1">
      <c r="A4248" s="27">
        <f t="shared" si="75"/>
        <v>9</v>
      </c>
      <c r="B4248" s="30" t="s">
        <v>6475</v>
      </c>
      <c r="C4248" s="30" t="s">
        <v>4802</v>
      </c>
      <c r="D4248" s="34">
        <v>0</v>
      </c>
      <c r="E4248" s="33">
        <v>6630197643.3900003</v>
      </c>
      <c r="F4248" s="33">
        <v>6630197643.3900003</v>
      </c>
    </row>
    <row r="4249" spans="1:6" ht="13.5" hidden="1" thickBot="1">
      <c r="A4249" s="27">
        <f t="shared" si="75"/>
        <v>9</v>
      </c>
      <c r="B4249" s="30" t="s">
        <v>6476</v>
      </c>
      <c r="C4249" s="30" t="s">
        <v>6080</v>
      </c>
      <c r="D4249" s="34">
        <v>0</v>
      </c>
      <c r="E4249" s="33">
        <v>195957532512.67001</v>
      </c>
      <c r="F4249" s="33">
        <v>195957532512.67001</v>
      </c>
    </row>
    <row r="4250" spans="1:6" ht="13.5" thickBot="1">
      <c r="A4250" s="27">
        <f t="shared" si="75"/>
        <v>6</v>
      </c>
      <c r="B4250" s="27" t="s">
        <v>6477</v>
      </c>
      <c r="C4250" s="30" t="s">
        <v>6478</v>
      </c>
      <c r="D4250" s="34">
        <v>0</v>
      </c>
      <c r="E4250" s="34">
        <v>0</v>
      </c>
      <c r="F4250" s="34">
        <v>0</v>
      </c>
    </row>
    <row r="4251" spans="1:6" ht="13.5" hidden="1" thickBot="1">
      <c r="A4251" s="27">
        <f t="shared" si="75"/>
        <v>9</v>
      </c>
      <c r="B4251" s="30" t="s">
        <v>6479</v>
      </c>
      <c r="C4251" s="30" t="s">
        <v>199</v>
      </c>
      <c r="D4251" s="34">
        <v>0</v>
      </c>
      <c r="E4251" s="33">
        <v>28366833197.27</v>
      </c>
      <c r="F4251" s="33">
        <v>28366833197.27</v>
      </c>
    </row>
    <row r="4252" spans="1:6" ht="13.5" hidden="1" thickBot="1">
      <c r="A4252" s="27">
        <f t="shared" si="75"/>
        <v>9</v>
      </c>
      <c r="B4252" s="30" t="s">
        <v>6480</v>
      </c>
      <c r="C4252" s="30" t="s">
        <v>4823</v>
      </c>
      <c r="D4252" s="34">
        <v>0</v>
      </c>
      <c r="E4252" s="33">
        <v>153827602089.07999</v>
      </c>
      <c r="F4252" s="33">
        <v>153827602089.07999</v>
      </c>
    </row>
    <row r="4253" spans="1:6" ht="13.5" hidden="1" thickBot="1">
      <c r="A4253" s="27">
        <f t="shared" si="75"/>
        <v>9</v>
      </c>
      <c r="B4253" s="30" t="s">
        <v>6481</v>
      </c>
      <c r="C4253" s="30" t="s">
        <v>2212</v>
      </c>
      <c r="D4253" s="34">
        <v>0</v>
      </c>
      <c r="E4253" s="33">
        <v>165614909496.69</v>
      </c>
      <c r="F4253" s="33">
        <v>165614909496.69</v>
      </c>
    </row>
    <row r="4254" spans="1:6" ht="13.5" hidden="1" thickBot="1">
      <c r="A4254" s="27">
        <f t="shared" si="75"/>
        <v>9</v>
      </c>
      <c r="B4254" s="30" t="s">
        <v>6482</v>
      </c>
      <c r="C4254" s="30" t="s">
        <v>4744</v>
      </c>
      <c r="D4254" s="34">
        <v>0</v>
      </c>
      <c r="E4254" s="33">
        <v>1184857951.9400001</v>
      </c>
      <c r="F4254" s="33">
        <v>1184857951.9400001</v>
      </c>
    </row>
    <row r="4255" spans="1:6" ht="13.5" hidden="1" thickBot="1">
      <c r="A4255" s="27">
        <f t="shared" si="75"/>
        <v>9</v>
      </c>
      <c r="B4255" s="30" t="s">
        <v>6483</v>
      </c>
      <c r="C4255" s="30" t="s">
        <v>2214</v>
      </c>
      <c r="D4255" s="34">
        <v>0</v>
      </c>
      <c r="E4255" s="33">
        <v>17130431731.59</v>
      </c>
      <c r="F4255" s="33">
        <v>17130431731.59</v>
      </c>
    </row>
    <row r="4256" spans="1:6" ht="13.5" hidden="1" thickBot="1">
      <c r="A4256" s="27">
        <f t="shared" si="75"/>
        <v>9</v>
      </c>
      <c r="B4256" s="30" t="s">
        <v>6484</v>
      </c>
      <c r="C4256" s="30" t="s">
        <v>133</v>
      </c>
      <c r="D4256" s="34">
        <v>0</v>
      </c>
      <c r="E4256" s="33">
        <v>4146002617.6100001</v>
      </c>
      <c r="F4256" s="33">
        <v>4146002617.6100001</v>
      </c>
    </row>
    <row r="4257" spans="1:6" ht="13.5" hidden="1" thickBot="1">
      <c r="A4257" s="27">
        <f t="shared" si="75"/>
        <v>9</v>
      </c>
      <c r="B4257" s="30" t="s">
        <v>6485</v>
      </c>
      <c r="C4257" s="30" t="s">
        <v>6077</v>
      </c>
      <c r="D4257" s="34">
        <v>0</v>
      </c>
      <c r="E4257" s="33">
        <v>3385646972.3000002</v>
      </c>
      <c r="F4257" s="33">
        <v>3385646972.3000002</v>
      </c>
    </row>
    <row r="4258" spans="1:6" ht="13.5" hidden="1" thickBot="1">
      <c r="A4258" s="27">
        <f t="shared" ref="A4258:A4321" si="76">LEN(B4258)</f>
        <v>9</v>
      </c>
      <c r="B4258" s="30" t="s">
        <v>6486</v>
      </c>
      <c r="C4258" s="30" t="s">
        <v>1334</v>
      </c>
      <c r="D4258" s="34">
        <v>0</v>
      </c>
      <c r="E4258" s="34">
        <v>175988371</v>
      </c>
      <c r="F4258" s="34">
        <v>175988371</v>
      </c>
    </row>
    <row r="4259" spans="1:6" ht="13.5" hidden="1" thickBot="1">
      <c r="A4259" s="27">
        <f t="shared" si="76"/>
        <v>9</v>
      </c>
      <c r="B4259" s="30" t="s">
        <v>6487</v>
      </c>
      <c r="C4259" s="30" t="s">
        <v>4785</v>
      </c>
      <c r="D4259" s="34">
        <v>0</v>
      </c>
      <c r="E4259" s="33">
        <v>8497535476.7600002</v>
      </c>
      <c r="F4259" s="33">
        <v>8497535476.7600002</v>
      </c>
    </row>
    <row r="4260" spans="1:6" ht="13.5" hidden="1" thickBot="1">
      <c r="A4260" s="27">
        <f t="shared" si="76"/>
        <v>9</v>
      </c>
      <c r="B4260" s="30" t="s">
        <v>6488</v>
      </c>
      <c r="C4260" s="30" t="s">
        <v>4802</v>
      </c>
      <c r="D4260" s="34">
        <v>0</v>
      </c>
      <c r="E4260" s="33">
        <v>20167859024.400002</v>
      </c>
      <c r="F4260" s="33">
        <v>20167859024.400002</v>
      </c>
    </row>
    <row r="4261" spans="1:6" ht="13.5" hidden="1" thickBot="1">
      <c r="A4261" s="27">
        <f t="shared" si="76"/>
        <v>9</v>
      </c>
      <c r="B4261" s="30" t="s">
        <v>6489</v>
      </c>
      <c r="C4261" s="30" t="s">
        <v>6080</v>
      </c>
      <c r="D4261" s="34">
        <v>0</v>
      </c>
      <c r="E4261" s="33">
        <v>402497666928.64001</v>
      </c>
      <c r="F4261" s="33">
        <v>402497666928.64001</v>
      </c>
    </row>
    <row r="4262" spans="1:6" ht="13.5" thickBot="1">
      <c r="A4262" s="27">
        <f t="shared" si="76"/>
        <v>6</v>
      </c>
      <c r="B4262" s="27" t="s">
        <v>6490</v>
      </c>
      <c r="C4262" s="30" t="s">
        <v>4013</v>
      </c>
      <c r="D4262" s="34">
        <v>0</v>
      </c>
      <c r="E4262" s="34">
        <v>0</v>
      </c>
      <c r="F4262" s="34">
        <v>0</v>
      </c>
    </row>
    <row r="4263" spans="1:6" ht="13.5" hidden="1" thickBot="1">
      <c r="A4263" s="27">
        <f t="shared" si="76"/>
        <v>9</v>
      </c>
      <c r="B4263" s="30" t="s">
        <v>6491</v>
      </c>
      <c r="C4263" s="30" t="s">
        <v>199</v>
      </c>
      <c r="D4263" s="34">
        <v>0</v>
      </c>
      <c r="E4263" s="33">
        <v>13130126120.1</v>
      </c>
      <c r="F4263" s="33">
        <v>13130126120.1</v>
      </c>
    </row>
    <row r="4264" spans="1:6" ht="13.5" hidden="1" thickBot="1">
      <c r="A4264" s="27">
        <f t="shared" si="76"/>
        <v>9</v>
      </c>
      <c r="B4264" s="30" t="s">
        <v>6492</v>
      </c>
      <c r="C4264" s="30" t="s">
        <v>4823</v>
      </c>
      <c r="D4264" s="34">
        <v>0</v>
      </c>
      <c r="E4264" s="33">
        <v>143764774049.23001</v>
      </c>
      <c r="F4264" s="33">
        <v>143764774049.23001</v>
      </c>
    </row>
    <row r="4265" spans="1:6" ht="13.5" hidden="1" thickBot="1">
      <c r="A4265" s="27">
        <f t="shared" si="76"/>
        <v>9</v>
      </c>
      <c r="B4265" s="30" t="s">
        <v>6493</v>
      </c>
      <c r="C4265" s="30" t="s">
        <v>2212</v>
      </c>
      <c r="D4265" s="34">
        <v>0</v>
      </c>
      <c r="E4265" s="33">
        <v>24705243458.32</v>
      </c>
      <c r="F4265" s="33">
        <v>24705243458.32</v>
      </c>
    </row>
    <row r="4266" spans="1:6" ht="13.5" hidden="1" thickBot="1">
      <c r="A4266" s="27">
        <f t="shared" si="76"/>
        <v>9</v>
      </c>
      <c r="B4266" s="30" t="s">
        <v>6494</v>
      </c>
      <c r="C4266" s="30" t="s">
        <v>4744</v>
      </c>
      <c r="D4266" s="34">
        <v>0</v>
      </c>
      <c r="E4266" s="34">
        <v>78794593</v>
      </c>
      <c r="F4266" s="34">
        <v>78794593</v>
      </c>
    </row>
    <row r="4267" spans="1:6" ht="13.5" hidden="1" thickBot="1">
      <c r="A4267" s="27">
        <f t="shared" si="76"/>
        <v>9</v>
      </c>
      <c r="B4267" s="30" t="s">
        <v>6495</v>
      </c>
      <c r="C4267" s="30" t="s">
        <v>2214</v>
      </c>
      <c r="D4267" s="34">
        <v>0</v>
      </c>
      <c r="E4267" s="33">
        <v>2531090334.9499998</v>
      </c>
      <c r="F4267" s="33">
        <v>2531090334.9499998</v>
      </c>
    </row>
    <row r="4268" spans="1:6" ht="13.5" hidden="1" thickBot="1">
      <c r="A4268" s="27">
        <f t="shared" si="76"/>
        <v>9</v>
      </c>
      <c r="B4268" s="30" t="s">
        <v>6496</v>
      </c>
      <c r="C4268" s="30" t="s">
        <v>133</v>
      </c>
      <c r="D4268" s="34">
        <v>0</v>
      </c>
      <c r="E4268" s="33">
        <v>539926137.05999994</v>
      </c>
      <c r="F4268" s="33">
        <v>539926137.05999994</v>
      </c>
    </row>
    <row r="4269" spans="1:6" ht="13.5" hidden="1" thickBot="1">
      <c r="A4269" s="27">
        <f t="shared" si="76"/>
        <v>9</v>
      </c>
      <c r="B4269" s="30" t="s">
        <v>6497</v>
      </c>
      <c r="C4269" s="30" t="s">
        <v>6077</v>
      </c>
      <c r="D4269" s="34">
        <v>0</v>
      </c>
      <c r="E4269" s="33">
        <v>1069799643.13</v>
      </c>
      <c r="F4269" s="33">
        <v>1069799643.13</v>
      </c>
    </row>
    <row r="4270" spans="1:6" ht="13.5" hidden="1" thickBot="1">
      <c r="A4270" s="27">
        <f t="shared" si="76"/>
        <v>9</v>
      </c>
      <c r="B4270" s="30" t="s">
        <v>6498</v>
      </c>
      <c r="C4270" s="30" t="s">
        <v>1334</v>
      </c>
      <c r="D4270" s="34">
        <v>0</v>
      </c>
      <c r="E4270" s="34">
        <v>1376000</v>
      </c>
      <c r="F4270" s="34">
        <v>1376000</v>
      </c>
    </row>
    <row r="4271" spans="1:6" ht="13.5" hidden="1" thickBot="1">
      <c r="A4271" s="27">
        <f t="shared" si="76"/>
        <v>9</v>
      </c>
      <c r="B4271" s="30" t="s">
        <v>6499</v>
      </c>
      <c r="C4271" s="30" t="s">
        <v>4785</v>
      </c>
      <c r="D4271" s="34">
        <v>0</v>
      </c>
      <c r="E4271" s="34">
        <v>1379924431</v>
      </c>
      <c r="F4271" s="34">
        <v>1379924431</v>
      </c>
    </row>
    <row r="4272" spans="1:6" ht="13.5" hidden="1" thickBot="1">
      <c r="A4272" s="27">
        <f t="shared" si="76"/>
        <v>9</v>
      </c>
      <c r="B4272" s="30" t="s">
        <v>6500</v>
      </c>
      <c r="C4272" s="30" t="s">
        <v>4802</v>
      </c>
      <c r="D4272" s="34">
        <v>0</v>
      </c>
      <c r="E4272" s="33">
        <v>1850782935.27</v>
      </c>
      <c r="F4272" s="33">
        <v>1850782935.27</v>
      </c>
    </row>
    <row r="4273" spans="1:6" ht="13.5" hidden="1" thickBot="1">
      <c r="A4273" s="27">
        <f t="shared" si="76"/>
        <v>9</v>
      </c>
      <c r="B4273" s="30" t="s">
        <v>6501</v>
      </c>
      <c r="C4273" s="30" t="s">
        <v>6080</v>
      </c>
      <c r="D4273" s="34">
        <v>0</v>
      </c>
      <c r="E4273" s="33">
        <v>189051837702.06</v>
      </c>
      <c r="F4273" s="33">
        <v>189051837702.06</v>
      </c>
    </row>
    <row r="4274" spans="1:6" ht="13.5" thickBot="1">
      <c r="A4274" s="27">
        <f t="shared" si="76"/>
        <v>6</v>
      </c>
      <c r="B4274" s="27" t="s">
        <v>6502</v>
      </c>
      <c r="C4274" s="30" t="s">
        <v>4015</v>
      </c>
      <c r="D4274" s="34">
        <v>0</v>
      </c>
      <c r="E4274" s="34">
        <v>0</v>
      </c>
      <c r="F4274" s="34">
        <v>0</v>
      </c>
    </row>
    <row r="4275" spans="1:6" ht="13.5" hidden="1" thickBot="1">
      <c r="A4275" s="27">
        <f t="shared" si="76"/>
        <v>9</v>
      </c>
      <c r="B4275" s="30" t="s">
        <v>6503</v>
      </c>
      <c r="C4275" s="30" t="s">
        <v>199</v>
      </c>
      <c r="D4275" s="34">
        <v>0</v>
      </c>
      <c r="E4275" s="33">
        <v>169957134674.10001</v>
      </c>
      <c r="F4275" s="33">
        <v>169957134674.10001</v>
      </c>
    </row>
    <row r="4276" spans="1:6" ht="13.5" hidden="1" thickBot="1">
      <c r="A4276" s="27">
        <f t="shared" si="76"/>
        <v>9</v>
      </c>
      <c r="B4276" s="30" t="s">
        <v>6504</v>
      </c>
      <c r="C4276" s="30" t="s">
        <v>4823</v>
      </c>
      <c r="D4276" s="34">
        <v>0</v>
      </c>
      <c r="E4276" s="33">
        <v>350988858537.54999</v>
      </c>
      <c r="F4276" s="33">
        <v>350988858537.54999</v>
      </c>
    </row>
    <row r="4277" spans="1:6" ht="13.5" hidden="1" thickBot="1">
      <c r="A4277" s="27">
        <f t="shared" si="76"/>
        <v>9</v>
      </c>
      <c r="B4277" s="30" t="s">
        <v>6505</v>
      </c>
      <c r="C4277" s="30" t="s">
        <v>2212</v>
      </c>
      <c r="D4277" s="34">
        <v>0</v>
      </c>
      <c r="E4277" s="33">
        <v>405466410917.39001</v>
      </c>
      <c r="F4277" s="33">
        <v>405466410917.39001</v>
      </c>
    </row>
    <row r="4278" spans="1:6" ht="13.5" hidden="1" thickBot="1">
      <c r="A4278" s="27">
        <f t="shared" si="76"/>
        <v>9</v>
      </c>
      <c r="B4278" s="30" t="s">
        <v>6506</v>
      </c>
      <c r="C4278" s="30" t="s">
        <v>4744</v>
      </c>
      <c r="D4278" s="34">
        <v>0</v>
      </c>
      <c r="E4278" s="33">
        <v>2756231399.96</v>
      </c>
      <c r="F4278" s="33">
        <v>2756231399.96</v>
      </c>
    </row>
    <row r="4279" spans="1:6" ht="13.5" hidden="1" thickBot="1">
      <c r="A4279" s="27">
        <f t="shared" si="76"/>
        <v>9</v>
      </c>
      <c r="B4279" s="30" t="s">
        <v>6507</v>
      </c>
      <c r="C4279" s="30" t="s">
        <v>2214</v>
      </c>
      <c r="D4279" s="34">
        <v>0</v>
      </c>
      <c r="E4279" s="33">
        <v>38792015532.160004</v>
      </c>
      <c r="F4279" s="33">
        <v>38792015532.160004</v>
      </c>
    </row>
    <row r="4280" spans="1:6" ht="13.5" hidden="1" thickBot="1">
      <c r="A4280" s="27">
        <f t="shared" si="76"/>
        <v>9</v>
      </c>
      <c r="B4280" s="30" t="s">
        <v>6508</v>
      </c>
      <c r="C4280" s="30" t="s">
        <v>133</v>
      </c>
      <c r="D4280" s="34">
        <v>0</v>
      </c>
      <c r="E4280" s="33">
        <v>8778403337.5699997</v>
      </c>
      <c r="F4280" s="33">
        <v>8778403337.5699997</v>
      </c>
    </row>
    <row r="4281" spans="1:6" ht="13.5" hidden="1" thickBot="1">
      <c r="A4281" s="27">
        <f t="shared" si="76"/>
        <v>9</v>
      </c>
      <c r="B4281" s="30" t="s">
        <v>6509</v>
      </c>
      <c r="C4281" s="30" t="s">
        <v>6077</v>
      </c>
      <c r="D4281" s="34">
        <v>0</v>
      </c>
      <c r="E4281" s="33">
        <v>18284974113.59</v>
      </c>
      <c r="F4281" s="33">
        <v>18284974113.59</v>
      </c>
    </row>
    <row r="4282" spans="1:6" ht="13.5" hidden="1" thickBot="1">
      <c r="A4282" s="27">
        <f t="shared" si="76"/>
        <v>9</v>
      </c>
      <c r="B4282" s="30" t="s">
        <v>6510</v>
      </c>
      <c r="C4282" s="30" t="s">
        <v>1334</v>
      </c>
      <c r="D4282" s="34">
        <v>0</v>
      </c>
      <c r="E4282" s="33">
        <v>693292161.85000002</v>
      </c>
      <c r="F4282" s="33">
        <v>693292161.85000002</v>
      </c>
    </row>
    <row r="4283" spans="1:6" ht="13.5" hidden="1" thickBot="1">
      <c r="A4283" s="27">
        <f t="shared" si="76"/>
        <v>9</v>
      </c>
      <c r="B4283" s="30" t="s">
        <v>6511</v>
      </c>
      <c r="C4283" s="30" t="s">
        <v>4785</v>
      </c>
      <c r="D4283" s="34">
        <v>0</v>
      </c>
      <c r="E4283" s="33">
        <v>14472101929.73</v>
      </c>
      <c r="F4283" s="33">
        <v>14472101929.73</v>
      </c>
    </row>
    <row r="4284" spans="1:6" ht="13.5" hidden="1" thickBot="1">
      <c r="A4284" s="27">
        <f t="shared" si="76"/>
        <v>9</v>
      </c>
      <c r="B4284" s="30" t="s">
        <v>6512</v>
      </c>
      <c r="C4284" s="30" t="s">
        <v>4802</v>
      </c>
      <c r="D4284" s="34">
        <v>0</v>
      </c>
      <c r="E4284" s="33">
        <v>27276255212.259998</v>
      </c>
      <c r="F4284" s="33">
        <v>27276255212.259998</v>
      </c>
    </row>
    <row r="4285" spans="1:6" ht="13.5" hidden="1" thickBot="1">
      <c r="A4285" s="27">
        <f t="shared" si="76"/>
        <v>9</v>
      </c>
      <c r="B4285" s="30" t="s">
        <v>6513</v>
      </c>
      <c r="C4285" s="30" t="s">
        <v>6080</v>
      </c>
      <c r="D4285" s="34">
        <v>0</v>
      </c>
      <c r="E4285" s="33">
        <v>1037465677816.16</v>
      </c>
      <c r="F4285" s="33">
        <v>1037465677816.16</v>
      </c>
    </row>
    <row r="4286" spans="1:6" ht="13.5" thickBot="1">
      <c r="A4286" s="27">
        <f t="shared" si="76"/>
        <v>6</v>
      </c>
      <c r="B4286" s="27" t="s">
        <v>6514</v>
      </c>
      <c r="C4286" s="30" t="s">
        <v>4017</v>
      </c>
      <c r="D4286" s="34">
        <v>0</v>
      </c>
      <c r="E4286" s="34">
        <v>0</v>
      </c>
      <c r="F4286" s="34">
        <v>0</v>
      </c>
    </row>
    <row r="4287" spans="1:6" ht="13.5" hidden="1" thickBot="1">
      <c r="A4287" s="27">
        <f t="shared" si="76"/>
        <v>9</v>
      </c>
      <c r="B4287" s="30" t="s">
        <v>6515</v>
      </c>
      <c r="C4287" s="30" t="s">
        <v>199</v>
      </c>
      <c r="D4287" s="34">
        <v>0</v>
      </c>
      <c r="E4287" s="33">
        <v>73943740616.929993</v>
      </c>
      <c r="F4287" s="33">
        <v>73943740616.929993</v>
      </c>
    </row>
    <row r="4288" spans="1:6" ht="13.5" hidden="1" thickBot="1">
      <c r="A4288" s="27">
        <f t="shared" si="76"/>
        <v>9</v>
      </c>
      <c r="B4288" s="30" t="s">
        <v>6516</v>
      </c>
      <c r="C4288" s="30" t="s">
        <v>4823</v>
      </c>
      <c r="D4288" s="34">
        <v>0</v>
      </c>
      <c r="E4288" s="33">
        <v>99797550290.199997</v>
      </c>
      <c r="F4288" s="33">
        <v>99797550290.199997</v>
      </c>
    </row>
    <row r="4289" spans="1:6" ht="13.5" hidden="1" thickBot="1">
      <c r="A4289" s="27">
        <f t="shared" si="76"/>
        <v>9</v>
      </c>
      <c r="B4289" s="30" t="s">
        <v>6517</v>
      </c>
      <c r="C4289" s="30" t="s">
        <v>2212</v>
      </c>
      <c r="D4289" s="34">
        <v>0</v>
      </c>
      <c r="E4289" s="33">
        <v>128856866151.24001</v>
      </c>
      <c r="F4289" s="33">
        <v>128856866151.24001</v>
      </c>
    </row>
    <row r="4290" spans="1:6" ht="13.5" hidden="1" thickBot="1">
      <c r="A4290" s="27">
        <f t="shared" si="76"/>
        <v>9</v>
      </c>
      <c r="B4290" s="30" t="s">
        <v>6518</v>
      </c>
      <c r="C4290" s="30" t="s">
        <v>4744</v>
      </c>
      <c r="D4290" s="34">
        <v>0</v>
      </c>
      <c r="E4290" s="33">
        <v>615536984.53999996</v>
      </c>
      <c r="F4290" s="33">
        <v>615536984.53999996</v>
      </c>
    </row>
    <row r="4291" spans="1:6" ht="13.5" hidden="1" thickBot="1">
      <c r="A4291" s="27">
        <f t="shared" si="76"/>
        <v>9</v>
      </c>
      <c r="B4291" s="30" t="s">
        <v>6519</v>
      </c>
      <c r="C4291" s="30" t="s">
        <v>2214</v>
      </c>
      <c r="D4291" s="34">
        <v>0</v>
      </c>
      <c r="E4291" s="33">
        <v>9326884116.8500004</v>
      </c>
      <c r="F4291" s="33">
        <v>9326884116.8500004</v>
      </c>
    </row>
    <row r="4292" spans="1:6" ht="13.5" hidden="1" thickBot="1">
      <c r="A4292" s="27">
        <f t="shared" si="76"/>
        <v>9</v>
      </c>
      <c r="B4292" s="30" t="s">
        <v>6520</v>
      </c>
      <c r="C4292" s="30" t="s">
        <v>133</v>
      </c>
      <c r="D4292" s="34">
        <v>0</v>
      </c>
      <c r="E4292" s="33">
        <v>1924326241.02</v>
      </c>
      <c r="F4292" s="33">
        <v>1924326241.02</v>
      </c>
    </row>
    <row r="4293" spans="1:6" ht="13.5" hidden="1" thickBot="1">
      <c r="A4293" s="27">
        <f t="shared" si="76"/>
        <v>9</v>
      </c>
      <c r="B4293" s="30" t="s">
        <v>6521</v>
      </c>
      <c r="C4293" s="30" t="s">
        <v>6077</v>
      </c>
      <c r="D4293" s="34">
        <v>0</v>
      </c>
      <c r="E4293" s="33">
        <v>11241627396.91</v>
      </c>
      <c r="F4293" s="33">
        <v>11241627396.91</v>
      </c>
    </row>
    <row r="4294" spans="1:6" ht="13.5" hidden="1" thickBot="1">
      <c r="A4294" s="27">
        <f t="shared" si="76"/>
        <v>9</v>
      </c>
      <c r="B4294" s="30" t="s">
        <v>6522</v>
      </c>
      <c r="C4294" s="30" t="s">
        <v>1334</v>
      </c>
      <c r="D4294" s="34">
        <v>0</v>
      </c>
      <c r="E4294" s="34">
        <v>205776791</v>
      </c>
      <c r="F4294" s="34">
        <v>205776791</v>
      </c>
    </row>
    <row r="4295" spans="1:6" ht="13.5" hidden="1" thickBot="1">
      <c r="A4295" s="27">
        <f t="shared" si="76"/>
        <v>9</v>
      </c>
      <c r="B4295" s="30" t="s">
        <v>6523</v>
      </c>
      <c r="C4295" s="30" t="s">
        <v>4785</v>
      </c>
      <c r="D4295" s="34">
        <v>0</v>
      </c>
      <c r="E4295" s="34">
        <v>2098261768</v>
      </c>
      <c r="F4295" s="34">
        <v>2098261768</v>
      </c>
    </row>
    <row r="4296" spans="1:6" ht="13.5" hidden="1" thickBot="1">
      <c r="A4296" s="27">
        <f t="shared" si="76"/>
        <v>9</v>
      </c>
      <c r="B4296" s="30" t="s">
        <v>6524</v>
      </c>
      <c r="C4296" s="30" t="s">
        <v>4802</v>
      </c>
      <c r="D4296" s="34">
        <v>0</v>
      </c>
      <c r="E4296" s="34">
        <v>5506012862</v>
      </c>
      <c r="F4296" s="34">
        <v>5506012862</v>
      </c>
    </row>
    <row r="4297" spans="1:6" ht="13.5" hidden="1" thickBot="1">
      <c r="A4297" s="27">
        <f t="shared" si="76"/>
        <v>9</v>
      </c>
      <c r="B4297" s="30" t="s">
        <v>6525</v>
      </c>
      <c r="C4297" s="30" t="s">
        <v>6080</v>
      </c>
      <c r="D4297" s="34">
        <v>0</v>
      </c>
      <c r="E4297" s="33">
        <v>333516583218.69</v>
      </c>
      <c r="F4297" s="33">
        <v>333516583218.69</v>
      </c>
    </row>
    <row r="4298" spans="1:6" ht="13.5" thickBot="1">
      <c r="A4298" s="27">
        <f t="shared" si="76"/>
        <v>6</v>
      </c>
      <c r="B4298" s="27" t="s">
        <v>6526</v>
      </c>
      <c r="C4298" s="30" t="s">
        <v>4019</v>
      </c>
      <c r="D4298" s="34">
        <v>0</v>
      </c>
      <c r="E4298" s="34">
        <v>0</v>
      </c>
      <c r="F4298" s="34">
        <v>0</v>
      </c>
    </row>
    <row r="4299" spans="1:6" ht="13.5" hidden="1" thickBot="1">
      <c r="A4299" s="27">
        <f t="shared" si="76"/>
        <v>9</v>
      </c>
      <c r="B4299" s="30" t="s">
        <v>6527</v>
      </c>
      <c r="C4299" s="30" t="s">
        <v>199</v>
      </c>
      <c r="D4299" s="34">
        <v>0</v>
      </c>
      <c r="E4299" s="33">
        <v>13935940906.700001</v>
      </c>
      <c r="F4299" s="33">
        <v>13935940906.700001</v>
      </c>
    </row>
    <row r="4300" spans="1:6" ht="13.5" hidden="1" thickBot="1">
      <c r="A4300" s="27">
        <f t="shared" si="76"/>
        <v>9</v>
      </c>
      <c r="B4300" s="30" t="s">
        <v>6528</v>
      </c>
      <c r="C4300" s="30" t="s">
        <v>4823</v>
      </c>
      <c r="D4300" s="34">
        <v>0</v>
      </c>
      <c r="E4300" s="33">
        <v>25841742285.599998</v>
      </c>
      <c r="F4300" s="33">
        <v>25841742285.599998</v>
      </c>
    </row>
    <row r="4301" spans="1:6" ht="13.5" hidden="1" thickBot="1">
      <c r="A4301" s="27">
        <f t="shared" si="76"/>
        <v>9</v>
      </c>
      <c r="B4301" s="30" t="s">
        <v>6529</v>
      </c>
      <c r="C4301" s="30" t="s">
        <v>2212</v>
      </c>
      <c r="D4301" s="34">
        <v>0</v>
      </c>
      <c r="E4301" s="33">
        <v>23984438518.349998</v>
      </c>
      <c r="F4301" s="33">
        <v>23984438518.349998</v>
      </c>
    </row>
    <row r="4302" spans="1:6" ht="13.5" hidden="1" thickBot="1">
      <c r="A4302" s="27">
        <f t="shared" si="76"/>
        <v>9</v>
      </c>
      <c r="B4302" s="30" t="s">
        <v>6530</v>
      </c>
      <c r="C4302" s="30" t="s">
        <v>4744</v>
      </c>
      <c r="D4302" s="34">
        <v>0</v>
      </c>
      <c r="E4302" s="34">
        <v>39493572</v>
      </c>
      <c r="F4302" s="34">
        <v>39493572</v>
      </c>
    </row>
    <row r="4303" spans="1:6" ht="13.5" hidden="1" thickBot="1">
      <c r="A4303" s="27">
        <f t="shared" si="76"/>
        <v>9</v>
      </c>
      <c r="B4303" s="30" t="s">
        <v>6531</v>
      </c>
      <c r="C4303" s="30" t="s">
        <v>2214</v>
      </c>
      <c r="D4303" s="34">
        <v>0</v>
      </c>
      <c r="E4303" s="34">
        <v>1365186541</v>
      </c>
      <c r="F4303" s="34">
        <v>1365186541</v>
      </c>
    </row>
    <row r="4304" spans="1:6" ht="13.5" hidden="1" thickBot="1">
      <c r="A4304" s="27">
        <f t="shared" si="76"/>
        <v>9</v>
      </c>
      <c r="B4304" s="30" t="s">
        <v>6532</v>
      </c>
      <c r="C4304" s="30" t="s">
        <v>133</v>
      </c>
      <c r="D4304" s="34">
        <v>0</v>
      </c>
      <c r="E4304" s="33">
        <v>296389805.19999999</v>
      </c>
      <c r="F4304" s="33">
        <v>296389805.19999999</v>
      </c>
    </row>
    <row r="4305" spans="1:6" ht="13.5" hidden="1" thickBot="1">
      <c r="A4305" s="27">
        <f t="shared" si="76"/>
        <v>9</v>
      </c>
      <c r="B4305" s="30" t="s">
        <v>6533</v>
      </c>
      <c r="C4305" s="30" t="s">
        <v>6077</v>
      </c>
      <c r="D4305" s="34">
        <v>0</v>
      </c>
      <c r="E4305" s="33">
        <v>1053639917.41</v>
      </c>
      <c r="F4305" s="33">
        <v>1053639917.41</v>
      </c>
    </row>
    <row r="4306" spans="1:6" ht="13.5" hidden="1" thickBot="1">
      <c r="A4306" s="27">
        <f t="shared" si="76"/>
        <v>9</v>
      </c>
      <c r="B4306" s="30" t="s">
        <v>6534</v>
      </c>
      <c r="C4306" s="30" t="s">
        <v>1334</v>
      </c>
      <c r="D4306" s="34">
        <v>0</v>
      </c>
      <c r="E4306" s="34">
        <v>20564392</v>
      </c>
      <c r="F4306" s="34">
        <v>20564392</v>
      </c>
    </row>
    <row r="4307" spans="1:6" ht="13.5" hidden="1" thickBot="1">
      <c r="A4307" s="27">
        <f t="shared" si="76"/>
        <v>9</v>
      </c>
      <c r="B4307" s="30" t="s">
        <v>6535</v>
      </c>
      <c r="C4307" s="30" t="s">
        <v>4785</v>
      </c>
      <c r="D4307" s="34">
        <v>0</v>
      </c>
      <c r="E4307" s="34">
        <v>533371347</v>
      </c>
      <c r="F4307" s="34">
        <v>533371347</v>
      </c>
    </row>
    <row r="4308" spans="1:6" ht="13.5" hidden="1" thickBot="1">
      <c r="A4308" s="27">
        <f t="shared" si="76"/>
        <v>9</v>
      </c>
      <c r="B4308" s="30" t="s">
        <v>6536</v>
      </c>
      <c r="C4308" s="30" t="s">
        <v>4802</v>
      </c>
      <c r="D4308" s="34">
        <v>0</v>
      </c>
      <c r="E4308" s="34">
        <v>128476891</v>
      </c>
      <c r="F4308" s="34">
        <v>128476891</v>
      </c>
    </row>
    <row r="4309" spans="1:6" ht="13.5" hidden="1" thickBot="1">
      <c r="A4309" s="27">
        <f t="shared" si="76"/>
        <v>9</v>
      </c>
      <c r="B4309" s="30" t="s">
        <v>6537</v>
      </c>
      <c r="C4309" s="30" t="s">
        <v>6080</v>
      </c>
      <c r="D4309" s="34">
        <v>0</v>
      </c>
      <c r="E4309" s="33">
        <v>67199244176.260002</v>
      </c>
      <c r="F4309" s="33">
        <v>67199244176.260002</v>
      </c>
    </row>
    <row r="4310" spans="1:6" ht="13.5" thickBot="1">
      <c r="A4310" s="27">
        <f t="shared" si="76"/>
        <v>6</v>
      </c>
      <c r="B4310" s="27" t="s">
        <v>6538</v>
      </c>
      <c r="C4310" s="30" t="s">
        <v>4021</v>
      </c>
      <c r="D4310" s="34">
        <v>0</v>
      </c>
      <c r="E4310" s="34">
        <v>0</v>
      </c>
      <c r="F4310" s="34">
        <v>0</v>
      </c>
    </row>
    <row r="4311" spans="1:6" ht="13.5" hidden="1" thickBot="1">
      <c r="A4311" s="27">
        <f t="shared" si="76"/>
        <v>9</v>
      </c>
      <c r="B4311" s="30" t="s">
        <v>6539</v>
      </c>
      <c r="C4311" s="30" t="s">
        <v>199</v>
      </c>
      <c r="D4311" s="34">
        <v>0</v>
      </c>
      <c r="E4311" s="33">
        <v>13455680715.18</v>
      </c>
      <c r="F4311" s="33">
        <v>13455680715.18</v>
      </c>
    </row>
    <row r="4312" spans="1:6" ht="13.5" hidden="1" thickBot="1">
      <c r="A4312" s="27">
        <f t="shared" si="76"/>
        <v>9</v>
      </c>
      <c r="B4312" s="30" t="s">
        <v>6540</v>
      </c>
      <c r="C4312" s="30" t="s">
        <v>4823</v>
      </c>
      <c r="D4312" s="34">
        <v>0</v>
      </c>
      <c r="E4312" s="33">
        <v>19552096822.689999</v>
      </c>
      <c r="F4312" s="33">
        <v>19552096822.689999</v>
      </c>
    </row>
    <row r="4313" spans="1:6" ht="13.5" hidden="1" thickBot="1">
      <c r="A4313" s="27">
        <f t="shared" si="76"/>
        <v>9</v>
      </c>
      <c r="B4313" s="30" t="s">
        <v>6541</v>
      </c>
      <c r="C4313" s="30" t="s">
        <v>2212</v>
      </c>
      <c r="D4313" s="34">
        <v>0</v>
      </c>
      <c r="E4313" s="33">
        <v>39429970196.620003</v>
      </c>
      <c r="F4313" s="33">
        <v>39429970196.620003</v>
      </c>
    </row>
    <row r="4314" spans="1:6" ht="13.5" hidden="1" thickBot="1">
      <c r="A4314" s="27">
        <f t="shared" si="76"/>
        <v>9</v>
      </c>
      <c r="B4314" s="30" t="s">
        <v>6542</v>
      </c>
      <c r="C4314" s="30" t="s">
        <v>4744</v>
      </c>
      <c r="D4314" s="34">
        <v>0</v>
      </c>
      <c r="E4314" s="33">
        <v>262341096.72</v>
      </c>
      <c r="F4314" s="33">
        <v>262341096.72</v>
      </c>
    </row>
    <row r="4315" spans="1:6" ht="13.5" hidden="1" thickBot="1">
      <c r="A4315" s="27">
        <f t="shared" si="76"/>
        <v>9</v>
      </c>
      <c r="B4315" s="30" t="s">
        <v>6543</v>
      </c>
      <c r="C4315" s="30" t="s">
        <v>2214</v>
      </c>
      <c r="D4315" s="34">
        <v>0</v>
      </c>
      <c r="E4315" s="33">
        <v>4407081334.6300001</v>
      </c>
      <c r="F4315" s="33">
        <v>4407081334.6300001</v>
      </c>
    </row>
    <row r="4316" spans="1:6" ht="13.5" hidden="1" thickBot="1">
      <c r="A4316" s="27">
        <f t="shared" si="76"/>
        <v>9</v>
      </c>
      <c r="B4316" s="30" t="s">
        <v>6544</v>
      </c>
      <c r="C4316" s="30" t="s">
        <v>133</v>
      </c>
      <c r="D4316" s="34">
        <v>0</v>
      </c>
      <c r="E4316" s="33">
        <v>1012774537.84</v>
      </c>
      <c r="F4316" s="33">
        <v>1012774537.84</v>
      </c>
    </row>
    <row r="4317" spans="1:6" ht="13.5" hidden="1" thickBot="1">
      <c r="A4317" s="27">
        <f t="shared" si="76"/>
        <v>9</v>
      </c>
      <c r="B4317" s="30" t="s">
        <v>6545</v>
      </c>
      <c r="C4317" s="30" t="s">
        <v>6077</v>
      </c>
      <c r="D4317" s="34">
        <v>0</v>
      </c>
      <c r="E4317" s="33">
        <v>2842341993.02</v>
      </c>
      <c r="F4317" s="33">
        <v>2842341993.02</v>
      </c>
    </row>
    <row r="4318" spans="1:6" ht="13.5" hidden="1" thickBot="1">
      <c r="A4318" s="27">
        <f t="shared" si="76"/>
        <v>9</v>
      </c>
      <c r="B4318" s="30" t="s">
        <v>6546</v>
      </c>
      <c r="C4318" s="30" t="s">
        <v>1334</v>
      </c>
      <c r="D4318" s="34">
        <v>0</v>
      </c>
      <c r="E4318" s="34">
        <v>151043826</v>
      </c>
      <c r="F4318" s="34">
        <v>151043826</v>
      </c>
    </row>
    <row r="4319" spans="1:6" ht="13.5" hidden="1" thickBot="1">
      <c r="A4319" s="27">
        <f t="shared" si="76"/>
        <v>9</v>
      </c>
      <c r="B4319" s="30" t="s">
        <v>6547</v>
      </c>
      <c r="C4319" s="30" t="s">
        <v>4785</v>
      </c>
      <c r="D4319" s="34">
        <v>0</v>
      </c>
      <c r="E4319" s="33">
        <v>1199309446.3800001</v>
      </c>
      <c r="F4319" s="33">
        <v>1199309446.3800001</v>
      </c>
    </row>
    <row r="4320" spans="1:6" ht="13.5" hidden="1" thickBot="1">
      <c r="A4320" s="27">
        <f t="shared" si="76"/>
        <v>9</v>
      </c>
      <c r="B4320" s="30" t="s">
        <v>6548</v>
      </c>
      <c r="C4320" s="30" t="s">
        <v>4802</v>
      </c>
      <c r="D4320" s="34">
        <v>0</v>
      </c>
      <c r="E4320" s="34">
        <v>2984520643</v>
      </c>
      <c r="F4320" s="34">
        <v>2984520643</v>
      </c>
    </row>
    <row r="4321" spans="1:6" ht="13.5" hidden="1" thickBot="1">
      <c r="A4321" s="27">
        <f t="shared" si="76"/>
        <v>9</v>
      </c>
      <c r="B4321" s="30" t="s">
        <v>6549</v>
      </c>
      <c r="C4321" s="30" t="s">
        <v>6080</v>
      </c>
      <c r="D4321" s="34">
        <v>0</v>
      </c>
      <c r="E4321" s="33">
        <v>85297160612.080002</v>
      </c>
      <c r="F4321" s="33">
        <v>85297160612.080002</v>
      </c>
    </row>
    <row r="4322" spans="1:6" ht="13.5" thickBot="1">
      <c r="A4322" s="27">
        <f t="shared" ref="A4322:A4385" si="77">LEN(B4322)</f>
        <v>6</v>
      </c>
      <c r="B4322" s="27" t="s">
        <v>6550</v>
      </c>
      <c r="C4322" s="30" t="s">
        <v>4023</v>
      </c>
      <c r="D4322" s="34">
        <v>0</v>
      </c>
      <c r="E4322" s="34">
        <v>0</v>
      </c>
      <c r="F4322" s="34">
        <v>0</v>
      </c>
    </row>
    <row r="4323" spans="1:6" ht="13.5" hidden="1" thickBot="1">
      <c r="A4323" s="27">
        <f t="shared" si="77"/>
        <v>9</v>
      </c>
      <c r="B4323" s="30" t="s">
        <v>6551</v>
      </c>
      <c r="C4323" s="30" t="s">
        <v>199</v>
      </c>
      <c r="D4323" s="34">
        <v>0</v>
      </c>
      <c r="E4323" s="33">
        <v>8036322603.6700001</v>
      </c>
      <c r="F4323" s="33">
        <v>8036322603.6700001</v>
      </c>
    </row>
    <row r="4324" spans="1:6" ht="13.5" hidden="1" thickBot="1">
      <c r="A4324" s="27">
        <f t="shared" si="77"/>
        <v>9</v>
      </c>
      <c r="B4324" s="30" t="s">
        <v>6552</v>
      </c>
      <c r="C4324" s="30" t="s">
        <v>4823</v>
      </c>
      <c r="D4324" s="34">
        <v>0</v>
      </c>
      <c r="E4324" s="33">
        <v>38793336559.339996</v>
      </c>
      <c r="F4324" s="33">
        <v>38793336559.339996</v>
      </c>
    </row>
    <row r="4325" spans="1:6" ht="13.5" hidden="1" thickBot="1">
      <c r="A4325" s="27">
        <f t="shared" si="77"/>
        <v>9</v>
      </c>
      <c r="B4325" s="30" t="s">
        <v>6553</v>
      </c>
      <c r="C4325" s="30" t="s">
        <v>2212</v>
      </c>
      <c r="D4325" s="34">
        <v>0</v>
      </c>
      <c r="E4325" s="33">
        <v>40949284129.410004</v>
      </c>
      <c r="F4325" s="33">
        <v>40949284129.410004</v>
      </c>
    </row>
    <row r="4326" spans="1:6" ht="13.5" hidden="1" thickBot="1">
      <c r="A4326" s="27">
        <f t="shared" si="77"/>
        <v>9</v>
      </c>
      <c r="B4326" s="30" t="s">
        <v>6554</v>
      </c>
      <c r="C4326" s="30" t="s">
        <v>4744</v>
      </c>
      <c r="D4326" s="34">
        <v>0</v>
      </c>
      <c r="E4326" s="33">
        <v>793978515.72000003</v>
      </c>
      <c r="F4326" s="33">
        <v>793978515.72000003</v>
      </c>
    </row>
    <row r="4327" spans="1:6" ht="13.5" hidden="1" thickBot="1">
      <c r="A4327" s="27">
        <f t="shared" si="77"/>
        <v>9</v>
      </c>
      <c r="B4327" s="30" t="s">
        <v>6555</v>
      </c>
      <c r="C4327" s="30" t="s">
        <v>2214</v>
      </c>
      <c r="D4327" s="34">
        <v>0</v>
      </c>
      <c r="E4327" s="33">
        <v>4785684381.3199997</v>
      </c>
      <c r="F4327" s="33">
        <v>4785684381.3199997</v>
      </c>
    </row>
    <row r="4328" spans="1:6" ht="13.5" hidden="1" thickBot="1">
      <c r="A4328" s="27">
        <f t="shared" si="77"/>
        <v>9</v>
      </c>
      <c r="B4328" s="30" t="s">
        <v>6556</v>
      </c>
      <c r="C4328" s="30" t="s">
        <v>133</v>
      </c>
      <c r="D4328" s="34">
        <v>0</v>
      </c>
      <c r="E4328" s="33">
        <v>1036441626.21</v>
      </c>
      <c r="F4328" s="33">
        <v>1036441626.21</v>
      </c>
    </row>
    <row r="4329" spans="1:6" ht="13.5" hidden="1" thickBot="1">
      <c r="A4329" s="27">
        <f t="shared" si="77"/>
        <v>9</v>
      </c>
      <c r="B4329" s="30" t="s">
        <v>6557</v>
      </c>
      <c r="C4329" s="30" t="s">
        <v>6077</v>
      </c>
      <c r="D4329" s="34">
        <v>0</v>
      </c>
      <c r="E4329" s="33">
        <v>1020841751.02</v>
      </c>
      <c r="F4329" s="33">
        <v>1020841751.02</v>
      </c>
    </row>
    <row r="4330" spans="1:6" ht="13.5" hidden="1" thickBot="1">
      <c r="A4330" s="27">
        <f t="shared" si="77"/>
        <v>9</v>
      </c>
      <c r="B4330" s="30" t="s">
        <v>6558</v>
      </c>
      <c r="C4330" s="30" t="s">
        <v>1334</v>
      </c>
      <c r="D4330" s="34">
        <v>0</v>
      </c>
      <c r="E4330" s="34">
        <v>9188318</v>
      </c>
      <c r="F4330" s="34">
        <v>9188318</v>
      </c>
    </row>
    <row r="4331" spans="1:6" ht="13.5" hidden="1" thickBot="1">
      <c r="A4331" s="27">
        <f t="shared" si="77"/>
        <v>9</v>
      </c>
      <c r="B4331" s="30" t="s">
        <v>6559</v>
      </c>
      <c r="C4331" s="30" t="s">
        <v>4785</v>
      </c>
      <c r="D4331" s="34">
        <v>0</v>
      </c>
      <c r="E4331" s="34">
        <v>582260461</v>
      </c>
      <c r="F4331" s="34">
        <v>582260461</v>
      </c>
    </row>
    <row r="4332" spans="1:6" ht="13.5" hidden="1" thickBot="1">
      <c r="A4332" s="27">
        <f t="shared" si="77"/>
        <v>9</v>
      </c>
      <c r="B4332" s="30" t="s">
        <v>6560</v>
      </c>
      <c r="C4332" s="30" t="s">
        <v>6080</v>
      </c>
      <c r="D4332" s="34">
        <v>0</v>
      </c>
      <c r="E4332" s="33">
        <v>96007338345.690002</v>
      </c>
      <c r="F4332" s="33">
        <v>96007338345.690002</v>
      </c>
    </row>
    <row r="4333" spans="1:6" ht="13.5" thickBot="1">
      <c r="A4333" s="27">
        <f t="shared" si="77"/>
        <v>6</v>
      </c>
      <c r="B4333" s="27" t="s">
        <v>6561</v>
      </c>
      <c r="C4333" s="30" t="s">
        <v>4025</v>
      </c>
      <c r="D4333" s="34">
        <v>0</v>
      </c>
      <c r="E4333" s="34">
        <v>0</v>
      </c>
      <c r="F4333" s="34">
        <v>0</v>
      </c>
    </row>
    <row r="4334" spans="1:6" ht="13.5" hidden="1" thickBot="1">
      <c r="A4334" s="27">
        <f t="shared" si="77"/>
        <v>9</v>
      </c>
      <c r="B4334" s="30" t="s">
        <v>6562</v>
      </c>
      <c r="C4334" s="30" t="s">
        <v>199</v>
      </c>
      <c r="D4334" s="34">
        <v>0</v>
      </c>
      <c r="E4334" s="33">
        <v>2921797781.6700001</v>
      </c>
      <c r="F4334" s="33">
        <v>2921797781.6700001</v>
      </c>
    </row>
    <row r="4335" spans="1:6" ht="13.5" hidden="1" thickBot="1">
      <c r="A4335" s="27">
        <f t="shared" si="77"/>
        <v>9</v>
      </c>
      <c r="B4335" s="30" t="s">
        <v>6563</v>
      </c>
      <c r="C4335" s="30" t="s">
        <v>4823</v>
      </c>
      <c r="D4335" s="34">
        <v>0</v>
      </c>
      <c r="E4335" s="33">
        <v>4742159656.2799997</v>
      </c>
      <c r="F4335" s="33">
        <v>4742159656.2799997</v>
      </c>
    </row>
    <row r="4336" spans="1:6" ht="13.5" hidden="1" thickBot="1">
      <c r="A4336" s="27">
        <f t="shared" si="77"/>
        <v>9</v>
      </c>
      <c r="B4336" s="30" t="s">
        <v>6564</v>
      </c>
      <c r="C4336" s="30" t="s">
        <v>2212</v>
      </c>
      <c r="D4336" s="34">
        <v>0</v>
      </c>
      <c r="E4336" s="34">
        <v>5851152310</v>
      </c>
      <c r="F4336" s="34">
        <v>5851152310</v>
      </c>
    </row>
    <row r="4337" spans="1:6" ht="13.5" hidden="1" thickBot="1">
      <c r="A4337" s="27">
        <f t="shared" si="77"/>
        <v>9</v>
      </c>
      <c r="B4337" s="30" t="s">
        <v>6565</v>
      </c>
      <c r="C4337" s="30" t="s">
        <v>4744</v>
      </c>
      <c r="D4337" s="34">
        <v>0</v>
      </c>
      <c r="E4337" s="34">
        <v>20066087</v>
      </c>
      <c r="F4337" s="34">
        <v>20066087</v>
      </c>
    </row>
    <row r="4338" spans="1:6" ht="13.5" hidden="1" thickBot="1">
      <c r="A4338" s="27">
        <f t="shared" si="77"/>
        <v>9</v>
      </c>
      <c r="B4338" s="30" t="s">
        <v>6566</v>
      </c>
      <c r="C4338" s="30" t="s">
        <v>2214</v>
      </c>
      <c r="D4338" s="34">
        <v>0</v>
      </c>
      <c r="E4338" s="34">
        <v>637637370</v>
      </c>
      <c r="F4338" s="34">
        <v>637637370</v>
      </c>
    </row>
    <row r="4339" spans="1:6" ht="13.5" hidden="1" thickBot="1">
      <c r="A4339" s="27">
        <f t="shared" si="77"/>
        <v>9</v>
      </c>
      <c r="B4339" s="30" t="s">
        <v>6567</v>
      </c>
      <c r="C4339" s="30" t="s">
        <v>133</v>
      </c>
      <c r="D4339" s="34">
        <v>0</v>
      </c>
      <c r="E4339" s="34">
        <v>129739469</v>
      </c>
      <c r="F4339" s="34">
        <v>129739469</v>
      </c>
    </row>
    <row r="4340" spans="1:6" ht="13.5" hidden="1" thickBot="1">
      <c r="A4340" s="27">
        <f t="shared" si="77"/>
        <v>9</v>
      </c>
      <c r="B4340" s="30" t="s">
        <v>6568</v>
      </c>
      <c r="C4340" s="30" t="s">
        <v>6077</v>
      </c>
      <c r="D4340" s="34">
        <v>0</v>
      </c>
      <c r="E4340" s="33">
        <v>232455335.5</v>
      </c>
      <c r="F4340" s="33">
        <v>232455335.5</v>
      </c>
    </row>
    <row r="4341" spans="1:6" ht="13.5" hidden="1" thickBot="1">
      <c r="A4341" s="27">
        <f t="shared" si="77"/>
        <v>9</v>
      </c>
      <c r="B4341" s="30" t="s">
        <v>6569</v>
      </c>
      <c r="C4341" s="30" t="s">
        <v>4785</v>
      </c>
      <c r="D4341" s="34">
        <v>0</v>
      </c>
      <c r="E4341" s="34">
        <v>40098838</v>
      </c>
      <c r="F4341" s="34">
        <v>40098838</v>
      </c>
    </row>
    <row r="4342" spans="1:6" ht="13.5" hidden="1" thickBot="1">
      <c r="A4342" s="27">
        <f t="shared" si="77"/>
        <v>9</v>
      </c>
      <c r="B4342" s="30" t="s">
        <v>6570</v>
      </c>
      <c r="C4342" s="30" t="s">
        <v>6080</v>
      </c>
      <c r="D4342" s="34">
        <v>0</v>
      </c>
      <c r="E4342" s="33">
        <v>14575106847.450001</v>
      </c>
      <c r="F4342" s="33">
        <v>14575106847.450001</v>
      </c>
    </row>
    <row r="4343" spans="1:6" ht="13.5" thickBot="1">
      <c r="A4343" s="27">
        <f t="shared" si="77"/>
        <v>6</v>
      </c>
      <c r="B4343" s="27" t="s">
        <v>6571</v>
      </c>
      <c r="C4343" s="30" t="s">
        <v>4027</v>
      </c>
      <c r="D4343" s="34">
        <v>0</v>
      </c>
      <c r="E4343" s="34">
        <v>0</v>
      </c>
      <c r="F4343" s="34">
        <v>0</v>
      </c>
    </row>
    <row r="4344" spans="1:6" ht="13.5" hidden="1" thickBot="1">
      <c r="A4344" s="27">
        <f t="shared" si="77"/>
        <v>9</v>
      </c>
      <c r="B4344" s="30" t="s">
        <v>6572</v>
      </c>
      <c r="C4344" s="30" t="s">
        <v>199</v>
      </c>
      <c r="D4344" s="34">
        <v>0</v>
      </c>
      <c r="E4344" s="33">
        <v>2798558288.0500002</v>
      </c>
      <c r="F4344" s="33">
        <v>2798558288.0500002</v>
      </c>
    </row>
    <row r="4345" spans="1:6" ht="13.5" hidden="1" thickBot="1">
      <c r="A4345" s="27">
        <f t="shared" si="77"/>
        <v>9</v>
      </c>
      <c r="B4345" s="30" t="s">
        <v>6573</v>
      </c>
      <c r="C4345" s="30" t="s">
        <v>4823</v>
      </c>
      <c r="D4345" s="34">
        <v>0</v>
      </c>
      <c r="E4345" s="33">
        <v>12537624344.379999</v>
      </c>
      <c r="F4345" s="33">
        <v>12537624344.379999</v>
      </c>
    </row>
    <row r="4346" spans="1:6" ht="13.5" hidden="1" thickBot="1">
      <c r="A4346" s="27">
        <f t="shared" si="77"/>
        <v>9</v>
      </c>
      <c r="B4346" s="30" t="s">
        <v>6574</v>
      </c>
      <c r="C4346" s="30" t="s">
        <v>2212</v>
      </c>
      <c r="D4346" s="34">
        <v>0</v>
      </c>
      <c r="E4346" s="33">
        <v>7287857358.8800001</v>
      </c>
      <c r="F4346" s="33">
        <v>7287857358.8800001</v>
      </c>
    </row>
    <row r="4347" spans="1:6" ht="13.5" hidden="1" thickBot="1">
      <c r="A4347" s="27">
        <f t="shared" si="77"/>
        <v>9</v>
      </c>
      <c r="B4347" s="30" t="s">
        <v>6575</v>
      </c>
      <c r="C4347" s="30" t="s">
        <v>4744</v>
      </c>
      <c r="D4347" s="34">
        <v>0</v>
      </c>
      <c r="E4347" s="34">
        <v>11237849</v>
      </c>
      <c r="F4347" s="34">
        <v>11237849</v>
      </c>
    </row>
    <row r="4348" spans="1:6" ht="13.5" hidden="1" thickBot="1">
      <c r="A4348" s="27">
        <f t="shared" si="77"/>
        <v>9</v>
      </c>
      <c r="B4348" s="30" t="s">
        <v>6576</v>
      </c>
      <c r="C4348" s="30" t="s">
        <v>2214</v>
      </c>
      <c r="D4348" s="34">
        <v>0</v>
      </c>
      <c r="E4348" s="34">
        <v>974803780</v>
      </c>
      <c r="F4348" s="34">
        <v>974803780</v>
      </c>
    </row>
    <row r="4349" spans="1:6" ht="13.5" hidden="1" thickBot="1">
      <c r="A4349" s="27">
        <f t="shared" si="77"/>
        <v>9</v>
      </c>
      <c r="B4349" s="30" t="s">
        <v>6577</v>
      </c>
      <c r="C4349" s="30" t="s">
        <v>133</v>
      </c>
      <c r="D4349" s="34">
        <v>0</v>
      </c>
      <c r="E4349" s="34">
        <v>199382330</v>
      </c>
      <c r="F4349" s="34">
        <v>199382330</v>
      </c>
    </row>
    <row r="4350" spans="1:6" ht="13.5" hidden="1" thickBot="1">
      <c r="A4350" s="27">
        <f t="shared" si="77"/>
        <v>9</v>
      </c>
      <c r="B4350" s="30" t="s">
        <v>6578</v>
      </c>
      <c r="C4350" s="30" t="s">
        <v>6077</v>
      </c>
      <c r="D4350" s="34">
        <v>0</v>
      </c>
      <c r="E4350" s="33">
        <v>304190783.94</v>
      </c>
      <c r="F4350" s="33">
        <v>304190783.94</v>
      </c>
    </row>
    <row r="4351" spans="1:6" ht="13.5" hidden="1" thickBot="1">
      <c r="A4351" s="27">
        <f t="shared" si="77"/>
        <v>9</v>
      </c>
      <c r="B4351" s="30" t="s">
        <v>6579</v>
      </c>
      <c r="C4351" s="30" t="s">
        <v>1334</v>
      </c>
      <c r="D4351" s="34">
        <v>0</v>
      </c>
      <c r="E4351" s="34">
        <v>31903359</v>
      </c>
      <c r="F4351" s="34">
        <v>31903359</v>
      </c>
    </row>
    <row r="4352" spans="1:6" ht="13.5" hidden="1" thickBot="1">
      <c r="A4352" s="27">
        <f t="shared" si="77"/>
        <v>9</v>
      </c>
      <c r="B4352" s="30" t="s">
        <v>6580</v>
      </c>
      <c r="C4352" s="30" t="s">
        <v>4785</v>
      </c>
      <c r="D4352" s="34">
        <v>0</v>
      </c>
      <c r="E4352" s="34">
        <v>276433079</v>
      </c>
      <c r="F4352" s="34">
        <v>276433079</v>
      </c>
    </row>
    <row r="4353" spans="1:6" ht="13.5" hidden="1" thickBot="1">
      <c r="A4353" s="27">
        <f t="shared" si="77"/>
        <v>9</v>
      </c>
      <c r="B4353" s="30" t="s">
        <v>6581</v>
      </c>
      <c r="C4353" s="30" t="s">
        <v>4802</v>
      </c>
      <c r="D4353" s="34">
        <v>0</v>
      </c>
      <c r="E4353" s="34">
        <v>12914817</v>
      </c>
      <c r="F4353" s="34">
        <v>12914817</v>
      </c>
    </row>
    <row r="4354" spans="1:6" ht="13.5" hidden="1" thickBot="1">
      <c r="A4354" s="27">
        <f t="shared" si="77"/>
        <v>9</v>
      </c>
      <c r="B4354" s="30" t="s">
        <v>6582</v>
      </c>
      <c r="C4354" s="30" t="s">
        <v>6080</v>
      </c>
      <c r="D4354" s="34">
        <v>0</v>
      </c>
      <c r="E4354" s="33">
        <v>24434905989.25</v>
      </c>
      <c r="F4354" s="33">
        <v>24434905989.25</v>
      </c>
    </row>
    <row r="4355" spans="1:6" ht="13.5" thickBot="1">
      <c r="A4355" s="27">
        <f t="shared" si="77"/>
        <v>6</v>
      </c>
      <c r="B4355" s="27" t="s">
        <v>6583</v>
      </c>
      <c r="C4355" s="30" t="s">
        <v>4029</v>
      </c>
      <c r="D4355" s="34">
        <v>0</v>
      </c>
      <c r="E4355" s="34">
        <v>0</v>
      </c>
      <c r="F4355" s="34">
        <v>0</v>
      </c>
    </row>
    <row r="4356" spans="1:6" ht="13.5" hidden="1" thickBot="1">
      <c r="A4356" s="27">
        <f t="shared" si="77"/>
        <v>9</v>
      </c>
      <c r="B4356" s="30" t="s">
        <v>6584</v>
      </c>
      <c r="C4356" s="30" t="s">
        <v>199</v>
      </c>
      <c r="D4356" s="34">
        <v>0</v>
      </c>
      <c r="E4356" s="33">
        <v>235679336578.48001</v>
      </c>
      <c r="F4356" s="33">
        <v>235679336578.48001</v>
      </c>
    </row>
    <row r="4357" spans="1:6" ht="13.5" hidden="1" thickBot="1">
      <c r="A4357" s="27">
        <f t="shared" si="77"/>
        <v>9</v>
      </c>
      <c r="B4357" s="30" t="s">
        <v>6585</v>
      </c>
      <c r="C4357" s="30" t="s">
        <v>4823</v>
      </c>
      <c r="D4357" s="34">
        <v>0</v>
      </c>
      <c r="E4357" s="33">
        <v>198791823698.48999</v>
      </c>
      <c r="F4357" s="33">
        <v>198791823698.48999</v>
      </c>
    </row>
    <row r="4358" spans="1:6" ht="13.5" hidden="1" thickBot="1">
      <c r="A4358" s="27">
        <f t="shared" si="77"/>
        <v>9</v>
      </c>
      <c r="B4358" s="30" t="s">
        <v>6586</v>
      </c>
      <c r="C4358" s="30" t="s">
        <v>2212</v>
      </c>
      <c r="D4358" s="34">
        <v>0</v>
      </c>
      <c r="E4358" s="33">
        <v>274044207956.82999</v>
      </c>
      <c r="F4358" s="33">
        <v>274044207956.82999</v>
      </c>
    </row>
    <row r="4359" spans="1:6" ht="13.5" hidden="1" thickBot="1">
      <c r="A4359" s="27">
        <f t="shared" si="77"/>
        <v>9</v>
      </c>
      <c r="B4359" s="30" t="s">
        <v>6587</v>
      </c>
      <c r="C4359" s="30" t="s">
        <v>4744</v>
      </c>
      <c r="D4359" s="34">
        <v>0</v>
      </c>
      <c r="E4359" s="33">
        <v>871046926.44000006</v>
      </c>
      <c r="F4359" s="33">
        <v>871046926.44000006</v>
      </c>
    </row>
    <row r="4360" spans="1:6" ht="13.5" hidden="1" thickBot="1">
      <c r="A4360" s="27">
        <f t="shared" si="77"/>
        <v>9</v>
      </c>
      <c r="B4360" s="30" t="s">
        <v>6588</v>
      </c>
      <c r="C4360" s="30" t="s">
        <v>2214</v>
      </c>
      <c r="D4360" s="34">
        <v>0</v>
      </c>
      <c r="E4360" s="33">
        <v>14736846895.27</v>
      </c>
      <c r="F4360" s="33">
        <v>14736846895.27</v>
      </c>
    </row>
    <row r="4361" spans="1:6" ht="13.5" hidden="1" thickBot="1">
      <c r="A4361" s="27">
        <f t="shared" si="77"/>
        <v>9</v>
      </c>
      <c r="B4361" s="30" t="s">
        <v>6589</v>
      </c>
      <c r="C4361" s="30" t="s">
        <v>133</v>
      </c>
      <c r="D4361" s="34">
        <v>0</v>
      </c>
      <c r="E4361" s="33">
        <v>3116788025.48</v>
      </c>
      <c r="F4361" s="33">
        <v>3116788025.48</v>
      </c>
    </row>
    <row r="4362" spans="1:6" ht="13.5" hidden="1" thickBot="1">
      <c r="A4362" s="27">
        <f t="shared" si="77"/>
        <v>9</v>
      </c>
      <c r="B4362" s="30" t="s">
        <v>6590</v>
      </c>
      <c r="C4362" s="30" t="s">
        <v>6077</v>
      </c>
      <c r="D4362" s="34">
        <v>0</v>
      </c>
      <c r="E4362" s="33">
        <v>23389687054.32</v>
      </c>
      <c r="F4362" s="33">
        <v>23389687054.32</v>
      </c>
    </row>
    <row r="4363" spans="1:6" ht="13.5" hidden="1" thickBot="1">
      <c r="A4363" s="27">
        <f t="shared" si="77"/>
        <v>9</v>
      </c>
      <c r="B4363" s="30" t="s">
        <v>6591</v>
      </c>
      <c r="C4363" s="30" t="s">
        <v>1334</v>
      </c>
      <c r="D4363" s="34">
        <v>0</v>
      </c>
      <c r="E4363" s="33">
        <v>244408210.5</v>
      </c>
      <c r="F4363" s="33">
        <v>244408210.5</v>
      </c>
    </row>
    <row r="4364" spans="1:6" ht="13.5" hidden="1" thickBot="1">
      <c r="A4364" s="27">
        <f t="shared" si="77"/>
        <v>9</v>
      </c>
      <c r="B4364" s="30" t="s">
        <v>6592</v>
      </c>
      <c r="C4364" s="30" t="s">
        <v>4785</v>
      </c>
      <c r="D4364" s="34">
        <v>0</v>
      </c>
      <c r="E4364" s="33">
        <v>2299925967.7199998</v>
      </c>
      <c r="F4364" s="33">
        <v>2299925967.7199998</v>
      </c>
    </row>
    <row r="4365" spans="1:6" ht="13.5" hidden="1" thickBot="1">
      <c r="A4365" s="27">
        <f t="shared" si="77"/>
        <v>9</v>
      </c>
      <c r="B4365" s="30" t="s">
        <v>6593</v>
      </c>
      <c r="C4365" s="30" t="s">
        <v>4802</v>
      </c>
      <c r="D4365" s="34">
        <v>0</v>
      </c>
      <c r="E4365" s="33">
        <v>20530517082.310001</v>
      </c>
      <c r="F4365" s="33">
        <v>20530517082.310001</v>
      </c>
    </row>
    <row r="4366" spans="1:6" ht="13.5" hidden="1" thickBot="1">
      <c r="A4366" s="27">
        <f t="shared" si="77"/>
        <v>9</v>
      </c>
      <c r="B4366" s="30" t="s">
        <v>6594</v>
      </c>
      <c r="C4366" s="30" t="s">
        <v>6080</v>
      </c>
      <c r="D4366" s="34">
        <v>0</v>
      </c>
      <c r="E4366" s="33">
        <v>773704588395.83997</v>
      </c>
      <c r="F4366" s="33">
        <v>773704588395.83997</v>
      </c>
    </row>
    <row r="4367" spans="1:6" ht="13.5" thickBot="1">
      <c r="A4367" s="27">
        <f t="shared" si="77"/>
        <v>6</v>
      </c>
      <c r="B4367" s="27" t="s">
        <v>6595</v>
      </c>
      <c r="C4367" s="30" t="s">
        <v>4031</v>
      </c>
      <c r="D4367" s="34">
        <v>0</v>
      </c>
      <c r="E4367" s="34">
        <v>0</v>
      </c>
      <c r="F4367" s="34">
        <v>0</v>
      </c>
    </row>
    <row r="4368" spans="1:6" ht="13.5" hidden="1" thickBot="1">
      <c r="A4368" s="27">
        <f t="shared" si="77"/>
        <v>9</v>
      </c>
      <c r="B4368" s="30" t="s">
        <v>6596</v>
      </c>
      <c r="C4368" s="30" t="s">
        <v>199</v>
      </c>
      <c r="D4368" s="34">
        <v>0</v>
      </c>
      <c r="E4368" s="33">
        <v>16205194413.75</v>
      </c>
      <c r="F4368" s="33">
        <v>16205194413.75</v>
      </c>
    </row>
    <row r="4369" spans="1:6" ht="13.5" hidden="1" thickBot="1">
      <c r="A4369" s="27">
        <f t="shared" si="77"/>
        <v>9</v>
      </c>
      <c r="B4369" s="30" t="s">
        <v>6597</v>
      </c>
      <c r="C4369" s="30" t="s">
        <v>4823</v>
      </c>
      <c r="D4369" s="34">
        <v>0</v>
      </c>
      <c r="E4369" s="33">
        <v>37064822922.059998</v>
      </c>
      <c r="F4369" s="33">
        <v>37064822922.059998</v>
      </c>
    </row>
    <row r="4370" spans="1:6" ht="13.5" hidden="1" thickBot="1">
      <c r="A4370" s="27">
        <f t="shared" si="77"/>
        <v>9</v>
      </c>
      <c r="B4370" s="30" t="s">
        <v>6598</v>
      </c>
      <c r="C4370" s="30" t="s">
        <v>2212</v>
      </c>
      <c r="D4370" s="34">
        <v>0</v>
      </c>
      <c r="E4370" s="33">
        <v>69287704334.369995</v>
      </c>
      <c r="F4370" s="33">
        <v>69287704334.369995</v>
      </c>
    </row>
    <row r="4371" spans="1:6" ht="13.5" hidden="1" thickBot="1">
      <c r="A4371" s="27">
        <f t="shared" si="77"/>
        <v>9</v>
      </c>
      <c r="B4371" s="30" t="s">
        <v>6599</v>
      </c>
      <c r="C4371" s="30" t="s">
        <v>4744</v>
      </c>
      <c r="D4371" s="34">
        <v>0</v>
      </c>
      <c r="E4371" s="33">
        <v>371638329.11000001</v>
      </c>
      <c r="F4371" s="33">
        <v>371638329.11000001</v>
      </c>
    </row>
    <row r="4372" spans="1:6" ht="13.5" hidden="1" thickBot="1">
      <c r="A4372" s="27">
        <f t="shared" si="77"/>
        <v>9</v>
      </c>
      <c r="B4372" s="30" t="s">
        <v>6600</v>
      </c>
      <c r="C4372" s="30" t="s">
        <v>2214</v>
      </c>
      <c r="D4372" s="34">
        <v>0</v>
      </c>
      <c r="E4372" s="33">
        <v>5782353442.3999996</v>
      </c>
      <c r="F4372" s="33">
        <v>5782353442.3999996</v>
      </c>
    </row>
    <row r="4373" spans="1:6" ht="13.5" hidden="1" thickBot="1">
      <c r="A4373" s="27">
        <f t="shared" si="77"/>
        <v>9</v>
      </c>
      <c r="B4373" s="30" t="s">
        <v>6601</v>
      </c>
      <c r="C4373" s="30" t="s">
        <v>133</v>
      </c>
      <c r="D4373" s="34">
        <v>0</v>
      </c>
      <c r="E4373" s="33">
        <v>1306511061.97</v>
      </c>
      <c r="F4373" s="33">
        <v>1306511061.97</v>
      </c>
    </row>
    <row r="4374" spans="1:6" ht="13.5" hidden="1" thickBot="1">
      <c r="A4374" s="27">
        <f t="shared" si="77"/>
        <v>9</v>
      </c>
      <c r="B4374" s="30" t="s">
        <v>6602</v>
      </c>
      <c r="C4374" s="30" t="s">
        <v>6077</v>
      </c>
      <c r="D4374" s="34">
        <v>0</v>
      </c>
      <c r="E4374" s="33">
        <v>5987451179.29</v>
      </c>
      <c r="F4374" s="33">
        <v>5987451179.29</v>
      </c>
    </row>
    <row r="4375" spans="1:6" ht="13.5" hidden="1" thickBot="1">
      <c r="A4375" s="27">
        <f t="shared" si="77"/>
        <v>9</v>
      </c>
      <c r="B4375" s="30" t="s">
        <v>6603</v>
      </c>
      <c r="C4375" s="30" t="s">
        <v>1334</v>
      </c>
      <c r="D4375" s="34">
        <v>0</v>
      </c>
      <c r="E4375" s="33">
        <v>267315310.80000001</v>
      </c>
      <c r="F4375" s="33">
        <v>267315310.80000001</v>
      </c>
    </row>
    <row r="4376" spans="1:6" ht="13.5" hidden="1" thickBot="1">
      <c r="A4376" s="27">
        <f t="shared" si="77"/>
        <v>9</v>
      </c>
      <c r="B4376" s="30" t="s">
        <v>6604</v>
      </c>
      <c r="C4376" s="30" t="s">
        <v>4785</v>
      </c>
      <c r="D4376" s="34">
        <v>0</v>
      </c>
      <c r="E4376" s="34">
        <v>1826931979</v>
      </c>
      <c r="F4376" s="34">
        <v>1826931979</v>
      </c>
    </row>
    <row r="4377" spans="1:6" ht="13.5" hidden="1" thickBot="1">
      <c r="A4377" s="27">
        <f t="shared" si="77"/>
        <v>9</v>
      </c>
      <c r="B4377" s="30" t="s">
        <v>6605</v>
      </c>
      <c r="C4377" s="30" t="s">
        <v>4802</v>
      </c>
      <c r="D4377" s="34">
        <v>0</v>
      </c>
      <c r="E4377" s="33">
        <v>7459221602.1899996</v>
      </c>
      <c r="F4377" s="33">
        <v>7459221602.1899996</v>
      </c>
    </row>
    <row r="4378" spans="1:6" ht="13.5" hidden="1" thickBot="1">
      <c r="A4378" s="27">
        <f t="shared" si="77"/>
        <v>9</v>
      </c>
      <c r="B4378" s="30" t="s">
        <v>6606</v>
      </c>
      <c r="C4378" s="30" t="s">
        <v>6080</v>
      </c>
      <c r="D4378" s="34">
        <v>0</v>
      </c>
      <c r="E4378" s="33">
        <v>145559144574.94</v>
      </c>
      <c r="F4378" s="33">
        <v>145559144574.94</v>
      </c>
    </row>
    <row r="4379" spans="1:6" ht="13.5" thickBot="1">
      <c r="A4379" s="27">
        <f t="shared" si="77"/>
        <v>6</v>
      </c>
      <c r="B4379" s="27" t="s">
        <v>6607</v>
      </c>
      <c r="C4379" s="30" t="s">
        <v>4033</v>
      </c>
      <c r="D4379" s="34">
        <v>0</v>
      </c>
      <c r="E4379" s="34">
        <v>0</v>
      </c>
      <c r="F4379" s="34">
        <v>0</v>
      </c>
    </row>
    <row r="4380" spans="1:6" ht="13.5" hidden="1" thickBot="1">
      <c r="A4380" s="27">
        <f t="shared" si="77"/>
        <v>9</v>
      </c>
      <c r="B4380" s="30" t="s">
        <v>6608</v>
      </c>
      <c r="C4380" s="30" t="s">
        <v>199</v>
      </c>
      <c r="D4380" s="34">
        <v>0</v>
      </c>
      <c r="E4380" s="33">
        <v>166326850792.72</v>
      </c>
      <c r="F4380" s="33">
        <v>166326850792.72</v>
      </c>
    </row>
    <row r="4381" spans="1:6" ht="13.5" hidden="1" thickBot="1">
      <c r="A4381" s="27">
        <f t="shared" si="77"/>
        <v>9</v>
      </c>
      <c r="B4381" s="30" t="s">
        <v>6609</v>
      </c>
      <c r="C4381" s="30" t="s">
        <v>4823</v>
      </c>
      <c r="D4381" s="34">
        <v>0</v>
      </c>
      <c r="E4381" s="33">
        <v>102001975432.03</v>
      </c>
      <c r="F4381" s="33">
        <v>102001975432.03</v>
      </c>
    </row>
    <row r="4382" spans="1:6" ht="13.5" hidden="1" thickBot="1">
      <c r="A4382" s="27">
        <f t="shared" si="77"/>
        <v>9</v>
      </c>
      <c r="B4382" s="30" t="s">
        <v>6610</v>
      </c>
      <c r="C4382" s="30" t="s">
        <v>2212</v>
      </c>
      <c r="D4382" s="34">
        <v>0</v>
      </c>
      <c r="E4382" s="33">
        <v>103740406130.89999</v>
      </c>
      <c r="F4382" s="33">
        <v>103740406130.89999</v>
      </c>
    </row>
    <row r="4383" spans="1:6" ht="13.5" hidden="1" thickBot="1">
      <c r="A4383" s="27">
        <f t="shared" si="77"/>
        <v>9</v>
      </c>
      <c r="B4383" s="30" t="s">
        <v>6611</v>
      </c>
      <c r="C4383" s="30" t="s">
        <v>4744</v>
      </c>
      <c r="D4383" s="34">
        <v>0</v>
      </c>
      <c r="E4383" s="33">
        <v>573407827.19000006</v>
      </c>
      <c r="F4383" s="33">
        <v>573407827.19000006</v>
      </c>
    </row>
    <row r="4384" spans="1:6" ht="13.5" hidden="1" thickBot="1">
      <c r="A4384" s="27">
        <f t="shared" si="77"/>
        <v>9</v>
      </c>
      <c r="B4384" s="30" t="s">
        <v>6612</v>
      </c>
      <c r="C4384" s="30" t="s">
        <v>2214</v>
      </c>
      <c r="D4384" s="34">
        <v>0</v>
      </c>
      <c r="E4384" s="33">
        <v>9596966726.3999996</v>
      </c>
      <c r="F4384" s="33">
        <v>9596966726.3999996</v>
      </c>
    </row>
    <row r="4385" spans="1:6" ht="13.5" hidden="1" thickBot="1">
      <c r="A4385" s="27">
        <f t="shared" si="77"/>
        <v>9</v>
      </c>
      <c r="B4385" s="30" t="s">
        <v>6613</v>
      </c>
      <c r="C4385" s="30" t="s">
        <v>133</v>
      </c>
      <c r="D4385" s="34">
        <v>0</v>
      </c>
      <c r="E4385" s="33">
        <v>2176785368.7199998</v>
      </c>
      <c r="F4385" s="33">
        <v>2176785368.7199998</v>
      </c>
    </row>
    <row r="4386" spans="1:6" ht="13.5" hidden="1" thickBot="1">
      <c r="A4386" s="27">
        <f t="shared" ref="A4386:A4449" si="78">LEN(B4386)</f>
        <v>9</v>
      </c>
      <c r="B4386" s="30" t="s">
        <v>6614</v>
      </c>
      <c r="C4386" s="30" t="s">
        <v>6077</v>
      </c>
      <c r="D4386" s="34">
        <v>0</v>
      </c>
      <c r="E4386" s="33">
        <v>7000978386.1800003</v>
      </c>
      <c r="F4386" s="33">
        <v>7000978386.1800003</v>
      </c>
    </row>
    <row r="4387" spans="1:6" ht="13.5" hidden="1" thickBot="1">
      <c r="A4387" s="27">
        <f t="shared" si="78"/>
        <v>9</v>
      </c>
      <c r="B4387" s="30" t="s">
        <v>6615</v>
      </c>
      <c r="C4387" s="30" t="s">
        <v>1334</v>
      </c>
      <c r="D4387" s="34">
        <v>0</v>
      </c>
      <c r="E4387" s="33">
        <v>62396217.450000003</v>
      </c>
      <c r="F4387" s="33">
        <v>62396217.450000003</v>
      </c>
    </row>
    <row r="4388" spans="1:6" ht="13.5" hidden="1" thickBot="1">
      <c r="A4388" s="27">
        <f t="shared" si="78"/>
        <v>9</v>
      </c>
      <c r="B4388" s="30" t="s">
        <v>6616</v>
      </c>
      <c r="C4388" s="30" t="s">
        <v>4785</v>
      </c>
      <c r="D4388" s="34">
        <v>0</v>
      </c>
      <c r="E4388" s="33">
        <v>2761716350.0300002</v>
      </c>
      <c r="F4388" s="33">
        <v>2761716350.0300002</v>
      </c>
    </row>
    <row r="4389" spans="1:6" ht="13.5" hidden="1" thickBot="1">
      <c r="A4389" s="27">
        <f t="shared" si="78"/>
        <v>9</v>
      </c>
      <c r="B4389" s="30" t="s">
        <v>6617</v>
      </c>
      <c r="C4389" s="30" t="s">
        <v>4802</v>
      </c>
      <c r="D4389" s="34">
        <v>0</v>
      </c>
      <c r="E4389" s="33">
        <v>7810379401.2200003</v>
      </c>
      <c r="F4389" s="33">
        <v>7810379401.2200003</v>
      </c>
    </row>
    <row r="4390" spans="1:6" ht="13.5" hidden="1" thickBot="1">
      <c r="A4390" s="27">
        <f t="shared" si="78"/>
        <v>9</v>
      </c>
      <c r="B4390" s="30" t="s">
        <v>6618</v>
      </c>
      <c r="C4390" s="30" t="s">
        <v>6080</v>
      </c>
      <c r="D4390" s="34">
        <v>0</v>
      </c>
      <c r="E4390" s="33">
        <v>402051862632.84003</v>
      </c>
      <c r="F4390" s="33">
        <v>402051862632.84003</v>
      </c>
    </row>
    <row r="4391" spans="1:6" ht="13.5" thickBot="1">
      <c r="A4391" s="27">
        <f t="shared" si="78"/>
        <v>6</v>
      </c>
      <c r="B4391" s="27" t="s">
        <v>6619</v>
      </c>
      <c r="C4391" s="30" t="s">
        <v>4035</v>
      </c>
      <c r="D4391" s="34">
        <v>0</v>
      </c>
      <c r="E4391" s="34">
        <v>0</v>
      </c>
      <c r="F4391" s="34">
        <v>0</v>
      </c>
    </row>
    <row r="4392" spans="1:6" ht="13.5" hidden="1" thickBot="1">
      <c r="A4392" s="27">
        <f t="shared" si="78"/>
        <v>9</v>
      </c>
      <c r="B4392" s="30" t="s">
        <v>6620</v>
      </c>
      <c r="C4392" s="30" t="s">
        <v>199</v>
      </c>
      <c r="D4392" s="34">
        <v>0</v>
      </c>
      <c r="E4392" s="33">
        <v>25174456382.540001</v>
      </c>
      <c r="F4392" s="33">
        <v>25174456382.540001</v>
      </c>
    </row>
    <row r="4393" spans="1:6" ht="13.5" hidden="1" thickBot="1">
      <c r="A4393" s="27">
        <f t="shared" si="78"/>
        <v>9</v>
      </c>
      <c r="B4393" s="30" t="s">
        <v>6621</v>
      </c>
      <c r="C4393" s="30" t="s">
        <v>4823</v>
      </c>
      <c r="D4393" s="34">
        <v>0</v>
      </c>
      <c r="E4393" s="33">
        <v>135147073010.8</v>
      </c>
      <c r="F4393" s="33">
        <v>135147073010.8</v>
      </c>
    </row>
    <row r="4394" spans="1:6" ht="13.5" hidden="1" thickBot="1">
      <c r="A4394" s="27">
        <f t="shared" si="78"/>
        <v>9</v>
      </c>
      <c r="B4394" s="30" t="s">
        <v>6622</v>
      </c>
      <c r="C4394" s="30" t="s">
        <v>2212</v>
      </c>
      <c r="D4394" s="34">
        <v>0</v>
      </c>
      <c r="E4394" s="33">
        <v>94574413142.089996</v>
      </c>
      <c r="F4394" s="33">
        <v>94574413142.089996</v>
      </c>
    </row>
    <row r="4395" spans="1:6" ht="13.5" hidden="1" thickBot="1">
      <c r="A4395" s="27">
        <f t="shared" si="78"/>
        <v>9</v>
      </c>
      <c r="B4395" s="30" t="s">
        <v>6623</v>
      </c>
      <c r="C4395" s="30" t="s">
        <v>4744</v>
      </c>
      <c r="D4395" s="34">
        <v>0</v>
      </c>
      <c r="E4395" s="33">
        <v>495841880.17000002</v>
      </c>
      <c r="F4395" s="33">
        <v>495841880.17000002</v>
      </c>
    </row>
    <row r="4396" spans="1:6" ht="13.5" hidden="1" thickBot="1">
      <c r="A4396" s="27">
        <f t="shared" si="78"/>
        <v>9</v>
      </c>
      <c r="B4396" s="30" t="s">
        <v>6624</v>
      </c>
      <c r="C4396" s="30" t="s">
        <v>2214</v>
      </c>
      <c r="D4396" s="34">
        <v>0</v>
      </c>
      <c r="E4396" s="33">
        <v>3570046077.6199999</v>
      </c>
      <c r="F4396" s="33">
        <v>3570046077.6199999</v>
      </c>
    </row>
    <row r="4397" spans="1:6" ht="13.5" hidden="1" thickBot="1">
      <c r="A4397" s="27">
        <f t="shared" si="78"/>
        <v>9</v>
      </c>
      <c r="B4397" s="30" t="s">
        <v>6625</v>
      </c>
      <c r="C4397" s="30" t="s">
        <v>133</v>
      </c>
      <c r="D4397" s="34">
        <v>0</v>
      </c>
      <c r="E4397" s="33">
        <v>619633820.75999999</v>
      </c>
      <c r="F4397" s="33">
        <v>619633820.75999999</v>
      </c>
    </row>
    <row r="4398" spans="1:6" ht="13.5" hidden="1" thickBot="1">
      <c r="A4398" s="27">
        <f t="shared" si="78"/>
        <v>9</v>
      </c>
      <c r="B4398" s="30" t="s">
        <v>6626</v>
      </c>
      <c r="C4398" s="30" t="s">
        <v>6077</v>
      </c>
      <c r="D4398" s="34">
        <v>0</v>
      </c>
      <c r="E4398" s="33">
        <v>15174327272.629999</v>
      </c>
      <c r="F4398" s="33">
        <v>15174327272.629999</v>
      </c>
    </row>
    <row r="4399" spans="1:6" ht="13.5" hidden="1" thickBot="1">
      <c r="A4399" s="27">
        <f t="shared" si="78"/>
        <v>9</v>
      </c>
      <c r="B4399" s="30" t="s">
        <v>6627</v>
      </c>
      <c r="C4399" s="30" t="s">
        <v>1334</v>
      </c>
      <c r="D4399" s="34">
        <v>0</v>
      </c>
      <c r="E4399" s="33">
        <v>165043936.08000001</v>
      </c>
      <c r="F4399" s="33">
        <v>165043936.08000001</v>
      </c>
    </row>
    <row r="4400" spans="1:6" ht="13.5" hidden="1" thickBot="1">
      <c r="A4400" s="27">
        <f t="shared" si="78"/>
        <v>9</v>
      </c>
      <c r="B4400" s="30" t="s">
        <v>6628</v>
      </c>
      <c r="C4400" s="30" t="s">
        <v>4785</v>
      </c>
      <c r="D4400" s="34">
        <v>0</v>
      </c>
      <c r="E4400" s="34">
        <v>997092380</v>
      </c>
      <c r="F4400" s="34">
        <v>997092380</v>
      </c>
    </row>
    <row r="4401" spans="1:6" ht="13.5" hidden="1" thickBot="1">
      <c r="A4401" s="27">
        <f t="shared" si="78"/>
        <v>9</v>
      </c>
      <c r="B4401" s="30" t="s">
        <v>6629</v>
      </c>
      <c r="C4401" s="30" t="s">
        <v>4802</v>
      </c>
      <c r="D4401" s="34">
        <v>0</v>
      </c>
      <c r="E4401" s="33">
        <v>16196829426.09</v>
      </c>
      <c r="F4401" s="33">
        <v>16196829426.09</v>
      </c>
    </row>
    <row r="4402" spans="1:6" ht="13.5" hidden="1" thickBot="1">
      <c r="A4402" s="27">
        <f t="shared" si="78"/>
        <v>9</v>
      </c>
      <c r="B4402" s="30" t="s">
        <v>6630</v>
      </c>
      <c r="C4402" s="30" t="s">
        <v>6080</v>
      </c>
      <c r="D4402" s="34">
        <v>0</v>
      </c>
      <c r="E4402" s="33">
        <v>292114757328.78003</v>
      </c>
      <c r="F4402" s="33">
        <v>292114757328.78003</v>
      </c>
    </row>
    <row r="4403" spans="1:6" ht="13.5" thickBot="1">
      <c r="A4403" s="27">
        <f t="shared" si="78"/>
        <v>6</v>
      </c>
      <c r="B4403" s="27" t="s">
        <v>6631</v>
      </c>
      <c r="C4403" s="30" t="s">
        <v>4037</v>
      </c>
      <c r="D4403" s="34">
        <v>0</v>
      </c>
      <c r="E4403" s="34">
        <v>0</v>
      </c>
      <c r="F4403" s="34">
        <v>0</v>
      </c>
    </row>
    <row r="4404" spans="1:6" ht="13.5" hidden="1" thickBot="1">
      <c r="A4404" s="27">
        <f t="shared" si="78"/>
        <v>9</v>
      </c>
      <c r="B4404" s="30" t="s">
        <v>6632</v>
      </c>
      <c r="C4404" s="30" t="s">
        <v>199</v>
      </c>
      <c r="D4404" s="34">
        <v>0</v>
      </c>
      <c r="E4404" s="33">
        <v>2644768295.0799999</v>
      </c>
      <c r="F4404" s="33">
        <v>2644768295.0799999</v>
      </c>
    </row>
    <row r="4405" spans="1:6" ht="13.5" hidden="1" thickBot="1">
      <c r="A4405" s="27">
        <f t="shared" si="78"/>
        <v>9</v>
      </c>
      <c r="B4405" s="30" t="s">
        <v>6633</v>
      </c>
      <c r="C4405" s="30" t="s">
        <v>4823</v>
      </c>
      <c r="D4405" s="34">
        <v>0</v>
      </c>
      <c r="E4405" s="33">
        <v>10276728401.77</v>
      </c>
      <c r="F4405" s="33">
        <v>10276728401.77</v>
      </c>
    </row>
    <row r="4406" spans="1:6" ht="13.5" hidden="1" thickBot="1">
      <c r="A4406" s="27">
        <f t="shared" si="78"/>
        <v>9</v>
      </c>
      <c r="B4406" s="30" t="s">
        <v>6634</v>
      </c>
      <c r="C4406" s="30" t="s">
        <v>2212</v>
      </c>
      <c r="D4406" s="34">
        <v>0</v>
      </c>
      <c r="E4406" s="33">
        <v>12940669793.76</v>
      </c>
      <c r="F4406" s="33">
        <v>12940669793.76</v>
      </c>
    </row>
    <row r="4407" spans="1:6" ht="13.5" hidden="1" thickBot="1">
      <c r="A4407" s="27">
        <f t="shared" si="78"/>
        <v>9</v>
      </c>
      <c r="B4407" s="30" t="s">
        <v>6635</v>
      </c>
      <c r="C4407" s="30" t="s">
        <v>4744</v>
      </c>
      <c r="D4407" s="34">
        <v>0</v>
      </c>
      <c r="E4407" s="33">
        <v>106977894.52</v>
      </c>
      <c r="F4407" s="33">
        <v>106977894.52</v>
      </c>
    </row>
    <row r="4408" spans="1:6" ht="13.5" hidden="1" thickBot="1">
      <c r="A4408" s="27">
        <f t="shared" si="78"/>
        <v>9</v>
      </c>
      <c r="B4408" s="30" t="s">
        <v>6636</v>
      </c>
      <c r="C4408" s="30" t="s">
        <v>2214</v>
      </c>
      <c r="D4408" s="34">
        <v>0</v>
      </c>
      <c r="E4408" s="33">
        <v>1375909051.77</v>
      </c>
      <c r="F4408" s="33">
        <v>1375909051.77</v>
      </c>
    </row>
    <row r="4409" spans="1:6" ht="13.5" hidden="1" thickBot="1">
      <c r="A4409" s="27">
        <f t="shared" si="78"/>
        <v>9</v>
      </c>
      <c r="B4409" s="30" t="s">
        <v>6637</v>
      </c>
      <c r="C4409" s="30" t="s">
        <v>133</v>
      </c>
      <c r="D4409" s="34">
        <v>0</v>
      </c>
      <c r="E4409" s="33">
        <v>239623631.90000001</v>
      </c>
      <c r="F4409" s="33">
        <v>239623631.90000001</v>
      </c>
    </row>
    <row r="4410" spans="1:6" ht="13.5" hidden="1" thickBot="1">
      <c r="A4410" s="27">
        <f t="shared" si="78"/>
        <v>9</v>
      </c>
      <c r="B4410" s="30" t="s">
        <v>6638</v>
      </c>
      <c r="C4410" s="30" t="s">
        <v>6077</v>
      </c>
      <c r="D4410" s="34">
        <v>0</v>
      </c>
      <c r="E4410" s="33">
        <v>1066799296.9400001</v>
      </c>
      <c r="F4410" s="33">
        <v>1066799296.9400001</v>
      </c>
    </row>
    <row r="4411" spans="1:6" ht="13.5" hidden="1" thickBot="1">
      <c r="A4411" s="27">
        <f t="shared" si="78"/>
        <v>9</v>
      </c>
      <c r="B4411" s="30" t="s">
        <v>6639</v>
      </c>
      <c r="C4411" s="30" t="s">
        <v>1334</v>
      </c>
      <c r="D4411" s="34">
        <v>0</v>
      </c>
      <c r="E4411" s="34">
        <v>47611822</v>
      </c>
      <c r="F4411" s="34">
        <v>47611822</v>
      </c>
    </row>
    <row r="4412" spans="1:6" ht="13.5" hidden="1" thickBot="1">
      <c r="A4412" s="27">
        <f t="shared" si="78"/>
        <v>9</v>
      </c>
      <c r="B4412" s="30" t="s">
        <v>6640</v>
      </c>
      <c r="C4412" s="30" t="s">
        <v>4785</v>
      </c>
      <c r="D4412" s="34">
        <v>0</v>
      </c>
      <c r="E4412" s="34">
        <v>100185144</v>
      </c>
      <c r="F4412" s="34">
        <v>100185144</v>
      </c>
    </row>
    <row r="4413" spans="1:6" ht="13.5" hidden="1" thickBot="1">
      <c r="A4413" s="27">
        <f t="shared" si="78"/>
        <v>9</v>
      </c>
      <c r="B4413" s="30" t="s">
        <v>6641</v>
      </c>
      <c r="C4413" s="30" t="s">
        <v>4802</v>
      </c>
      <c r="D4413" s="34">
        <v>0</v>
      </c>
      <c r="E4413" s="34">
        <v>1260411053</v>
      </c>
      <c r="F4413" s="34">
        <v>1260411053</v>
      </c>
    </row>
    <row r="4414" spans="1:6" ht="13.5" hidden="1" thickBot="1">
      <c r="A4414" s="27">
        <f t="shared" si="78"/>
        <v>9</v>
      </c>
      <c r="B4414" s="30" t="s">
        <v>6642</v>
      </c>
      <c r="C4414" s="30" t="s">
        <v>6080</v>
      </c>
      <c r="D4414" s="34">
        <v>0</v>
      </c>
      <c r="E4414" s="33">
        <v>30059684384.740002</v>
      </c>
      <c r="F4414" s="33">
        <v>30059684384.740002</v>
      </c>
    </row>
    <row r="4415" spans="1:6" ht="13.5" thickBot="1">
      <c r="A4415" s="27">
        <f t="shared" si="78"/>
        <v>6</v>
      </c>
      <c r="B4415" s="27" t="s">
        <v>6643</v>
      </c>
      <c r="C4415" s="30" t="s">
        <v>4039</v>
      </c>
      <c r="D4415" s="34">
        <v>0</v>
      </c>
      <c r="E4415" s="34">
        <v>0</v>
      </c>
      <c r="F4415" s="34">
        <v>0</v>
      </c>
    </row>
    <row r="4416" spans="1:6" ht="13.5" hidden="1" thickBot="1">
      <c r="A4416" s="27">
        <f t="shared" si="78"/>
        <v>9</v>
      </c>
      <c r="B4416" s="30" t="s">
        <v>6644</v>
      </c>
      <c r="C4416" s="30" t="s">
        <v>199</v>
      </c>
      <c r="D4416" s="34">
        <v>0</v>
      </c>
      <c r="E4416" s="33">
        <v>3539581306.3299999</v>
      </c>
      <c r="F4416" s="33">
        <v>3539581306.3299999</v>
      </c>
    </row>
    <row r="4417" spans="1:6" ht="13.5" hidden="1" thickBot="1">
      <c r="A4417" s="27">
        <f t="shared" si="78"/>
        <v>9</v>
      </c>
      <c r="B4417" s="30" t="s">
        <v>6645</v>
      </c>
      <c r="C4417" s="30" t="s">
        <v>4823</v>
      </c>
      <c r="D4417" s="34">
        <v>0</v>
      </c>
      <c r="E4417" s="33">
        <v>15884748464.98</v>
      </c>
      <c r="F4417" s="33">
        <v>15884748464.98</v>
      </c>
    </row>
    <row r="4418" spans="1:6" ht="13.5" hidden="1" thickBot="1">
      <c r="A4418" s="27">
        <f t="shared" si="78"/>
        <v>9</v>
      </c>
      <c r="B4418" s="30" t="s">
        <v>6646</v>
      </c>
      <c r="C4418" s="30" t="s">
        <v>2212</v>
      </c>
      <c r="D4418" s="34">
        <v>0</v>
      </c>
      <c r="E4418" s="33">
        <v>22485292218.389999</v>
      </c>
      <c r="F4418" s="33">
        <v>22485292218.389999</v>
      </c>
    </row>
    <row r="4419" spans="1:6" ht="13.5" hidden="1" thickBot="1">
      <c r="A4419" s="27">
        <f t="shared" si="78"/>
        <v>9</v>
      </c>
      <c r="B4419" s="30" t="s">
        <v>6647</v>
      </c>
      <c r="C4419" s="30" t="s">
        <v>4744</v>
      </c>
      <c r="D4419" s="34">
        <v>0</v>
      </c>
      <c r="E4419" s="34">
        <v>61503450</v>
      </c>
      <c r="F4419" s="34">
        <v>61503450</v>
      </c>
    </row>
    <row r="4420" spans="1:6" ht="13.5" hidden="1" thickBot="1">
      <c r="A4420" s="27">
        <f t="shared" si="78"/>
        <v>9</v>
      </c>
      <c r="B4420" s="30" t="s">
        <v>6648</v>
      </c>
      <c r="C4420" s="30" t="s">
        <v>2214</v>
      </c>
      <c r="D4420" s="34">
        <v>0</v>
      </c>
      <c r="E4420" s="34">
        <v>916363185</v>
      </c>
      <c r="F4420" s="34">
        <v>916363185</v>
      </c>
    </row>
    <row r="4421" spans="1:6" ht="13.5" hidden="1" thickBot="1">
      <c r="A4421" s="27">
        <f t="shared" si="78"/>
        <v>9</v>
      </c>
      <c r="B4421" s="30" t="s">
        <v>6649</v>
      </c>
      <c r="C4421" s="30" t="s">
        <v>133</v>
      </c>
      <c r="D4421" s="34">
        <v>0</v>
      </c>
      <c r="E4421" s="34">
        <v>180845245</v>
      </c>
      <c r="F4421" s="34">
        <v>180845245</v>
      </c>
    </row>
    <row r="4422" spans="1:6" ht="13.5" hidden="1" thickBot="1">
      <c r="A4422" s="27">
        <f t="shared" si="78"/>
        <v>9</v>
      </c>
      <c r="B4422" s="30" t="s">
        <v>6650</v>
      </c>
      <c r="C4422" s="30" t="s">
        <v>6077</v>
      </c>
      <c r="D4422" s="34">
        <v>0</v>
      </c>
      <c r="E4422" s="33">
        <v>1968719567.75</v>
      </c>
      <c r="F4422" s="33">
        <v>1968719567.75</v>
      </c>
    </row>
    <row r="4423" spans="1:6" ht="13.5" hidden="1" thickBot="1">
      <c r="A4423" s="27">
        <f t="shared" si="78"/>
        <v>9</v>
      </c>
      <c r="B4423" s="30" t="s">
        <v>6651</v>
      </c>
      <c r="C4423" s="30" t="s">
        <v>1334</v>
      </c>
      <c r="D4423" s="34">
        <v>0</v>
      </c>
      <c r="E4423" s="34">
        <v>11827843</v>
      </c>
      <c r="F4423" s="34">
        <v>11827843</v>
      </c>
    </row>
    <row r="4424" spans="1:6" ht="13.5" hidden="1" thickBot="1">
      <c r="A4424" s="27">
        <f t="shared" si="78"/>
        <v>9</v>
      </c>
      <c r="B4424" s="30" t="s">
        <v>6652</v>
      </c>
      <c r="C4424" s="30" t="s">
        <v>4785</v>
      </c>
      <c r="D4424" s="34">
        <v>0</v>
      </c>
      <c r="E4424" s="34">
        <v>101413001</v>
      </c>
      <c r="F4424" s="34">
        <v>101413001</v>
      </c>
    </row>
    <row r="4425" spans="1:6" ht="13.5" hidden="1" thickBot="1">
      <c r="A4425" s="27">
        <f t="shared" si="78"/>
        <v>9</v>
      </c>
      <c r="B4425" s="30" t="s">
        <v>6653</v>
      </c>
      <c r="C4425" s="30" t="s">
        <v>4802</v>
      </c>
      <c r="D4425" s="34">
        <v>0</v>
      </c>
      <c r="E4425" s="34">
        <v>5973436751</v>
      </c>
      <c r="F4425" s="34">
        <v>5973436751</v>
      </c>
    </row>
    <row r="4426" spans="1:6" ht="13.5" hidden="1" thickBot="1">
      <c r="A4426" s="27">
        <f t="shared" si="78"/>
        <v>9</v>
      </c>
      <c r="B4426" s="30" t="s">
        <v>6654</v>
      </c>
      <c r="C4426" s="30" t="s">
        <v>6080</v>
      </c>
      <c r="D4426" s="34">
        <v>0</v>
      </c>
      <c r="E4426" s="33">
        <v>51123731032.449997</v>
      </c>
      <c r="F4426" s="33">
        <v>51123731032.449997</v>
      </c>
    </row>
    <row r="4427" spans="1:6" ht="13.5" thickBot="1">
      <c r="A4427" s="27">
        <f t="shared" si="78"/>
        <v>6</v>
      </c>
      <c r="B4427" s="27" t="s">
        <v>6655</v>
      </c>
      <c r="C4427" s="30" t="s">
        <v>4041</v>
      </c>
      <c r="D4427" s="34">
        <v>0</v>
      </c>
      <c r="E4427" s="34">
        <v>0</v>
      </c>
      <c r="F4427" s="34">
        <v>0</v>
      </c>
    </row>
    <row r="4428" spans="1:6" ht="13.5" hidden="1" thickBot="1">
      <c r="A4428" s="27">
        <f t="shared" si="78"/>
        <v>9</v>
      </c>
      <c r="B4428" s="30" t="s">
        <v>6656</v>
      </c>
      <c r="C4428" s="30" t="s">
        <v>199</v>
      </c>
      <c r="D4428" s="34">
        <v>0</v>
      </c>
      <c r="E4428" s="33">
        <v>16346621968.280001</v>
      </c>
      <c r="F4428" s="33">
        <v>16346621968.280001</v>
      </c>
    </row>
    <row r="4429" spans="1:6" ht="13.5" hidden="1" thickBot="1">
      <c r="A4429" s="27">
        <f t="shared" si="78"/>
        <v>9</v>
      </c>
      <c r="B4429" s="30" t="s">
        <v>6657</v>
      </c>
      <c r="C4429" s="30" t="s">
        <v>4823</v>
      </c>
      <c r="D4429" s="34">
        <v>0</v>
      </c>
      <c r="E4429" s="33">
        <v>24508422414.889999</v>
      </c>
      <c r="F4429" s="33">
        <v>24508422414.889999</v>
      </c>
    </row>
    <row r="4430" spans="1:6" ht="13.5" hidden="1" thickBot="1">
      <c r="A4430" s="27">
        <f t="shared" si="78"/>
        <v>9</v>
      </c>
      <c r="B4430" s="30" t="s">
        <v>6658</v>
      </c>
      <c r="C4430" s="30" t="s">
        <v>2212</v>
      </c>
      <c r="D4430" s="34">
        <v>0</v>
      </c>
      <c r="E4430" s="33">
        <v>38817271460.610001</v>
      </c>
      <c r="F4430" s="33">
        <v>38817271460.610001</v>
      </c>
    </row>
    <row r="4431" spans="1:6" ht="13.5" hidden="1" thickBot="1">
      <c r="A4431" s="27">
        <f t="shared" si="78"/>
        <v>9</v>
      </c>
      <c r="B4431" s="30" t="s">
        <v>6659</v>
      </c>
      <c r="C4431" s="30" t="s">
        <v>4744</v>
      </c>
      <c r="D4431" s="34">
        <v>0</v>
      </c>
      <c r="E4431" s="33">
        <v>552343878.72000003</v>
      </c>
      <c r="F4431" s="33">
        <v>552343878.72000003</v>
      </c>
    </row>
    <row r="4432" spans="1:6" ht="13.5" hidden="1" thickBot="1">
      <c r="A4432" s="27">
        <f t="shared" si="78"/>
        <v>9</v>
      </c>
      <c r="B4432" s="30" t="s">
        <v>6660</v>
      </c>
      <c r="C4432" s="30" t="s">
        <v>2214</v>
      </c>
      <c r="D4432" s="34">
        <v>0</v>
      </c>
      <c r="E4432" s="33">
        <v>2603305679.6300001</v>
      </c>
      <c r="F4432" s="33">
        <v>2603305679.6300001</v>
      </c>
    </row>
    <row r="4433" spans="1:6" ht="13.5" hidden="1" thickBot="1">
      <c r="A4433" s="27">
        <f t="shared" si="78"/>
        <v>9</v>
      </c>
      <c r="B4433" s="30" t="s">
        <v>6661</v>
      </c>
      <c r="C4433" s="30" t="s">
        <v>133</v>
      </c>
      <c r="D4433" s="34">
        <v>0</v>
      </c>
      <c r="E4433" s="33">
        <v>549504851.5</v>
      </c>
      <c r="F4433" s="33">
        <v>549504851.5</v>
      </c>
    </row>
    <row r="4434" spans="1:6" ht="13.5" hidden="1" thickBot="1">
      <c r="A4434" s="27">
        <f t="shared" si="78"/>
        <v>9</v>
      </c>
      <c r="B4434" s="30" t="s">
        <v>6662</v>
      </c>
      <c r="C4434" s="30" t="s">
        <v>6077</v>
      </c>
      <c r="D4434" s="34">
        <v>0</v>
      </c>
      <c r="E4434" s="33">
        <v>3457610429.1100001</v>
      </c>
      <c r="F4434" s="33">
        <v>3457610429.1100001</v>
      </c>
    </row>
    <row r="4435" spans="1:6" ht="13.5" hidden="1" thickBot="1">
      <c r="A4435" s="27">
        <f t="shared" si="78"/>
        <v>9</v>
      </c>
      <c r="B4435" s="30" t="s">
        <v>6663</v>
      </c>
      <c r="C4435" s="30" t="s">
        <v>1334</v>
      </c>
      <c r="D4435" s="34">
        <v>0</v>
      </c>
      <c r="E4435" s="34">
        <v>47891209</v>
      </c>
      <c r="F4435" s="34">
        <v>47891209</v>
      </c>
    </row>
    <row r="4436" spans="1:6" ht="13.5" hidden="1" thickBot="1">
      <c r="A4436" s="27">
        <f t="shared" si="78"/>
        <v>9</v>
      </c>
      <c r="B4436" s="30" t="s">
        <v>6664</v>
      </c>
      <c r="C4436" s="30" t="s">
        <v>4785</v>
      </c>
      <c r="D4436" s="34">
        <v>0</v>
      </c>
      <c r="E4436" s="34">
        <v>547339368</v>
      </c>
      <c r="F4436" s="34">
        <v>547339368</v>
      </c>
    </row>
    <row r="4437" spans="1:6" ht="13.5" hidden="1" thickBot="1">
      <c r="A4437" s="27">
        <f t="shared" si="78"/>
        <v>9</v>
      </c>
      <c r="B4437" s="30" t="s">
        <v>6665</v>
      </c>
      <c r="C4437" s="30" t="s">
        <v>4802</v>
      </c>
      <c r="D4437" s="34">
        <v>0</v>
      </c>
      <c r="E4437" s="33">
        <v>5403113562.1899996</v>
      </c>
      <c r="F4437" s="33">
        <v>5403113562.1899996</v>
      </c>
    </row>
    <row r="4438" spans="1:6" ht="13.5" hidden="1" thickBot="1">
      <c r="A4438" s="27">
        <f t="shared" si="78"/>
        <v>9</v>
      </c>
      <c r="B4438" s="30" t="s">
        <v>6666</v>
      </c>
      <c r="C4438" s="30" t="s">
        <v>6080</v>
      </c>
      <c r="D4438" s="34">
        <v>0</v>
      </c>
      <c r="E4438" s="33">
        <v>92833424821.929993</v>
      </c>
      <c r="F4438" s="33">
        <v>92833424821.929993</v>
      </c>
    </row>
    <row r="4439" spans="1:6" ht="13.5" thickBot="1">
      <c r="A4439" s="27">
        <f t="shared" si="78"/>
        <v>6</v>
      </c>
      <c r="B4439" s="27" t="s">
        <v>6667</v>
      </c>
      <c r="C4439" s="30" t="s">
        <v>4043</v>
      </c>
      <c r="D4439" s="34">
        <v>0</v>
      </c>
      <c r="E4439" s="34">
        <v>0</v>
      </c>
      <c r="F4439" s="34">
        <v>0</v>
      </c>
    </row>
    <row r="4440" spans="1:6" ht="13.5" hidden="1" thickBot="1">
      <c r="A4440" s="27">
        <f t="shared" si="78"/>
        <v>9</v>
      </c>
      <c r="B4440" s="30" t="s">
        <v>6668</v>
      </c>
      <c r="C4440" s="30" t="s">
        <v>199</v>
      </c>
      <c r="D4440" s="34">
        <v>0</v>
      </c>
      <c r="E4440" s="33">
        <v>290782380.76999998</v>
      </c>
      <c r="F4440" s="33">
        <v>290782380.76999998</v>
      </c>
    </row>
    <row r="4441" spans="1:6" ht="13.5" hidden="1" thickBot="1">
      <c r="A4441" s="27">
        <f t="shared" si="78"/>
        <v>9</v>
      </c>
      <c r="B4441" s="30" t="s">
        <v>6669</v>
      </c>
      <c r="C4441" s="30" t="s">
        <v>4823</v>
      </c>
      <c r="D4441" s="34">
        <v>0</v>
      </c>
      <c r="E4441" s="33">
        <v>612434036.07000005</v>
      </c>
      <c r="F4441" s="33">
        <v>612434036.07000005</v>
      </c>
    </row>
    <row r="4442" spans="1:6" ht="13.5" hidden="1" thickBot="1">
      <c r="A4442" s="27">
        <f t="shared" si="78"/>
        <v>9</v>
      </c>
      <c r="B4442" s="30" t="s">
        <v>6670</v>
      </c>
      <c r="C4442" s="30" t="s">
        <v>2212</v>
      </c>
      <c r="D4442" s="34">
        <v>0</v>
      </c>
      <c r="E4442" s="34">
        <v>1461992268</v>
      </c>
      <c r="F4442" s="34">
        <v>1461992268</v>
      </c>
    </row>
    <row r="4443" spans="1:6" ht="13.5" hidden="1" thickBot="1">
      <c r="A4443" s="27">
        <f t="shared" si="78"/>
        <v>9</v>
      </c>
      <c r="B4443" s="30" t="s">
        <v>6671</v>
      </c>
      <c r="C4443" s="30" t="s">
        <v>4744</v>
      </c>
      <c r="D4443" s="34">
        <v>0</v>
      </c>
      <c r="E4443" s="34">
        <v>69025548</v>
      </c>
      <c r="F4443" s="34">
        <v>69025548</v>
      </c>
    </row>
    <row r="4444" spans="1:6" ht="13.5" hidden="1" thickBot="1">
      <c r="A4444" s="27">
        <f t="shared" si="78"/>
        <v>9</v>
      </c>
      <c r="B4444" s="30" t="s">
        <v>6672</v>
      </c>
      <c r="C4444" s="30" t="s">
        <v>2214</v>
      </c>
      <c r="D4444" s="34">
        <v>0</v>
      </c>
      <c r="E4444" s="34">
        <v>21547297</v>
      </c>
      <c r="F4444" s="34">
        <v>21547297</v>
      </c>
    </row>
    <row r="4445" spans="1:6" ht="13.5" hidden="1" thickBot="1">
      <c r="A4445" s="27">
        <f t="shared" si="78"/>
        <v>9</v>
      </c>
      <c r="B4445" s="30" t="s">
        <v>6673</v>
      </c>
      <c r="C4445" s="30" t="s">
        <v>133</v>
      </c>
      <c r="D4445" s="34">
        <v>0</v>
      </c>
      <c r="E4445" s="34">
        <v>6451700</v>
      </c>
      <c r="F4445" s="34">
        <v>6451700</v>
      </c>
    </row>
    <row r="4446" spans="1:6" ht="13.5" hidden="1" thickBot="1">
      <c r="A4446" s="27">
        <f t="shared" si="78"/>
        <v>9</v>
      </c>
      <c r="B4446" s="30" t="s">
        <v>6674</v>
      </c>
      <c r="C4446" s="30" t="s">
        <v>6077</v>
      </c>
      <c r="D4446" s="34">
        <v>0</v>
      </c>
      <c r="E4446" s="33">
        <v>48071648.859999999</v>
      </c>
      <c r="F4446" s="33">
        <v>48071648.859999999</v>
      </c>
    </row>
    <row r="4447" spans="1:6" ht="13.5" hidden="1" thickBot="1">
      <c r="A4447" s="27">
        <f t="shared" si="78"/>
        <v>9</v>
      </c>
      <c r="B4447" s="30" t="s">
        <v>6675</v>
      </c>
      <c r="C4447" s="30" t="s">
        <v>6080</v>
      </c>
      <c r="D4447" s="34">
        <v>0</v>
      </c>
      <c r="E4447" s="33">
        <v>2510304878.6999998</v>
      </c>
      <c r="F4447" s="33">
        <v>2510304878.6999998</v>
      </c>
    </row>
    <row r="4448" spans="1:6" ht="13.5" thickBot="1">
      <c r="A4448" s="27">
        <f t="shared" si="78"/>
        <v>6</v>
      </c>
      <c r="B4448" s="27" t="s">
        <v>6676</v>
      </c>
      <c r="C4448" s="30" t="s">
        <v>4045</v>
      </c>
      <c r="D4448" s="34">
        <v>0</v>
      </c>
      <c r="E4448" s="34">
        <v>0</v>
      </c>
      <c r="F4448" s="34">
        <v>0</v>
      </c>
    </row>
    <row r="4449" spans="1:6" ht="13.5" hidden="1" thickBot="1">
      <c r="A4449" s="27">
        <f t="shared" si="78"/>
        <v>9</v>
      </c>
      <c r="B4449" s="30" t="s">
        <v>6677</v>
      </c>
      <c r="C4449" s="30" t="s">
        <v>199</v>
      </c>
      <c r="D4449" s="34">
        <v>0</v>
      </c>
      <c r="E4449" s="33">
        <v>22500486478.369999</v>
      </c>
      <c r="F4449" s="33">
        <v>22500486478.369999</v>
      </c>
    </row>
    <row r="4450" spans="1:6" ht="13.5" hidden="1" thickBot="1">
      <c r="A4450" s="27">
        <f t="shared" ref="A4450:A4513" si="79">LEN(B4450)</f>
        <v>9</v>
      </c>
      <c r="B4450" s="30" t="s">
        <v>6678</v>
      </c>
      <c r="C4450" s="30" t="s">
        <v>4823</v>
      </c>
      <c r="D4450" s="34">
        <v>0</v>
      </c>
      <c r="E4450" s="33">
        <v>11842505152.709999</v>
      </c>
      <c r="F4450" s="33">
        <v>11842505152.709999</v>
      </c>
    </row>
    <row r="4451" spans="1:6" ht="13.5" hidden="1" thickBot="1">
      <c r="A4451" s="27">
        <f t="shared" si="79"/>
        <v>9</v>
      </c>
      <c r="B4451" s="30" t="s">
        <v>6679</v>
      </c>
      <c r="C4451" s="30" t="s">
        <v>2212</v>
      </c>
      <c r="D4451" s="34">
        <v>0</v>
      </c>
      <c r="E4451" s="33">
        <v>14038308930.9</v>
      </c>
      <c r="F4451" s="33">
        <v>14038308930.9</v>
      </c>
    </row>
    <row r="4452" spans="1:6" ht="13.5" hidden="1" thickBot="1">
      <c r="A4452" s="27">
        <f t="shared" si="79"/>
        <v>9</v>
      </c>
      <c r="B4452" s="30" t="s">
        <v>6680</v>
      </c>
      <c r="C4452" s="30" t="s">
        <v>4744</v>
      </c>
      <c r="D4452" s="34">
        <v>0</v>
      </c>
      <c r="E4452" s="33">
        <v>205881713.72</v>
      </c>
      <c r="F4452" s="33">
        <v>205881713.72</v>
      </c>
    </row>
    <row r="4453" spans="1:6" ht="13.5" hidden="1" thickBot="1">
      <c r="A4453" s="27">
        <f t="shared" si="79"/>
        <v>9</v>
      </c>
      <c r="B4453" s="30" t="s">
        <v>6681</v>
      </c>
      <c r="C4453" s="30" t="s">
        <v>2214</v>
      </c>
      <c r="D4453" s="34">
        <v>0</v>
      </c>
      <c r="E4453" s="33">
        <v>1345926676.0899999</v>
      </c>
      <c r="F4453" s="33">
        <v>1345926676.0899999</v>
      </c>
    </row>
    <row r="4454" spans="1:6" ht="13.5" hidden="1" thickBot="1">
      <c r="A4454" s="27">
        <f t="shared" si="79"/>
        <v>9</v>
      </c>
      <c r="B4454" s="30" t="s">
        <v>6682</v>
      </c>
      <c r="C4454" s="30" t="s">
        <v>133</v>
      </c>
      <c r="D4454" s="34">
        <v>0</v>
      </c>
      <c r="E4454" s="33">
        <v>302081228.44</v>
      </c>
      <c r="F4454" s="33">
        <v>302081228.44</v>
      </c>
    </row>
    <row r="4455" spans="1:6" ht="13.5" hidden="1" thickBot="1">
      <c r="A4455" s="27">
        <f t="shared" si="79"/>
        <v>9</v>
      </c>
      <c r="B4455" s="30" t="s">
        <v>6683</v>
      </c>
      <c r="C4455" s="30" t="s">
        <v>6077</v>
      </c>
      <c r="D4455" s="34">
        <v>0</v>
      </c>
      <c r="E4455" s="33">
        <v>1407468411.79</v>
      </c>
      <c r="F4455" s="33">
        <v>1407468411.79</v>
      </c>
    </row>
    <row r="4456" spans="1:6" ht="13.5" hidden="1" thickBot="1">
      <c r="A4456" s="27">
        <f t="shared" si="79"/>
        <v>9</v>
      </c>
      <c r="B4456" s="30" t="s">
        <v>6684</v>
      </c>
      <c r="C4456" s="30" t="s">
        <v>1334</v>
      </c>
      <c r="D4456" s="34">
        <v>0</v>
      </c>
      <c r="E4456" s="34">
        <v>28911213</v>
      </c>
      <c r="F4456" s="34">
        <v>28911213</v>
      </c>
    </row>
    <row r="4457" spans="1:6" ht="13.5" hidden="1" thickBot="1">
      <c r="A4457" s="27">
        <f t="shared" si="79"/>
        <v>9</v>
      </c>
      <c r="B4457" s="30" t="s">
        <v>6685</v>
      </c>
      <c r="C4457" s="30" t="s">
        <v>4785</v>
      </c>
      <c r="D4457" s="34">
        <v>0</v>
      </c>
      <c r="E4457" s="33">
        <v>449817266.30000001</v>
      </c>
      <c r="F4457" s="33">
        <v>449817266.30000001</v>
      </c>
    </row>
    <row r="4458" spans="1:6" ht="13.5" hidden="1" thickBot="1">
      <c r="A4458" s="27">
        <f t="shared" si="79"/>
        <v>9</v>
      </c>
      <c r="B4458" s="30" t="s">
        <v>6686</v>
      </c>
      <c r="C4458" s="30" t="s">
        <v>4802</v>
      </c>
      <c r="D4458" s="34">
        <v>0</v>
      </c>
      <c r="E4458" s="33">
        <v>473695740.23000002</v>
      </c>
      <c r="F4458" s="33">
        <v>473695740.23000002</v>
      </c>
    </row>
    <row r="4459" spans="1:6" ht="13.5" hidden="1" thickBot="1">
      <c r="A4459" s="27">
        <f t="shared" si="79"/>
        <v>9</v>
      </c>
      <c r="B4459" s="30" t="s">
        <v>6687</v>
      </c>
      <c r="C4459" s="30" t="s">
        <v>6080</v>
      </c>
      <c r="D4459" s="34">
        <v>0</v>
      </c>
      <c r="E4459" s="33">
        <v>52595082811.550003</v>
      </c>
      <c r="F4459" s="33">
        <v>52595082811.550003</v>
      </c>
    </row>
    <row r="4460" spans="1:6" ht="13.5" thickBot="1">
      <c r="A4460" s="27">
        <f t="shared" si="79"/>
        <v>6</v>
      </c>
      <c r="B4460" s="27" t="s">
        <v>6688</v>
      </c>
      <c r="C4460" s="30" t="s">
        <v>4047</v>
      </c>
      <c r="D4460" s="34">
        <v>0</v>
      </c>
      <c r="E4460" s="34">
        <v>0</v>
      </c>
      <c r="F4460" s="34">
        <v>0</v>
      </c>
    </row>
    <row r="4461" spans="1:6" ht="13.5" hidden="1" thickBot="1">
      <c r="A4461" s="27">
        <f t="shared" si="79"/>
        <v>9</v>
      </c>
      <c r="B4461" s="30" t="s">
        <v>6689</v>
      </c>
      <c r="C4461" s="30" t="s">
        <v>199</v>
      </c>
      <c r="D4461" s="34">
        <v>0</v>
      </c>
      <c r="E4461" s="33">
        <v>3868627119.1700001</v>
      </c>
      <c r="F4461" s="33">
        <v>3868627119.1700001</v>
      </c>
    </row>
    <row r="4462" spans="1:6" ht="13.5" hidden="1" thickBot="1">
      <c r="A4462" s="27">
        <f t="shared" si="79"/>
        <v>9</v>
      </c>
      <c r="B4462" s="30" t="s">
        <v>6690</v>
      </c>
      <c r="C4462" s="30" t="s">
        <v>4823</v>
      </c>
      <c r="D4462" s="34">
        <v>0</v>
      </c>
      <c r="E4462" s="33">
        <v>9542442984.8099995</v>
      </c>
      <c r="F4462" s="33">
        <v>9542442984.8099995</v>
      </c>
    </row>
    <row r="4463" spans="1:6" ht="13.5" hidden="1" thickBot="1">
      <c r="A4463" s="27">
        <f t="shared" si="79"/>
        <v>9</v>
      </c>
      <c r="B4463" s="30" t="s">
        <v>6691</v>
      </c>
      <c r="C4463" s="30" t="s">
        <v>2212</v>
      </c>
      <c r="D4463" s="34">
        <v>0</v>
      </c>
      <c r="E4463" s="33">
        <v>2256355534.5999999</v>
      </c>
      <c r="F4463" s="33">
        <v>2256355534.5999999</v>
      </c>
    </row>
    <row r="4464" spans="1:6" ht="13.5" hidden="1" thickBot="1">
      <c r="A4464" s="27">
        <f t="shared" si="79"/>
        <v>9</v>
      </c>
      <c r="B4464" s="30" t="s">
        <v>6692</v>
      </c>
      <c r="C4464" s="30" t="s">
        <v>4744</v>
      </c>
      <c r="D4464" s="34">
        <v>0</v>
      </c>
      <c r="E4464" s="33">
        <v>13419305.800000001</v>
      </c>
      <c r="F4464" s="33">
        <v>13419305.800000001</v>
      </c>
    </row>
    <row r="4465" spans="1:6" ht="13.5" hidden="1" thickBot="1">
      <c r="A4465" s="27">
        <f t="shared" si="79"/>
        <v>9</v>
      </c>
      <c r="B4465" s="30" t="s">
        <v>6693</v>
      </c>
      <c r="C4465" s="30" t="s">
        <v>2214</v>
      </c>
      <c r="D4465" s="34">
        <v>0</v>
      </c>
      <c r="E4465" s="34">
        <v>81549987</v>
      </c>
      <c r="F4465" s="34">
        <v>81549987</v>
      </c>
    </row>
    <row r="4466" spans="1:6" ht="13.5" hidden="1" thickBot="1">
      <c r="A4466" s="27">
        <f t="shared" si="79"/>
        <v>9</v>
      </c>
      <c r="B4466" s="30" t="s">
        <v>6694</v>
      </c>
      <c r="C4466" s="30" t="s">
        <v>133</v>
      </c>
      <c r="D4466" s="34">
        <v>0</v>
      </c>
      <c r="E4466" s="34">
        <v>18837837</v>
      </c>
      <c r="F4466" s="34">
        <v>18837837</v>
      </c>
    </row>
    <row r="4467" spans="1:6" ht="13.5" hidden="1" thickBot="1">
      <c r="A4467" s="27">
        <f t="shared" si="79"/>
        <v>9</v>
      </c>
      <c r="B4467" s="30" t="s">
        <v>6695</v>
      </c>
      <c r="C4467" s="30" t="s">
        <v>6077</v>
      </c>
      <c r="D4467" s="34">
        <v>0</v>
      </c>
      <c r="E4467" s="33">
        <v>285789183.25</v>
      </c>
      <c r="F4467" s="33">
        <v>285789183.25</v>
      </c>
    </row>
    <row r="4468" spans="1:6" ht="13.5" hidden="1" thickBot="1">
      <c r="A4468" s="27">
        <f t="shared" si="79"/>
        <v>9</v>
      </c>
      <c r="B4468" s="30" t="s">
        <v>6696</v>
      </c>
      <c r="C4468" s="30" t="s">
        <v>6080</v>
      </c>
      <c r="D4468" s="34">
        <v>0</v>
      </c>
      <c r="E4468" s="33">
        <v>16067021951.629999</v>
      </c>
      <c r="F4468" s="33">
        <v>16067021951.629999</v>
      </c>
    </row>
    <row r="4469" spans="1:6" ht="13.5" thickBot="1">
      <c r="A4469" s="27">
        <f t="shared" si="79"/>
        <v>6</v>
      </c>
      <c r="B4469" s="27" t="s">
        <v>6697</v>
      </c>
      <c r="C4469" s="30" t="s">
        <v>4049</v>
      </c>
      <c r="D4469" s="34">
        <v>0</v>
      </c>
      <c r="E4469" s="34">
        <v>0</v>
      </c>
      <c r="F4469" s="34">
        <v>0</v>
      </c>
    </row>
    <row r="4470" spans="1:6" ht="13.5" hidden="1" thickBot="1">
      <c r="A4470" s="27">
        <f t="shared" si="79"/>
        <v>9</v>
      </c>
      <c r="B4470" s="30" t="s">
        <v>6698</v>
      </c>
      <c r="C4470" s="30" t="s">
        <v>199</v>
      </c>
      <c r="D4470" s="34">
        <v>0</v>
      </c>
      <c r="E4470" s="33">
        <v>7526738969.1499996</v>
      </c>
      <c r="F4470" s="33">
        <v>7526738969.1499996</v>
      </c>
    </row>
    <row r="4471" spans="1:6" ht="13.5" hidden="1" thickBot="1">
      <c r="A4471" s="27">
        <f t="shared" si="79"/>
        <v>9</v>
      </c>
      <c r="B4471" s="30" t="s">
        <v>6699</v>
      </c>
      <c r="C4471" s="30" t="s">
        <v>4823</v>
      </c>
      <c r="D4471" s="34">
        <v>0</v>
      </c>
      <c r="E4471" s="33">
        <v>18353370579.099998</v>
      </c>
      <c r="F4471" s="33">
        <v>18353370579.099998</v>
      </c>
    </row>
    <row r="4472" spans="1:6" ht="13.5" hidden="1" thickBot="1">
      <c r="A4472" s="27">
        <f t="shared" si="79"/>
        <v>9</v>
      </c>
      <c r="B4472" s="30" t="s">
        <v>6700</v>
      </c>
      <c r="C4472" s="30" t="s">
        <v>2212</v>
      </c>
      <c r="D4472" s="34">
        <v>0</v>
      </c>
      <c r="E4472" s="34">
        <v>2426698308</v>
      </c>
      <c r="F4472" s="34">
        <v>2426698308</v>
      </c>
    </row>
    <row r="4473" spans="1:6" ht="13.5" hidden="1" thickBot="1">
      <c r="A4473" s="27">
        <f t="shared" si="79"/>
        <v>9</v>
      </c>
      <c r="B4473" s="30" t="s">
        <v>6701</v>
      </c>
      <c r="C4473" s="30" t="s">
        <v>4744</v>
      </c>
      <c r="D4473" s="34">
        <v>0</v>
      </c>
      <c r="E4473" s="34">
        <v>2623249</v>
      </c>
      <c r="F4473" s="34">
        <v>2623249</v>
      </c>
    </row>
    <row r="4474" spans="1:6" ht="13.5" hidden="1" thickBot="1">
      <c r="A4474" s="27">
        <f t="shared" si="79"/>
        <v>9</v>
      </c>
      <c r="B4474" s="30" t="s">
        <v>6702</v>
      </c>
      <c r="C4474" s="30" t="s">
        <v>2214</v>
      </c>
      <c r="D4474" s="34">
        <v>0</v>
      </c>
      <c r="E4474" s="34">
        <v>95226628</v>
      </c>
      <c r="F4474" s="34">
        <v>95226628</v>
      </c>
    </row>
    <row r="4475" spans="1:6" ht="13.5" hidden="1" thickBot="1">
      <c r="A4475" s="27">
        <f t="shared" si="79"/>
        <v>9</v>
      </c>
      <c r="B4475" s="30" t="s">
        <v>6703</v>
      </c>
      <c r="C4475" s="30" t="s">
        <v>133</v>
      </c>
      <c r="D4475" s="34">
        <v>0</v>
      </c>
      <c r="E4475" s="34">
        <v>11851196</v>
      </c>
      <c r="F4475" s="34">
        <v>11851196</v>
      </c>
    </row>
    <row r="4476" spans="1:6" ht="13.5" hidden="1" thickBot="1">
      <c r="A4476" s="27">
        <f t="shared" si="79"/>
        <v>9</v>
      </c>
      <c r="B4476" s="30" t="s">
        <v>6704</v>
      </c>
      <c r="C4476" s="30" t="s">
        <v>6077</v>
      </c>
      <c r="D4476" s="34">
        <v>0</v>
      </c>
      <c r="E4476" s="33">
        <v>1296948858.5</v>
      </c>
      <c r="F4476" s="33">
        <v>1296948858.5</v>
      </c>
    </row>
    <row r="4477" spans="1:6" ht="13.5" hidden="1" thickBot="1">
      <c r="A4477" s="27">
        <f t="shared" si="79"/>
        <v>9</v>
      </c>
      <c r="B4477" s="30" t="s">
        <v>6705</v>
      </c>
      <c r="C4477" s="30" t="s">
        <v>6080</v>
      </c>
      <c r="D4477" s="34">
        <v>0</v>
      </c>
      <c r="E4477" s="33">
        <v>29713457787.75</v>
      </c>
      <c r="F4477" s="33">
        <v>29713457787.75</v>
      </c>
    </row>
    <row r="4478" spans="1:6" ht="13.5" thickBot="1">
      <c r="A4478" s="27">
        <f t="shared" si="79"/>
        <v>6</v>
      </c>
      <c r="B4478" s="27" t="s">
        <v>6706</v>
      </c>
      <c r="C4478" s="30" t="s">
        <v>4051</v>
      </c>
      <c r="D4478" s="34">
        <v>0</v>
      </c>
      <c r="E4478" s="34">
        <v>0</v>
      </c>
      <c r="F4478" s="34">
        <v>0</v>
      </c>
    </row>
    <row r="4479" spans="1:6" ht="13.5" hidden="1" thickBot="1">
      <c r="A4479" s="27">
        <f t="shared" si="79"/>
        <v>9</v>
      </c>
      <c r="B4479" s="30" t="s">
        <v>6707</v>
      </c>
      <c r="C4479" s="30" t="s">
        <v>199</v>
      </c>
      <c r="D4479" s="34">
        <v>0</v>
      </c>
      <c r="E4479" s="33">
        <v>54031902944.669998</v>
      </c>
      <c r="F4479" s="33">
        <v>54031902944.669998</v>
      </c>
    </row>
    <row r="4480" spans="1:6" ht="13.5" hidden="1" thickBot="1">
      <c r="A4480" s="27">
        <f t="shared" si="79"/>
        <v>9</v>
      </c>
      <c r="B4480" s="30" t="s">
        <v>6708</v>
      </c>
      <c r="C4480" s="30" t="s">
        <v>4823</v>
      </c>
      <c r="D4480" s="34">
        <v>0</v>
      </c>
      <c r="E4480" s="33">
        <v>16076047070.290001</v>
      </c>
      <c r="F4480" s="33">
        <v>16076047070.290001</v>
      </c>
    </row>
    <row r="4481" spans="1:6" ht="13.5" hidden="1" thickBot="1">
      <c r="A4481" s="27">
        <f t="shared" si="79"/>
        <v>9</v>
      </c>
      <c r="B4481" s="30" t="s">
        <v>6709</v>
      </c>
      <c r="C4481" s="30" t="s">
        <v>2212</v>
      </c>
      <c r="D4481" s="34">
        <v>0</v>
      </c>
      <c r="E4481" s="33">
        <v>13054784689.950001</v>
      </c>
      <c r="F4481" s="33">
        <v>13054784689.950001</v>
      </c>
    </row>
    <row r="4482" spans="1:6" ht="13.5" hidden="1" thickBot="1">
      <c r="A4482" s="27">
        <f t="shared" si="79"/>
        <v>9</v>
      </c>
      <c r="B4482" s="30" t="s">
        <v>6710</v>
      </c>
      <c r="C4482" s="30" t="s">
        <v>4744</v>
      </c>
      <c r="D4482" s="34">
        <v>0</v>
      </c>
      <c r="E4482" s="33">
        <v>36709412.340000004</v>
      </c>
      <c r="F4482" s="33">
        <v>36709412.340000004</v>
      </c>
    </row>
    <row r="4483" spans="1:6" ht="13.5" hidden="1" thickBot="1">
      <c r="A4483" s="27">
        <f t="shared" si="79"/>
        <v>9</v>
      </c>
      <c r="B4483" s="30" t="s">
        <v>6711</v>
      </c>
      <c r="C4483" s="30" t="s">
        <v>2214</v>
      </c>
      <c r="D4483" s="34">
        <v>0</v>
      </c>
      <c r="E4483" s="33">
        <v>703482255.62</v>
      </c>
      <c r="F4483" s="33">
        <v>703482255.62</v>
      </c>
    </row>
    <row r="4484" spans="1:6" ht="13.5" hidden="1" thickBot="1">
      <c r="A4484" s="27">
        <f t="shared" si="79"/>
        <v>9</v>
      </c>
      <c r="B4484" s="30" t="s">
        <v>6712</v>
      </c>
      <c r="C4484" s="30" t="s">
        <v>133</v>
      </c>
      <c r="D4484" s="34">
        <v>0</v>
      </c>
      <c r="E4484" s="33">
        <v>113844568.09999999</v>
      </c>
      <c r="F4484" s="33">
        <v>113844568.09999999</v>
      </c>
    </row>
    <row r="4485" spans="1:6" ht="13.5" hidden="1" thickBot="1">
      <c r="A4485" s="27">
        <f t="shared" si="79"/>
        <v>9</v>
      </c>
      <c r="B4485" s="30" t="s">
        <v>6713</v>
      </c>
      <c r="C4485" s="30" t="s">
        <v>6077</v>
      </c>
      <c r="D4485" s="34">
        <v>0</v>
      </c>
      <c r="E4485" s="33">
        <v>4093122873.5100002</v>
      </c>
      <c r="F4485" s="33">
        <v>4093122873.5100002</v>
      </c>
    </row>
    <row r="4486" spans="1:6" ht="13.5" hidden="1" thickBot="1">
      <c r="A4486" s="27">
        <f t="shared" si="79"/>
        <v>9</v>
      </c>
      <c r="B4486" s="30" t="s">
        <v>6714</v>
      </c>
      <c r="C4486" s="30" t="s">
        <v>1334</v>
      </c>
      <c r="D4486" s="34">
        <v>0</v>
      </c>
      <c r="E4486" s="34">
        <v>25576060</v>
      </c>
      <c r="F4486" s="34">
        <v>25576060</v>
      </c>
    </row>
    <row r="4487" spans="1:6" ht="13.5" hidden="1" thickBot="1">
      <c r="A4487" s="27">
        <f t="shared" si="79"/>
        <v>9</v>
      </c>
      <c r="B4487" s="30" t="s">
        <v>6715</v>
      </c>
      <c r="C4487" s="30" t="s">
        <v>6080</v>
      </c>
      <c r="D4487" s="34">
        <v>0</v>
      </c>
      <c r="E4487" s="33">
        <v>88135469874.479996</v>
      </c>
      <c r="F4487" s="33">
        <v>88135469874.479996</v>
      </c>
    </row>
    <row r="4488" spans="1:6" ht="13.5" thickBot="1">
      <c r="A4488" s="27">
        <f t="shared" si="79"/>
        <v>6</v>
      </c>
      <c r="B4488" s="27" t="s">
        <v>6716</v>
      </c>
      <c r="C4488" s="30" t="s">
        <v>4053</v>
      </c>
      <c r="D4488" s="34">
        <v>0</v>
      </c>
      <c r="E4488" s="34">
        <v>0</v>
      </c>
      <c r="F4488" s="34">
        <v>0</v>
      </c>
    </row>
    <row r="4489" spans="1:6" ht="13.5" hidden="1" thickBot="1">
      <c r="A4489" s="27">
        <f t="shared" si="79"/>
        <v>9</v>
      </c>
      <c r="B4489" s="30" t="s">
        <v>6717</v>
      </c>
      <c r="C4489" s="30" t="s">
        <v>199</v>
      </c>
      <c r="D4489" s="34">
        <v>0</v>
      </c>
      <c r="E4489" s="33">
        <v>626110325971.06995</v>
      </c>
      <c r="F4489" s="33">
        <v>626110325971.06995</v>
      </c>
    </row>
    <row r="4490" spans="1:6" ht="13.5" hidden="1" thickBot="1">
      <c r="A4490" s="27">
        <f t="shared" si="79"/>
        <v>9</v>
      </c>
      <c r="B4490" s="30" t="s">
        <v>6718</v>
      </c>
      <c r="C4490" s="30" t="s">
        <v>4823</v>
      </c>
      <c r="D4490" s="34">
        <v>0</v>
      </c>
      <c r="E4490" s="33">
        <v>39841605738.120003</v>
      </c>
      <c r="F4490" s="33">
        <v>39841605738.120003</v>
      </c>
    </row>
    <row r="4491" spans="1:6" ht="13.5" hidden="1" thickBot="1">
      <c r="A4491" s="27">
        <f t="shared" si="79"/>
        <v>9</v>
      </c>
      <c r="B4491" s="30" t="s">
        <v>6719</v>
      </c>
      <c r="C4491" s="30" t="s">
        <v>2212</v>
      </c>
      <c r="D4491" s="34">
        <v>0</v>
      </c>
      <c r="E4491" s="33">
        <v>47498681766.709999</v>
      </c>
      <c r="F4491" s="33">
        <v>47498681766.709999</v>
      </c>
    </row>
    <row r="4492" spans="1:6" ht="13.5" hidden="1" thickBot="1">
      <c r="A4492" s="27">
        <f t="shared" si="79"/>
        <v>9</v>
      </c>
      <c r="B4492" s="30" t="s">
        <v>6720</v>
      </c>
      <c r="C4492" s="30" t="s">
        <v>4744</v>
      </c>
      <c r="D4492" s="34">
        <v>0</v>
      </c>
      <c r="E4492" s="33">
        <v>272253733.31999999</v>
      </c>
      <c r="F4492" s="33">
        <v>272253733.31999999</v>
      </c>
    </row>
    <row r="4493" spans="1:6" ht="13.5" hidden="1" thickBot="1">
      <c r="A4493" s="27">
        <f t="shared" si="79"/>
        <v>9</v>
      </c>
      <c r="B4493" s="30" t="s">
        <v>6721</v>
      </c>
      <c r="C4493" s="30" t="s">
        <v>2214</v>
      </c>
      <c r="D4493" s="34">
        <v>0</v>
      </c>
      <c r="E4493" s="33">
        <v>5238766372.1800003</v>
      </c>
      <c r="F4493" s="33">
        <v>5238766372.1800003</v>
      </c>
    </row>
    <row r="4494" spans="1:6" ht="13.5" hidden="1" thickBot="1">
      <c r="A4494" s="27">
        <f t="shared" si="79"/>
        <v>9</v>
      </c>
      <c r="B4494" s="30" t="s">
        <v>6722</v>
      </c>
      <c r="C4494" s="30" t="s">
        <v>133</v>
      </c>
      <c r="D4494" s="34">
        <v>0</v>
      </c>
      <c r="E4494" s="33">
        <v>994089663.63</v>
      </c>
      <c r="F4494" s="33">
        <v>994089663.63</v>
      </c>
    </row>
    <row r="4495" spans="1:6" ht="13.5" hidden="1" thickBot="1">
      <c r="A4495" s="27">
        <f t="shared" si="79"/>
        <v>9</v>
      </c>
      <c r="B4495" s="30" t="s">
        <v>6723</v>
      </c>
      <c r="C4495" s="30" t="s">
        <v>6077</v>
      </c>
      <c r="D4495" s="34">
        <v>0</v>
      </c>
      <c r="E4495" s="33">
        <v>3568188572.3099999</v>
      </c>
      <c r="F4495" s="33">
        <v>3568188572.3099999</v>
      </c>
    </row>
    <row r="4496" spans="1:6" ht="13.5" hidden="1" thickBot="1">
      <c r="A4496" s="27">
        <f t="shared" si="79"/>
        <v>9</v>
      </c>
      <c r="B4496" s="30" t="s">
        <v>6724</v>
      </c>
      <c r="C4496" s="30" t="s">
        <v>1334</v>
      </c>
      <c r="D4496" s="34">
        <v>0</v>
      </c>
      <c r="E4496" s="33">
        <v>78669353.700000003</v>
      </c>
      <c r="F4496" s="33">
        <v>78669353.700000003</v>
      </c>
    </row>
    <row r="4497" spans="1:6" ht="13.5" hidden="1" thickBot="1">
      <c r="A4497" s="27">
        <f t="shared" si="79"/>
        <v>9</v>
      </c>
      <c r="B4497" s="30" t="s">
        <v>6725</v>
      </c>
      <c r="C4497" s="30" t="s">
        <v>4785</v>
      </c>
      <c r="D4497" s="34">
        <v>0</v>
      </c>
      <c r="E4497" s="34">
        <v>2496246243</v>
      </c>
      <c r="F4497" s="34">
        <v>2496246243</v>
      </c>
    </row>
    <row r="4498" spans="1:6" ht="13.5" hidden="1" thickBot="1">
      <c r="A4498" s="27">
        <f t="shared" si="79"/>
        <v>9</v>
      </c>
      <c r="B4498" s="30" t="s">
        <v>6726</v>
      </c>
      <c r="C4498" s="30" t="s">
        <v>4802</v>
      </c>
      <c r="D4498" s="34">
        <v>0</v>
      </c>
      <c r="E4498" s="34">
        <v>3480969647</v>
      </c>
      <c r="F4498" s="34">
        <v>3480969647</v>
      </c>
    </row>
    <row r="4499" spans="1:6" ht="13.5" hidden="1" thickBot="1">
      <c r="A4499" s="27">
        <f t="shared" si="79"/>
        <v>9</v>
      </c>
      <c r="B4499" s="30" t="s">
        <v>6727</v>
      </c>
      <c r="C4499" s="30" t="s">
        <v>6080</v>
      </c>
      <c r="D4499" s="34">
        <v>0</v>
      </c>
      <c r="E4499" s="33">
        <v>729579797061.04004</v>
      </c>
      <c r="F4499" s="33">
        <v>729579797061.04004</v>
      </c>
    </row>
    <row r="4500" spans="1:6" ht="13.5" thickBot="1">
      <c r="A4500" s="27">
        <f t="shared" si="79"/>
        <v>6</v>
      </c>
      <c r="B4500" s="27" t="s">
        <v>6728</v>
      </c>
      <c r="C4500" s="30" t="s">
        <v>4055</v>
      </c>
      <c r="D4500" s="34">
        <v>0</v>
      </c>
      <c r="E4500" s="33">
        <v>0.02</v>
      </c>
      <c r="F4500" s="33">
        <v>0.02</v>
      </c>
    </row>
    <row r="4501" spans="1:6" ht="13.5" hidden="1" thickBot="1">
      <c r="A4501" s="27">
        <f t="shared" si="79"/>
        <v>9</v>
      </c>
      <c r="B4501" s="30" t="s">
        <v>6729</v>
      </c>
      <c r="C4501" s="30" t="s">
        <v>199</v>
      </c>
      <c r="D4501" s="34">
        <v>0</v>
      </c>
      <c r="E4501" s="33">
        <v>2563649283.5999999</v>
      </c>
      <c r="F4501" s="33">
        <v>2563649283.5999999</v>
      </c>
    </row>
    <row r="4502" spans="1:6" ht="13.5" hidden="1" thickBot="1">
      <c r="A4502" s="27">
        <f t="shared" si="79"/>
        <v>9</v>
      </c>
      <c r="B4502" s="30" t="s">
        <v>6730</v>
      </c>
      <c r="C4502" s="30" t="s">
        <v>4823</v>
      </c>
      <c r="D4502" s="34">
        <v>0</v>
      </c>
      <c r="E4502" s="33">
        <v>4303764111.9499998</v>
      </c>
      <c r="F4502" s="33">
        <v>4303764111.9499998</v>
      </c>
    </row>
    <row r="4503" spans="1:6" ht="13.5" hidden="1" thickBot="1">
      <c r="A4503" s="27">
        <f t="shared" si="79"/>
        <v>9</v>
      </c>
      <c r="B4503" s="30" t="s">
        <v>6731</v>
      </c>
      <c r="C4503" s="30" t="s">
        <v>2212</v>
      </c>
      <c r="D4503" s="34">
        <v>0</v>
      </c>
      <c r="E4503" s="33">
        <v>5380690788.6999998</v>
      </c>
      <c r="F4503" s="33">
        <v>5380690788.6999998</v>
      </c>
    </row>
    <row r="4504" spans="1:6" ht="13.5" hidden="1" thickBot="1">
      <c r="A4504" s="27">
        <f t="shared" si="79"/>
        <v>9</v>
      </c>
      <c r="B4504" s="30" t="s">
        <v>6732</v>
      </c>
      <c r="C4504" s="30" t="s">
        <v>4744</v>
      </c>
      <c r="D4504" s="34">
        <v>0</v>
      </c>
      <c r="E4504" s="33">
        <v>33812137.009999998</v>
      </c>
      <c r="F4504" s="33">
        <v>33812137.009999998</v>
      </c>
    </row>
    <row r="4505" spans="1:6" ht="13.5" hidden="1" thickBot="1">
      <c r="A4505" s="27">
        <f t="shared" si="79"/>
        <v>9</v>
      </c>
      <c r="B4505" s="30" t="s">
        <v>6733</v>
      </c>
      <c r="C4505" s="30" t="s">
        <v>2214</v>
      </c>
      <c r="D4505" s="34">
        <v>0</v>
      </c>
      <c r="E4505" s="33">
        <v>393315937.38</v>
      </c>
      <c r="F4505" s="33">
        <v>393315937.38</v>
      </c>
    </row>
    <row r="4506" spans="1:6" ht="13.5" hidden="1" thickBot="1">
      <c r="A4506" s="27">
        <f t="shared" si="79"/>
        <v>9</v>
      </c>
      <c r="B4506" s="30" t="s">
        <v>6734</v>
      </c>
      <c r="C4506" s="30" t="s">
        <v>133</v>
      </c>
      <c r="D4506" s="34">
        <v>0</v>
      </c>
      <c r="E4506" s="33">
        <v>95052126.019999996</v>
      </c>
      <c r="F4506" s="33">
        <v>95052126.019999996</v>
      </c>
    </row>
    <row r="4507" spans="1:6" ht="13.5" hidden="1" thickBot="1">
      <c r="A4507" s="27">
        <f t="shared" si="79"/>
        <v>9</v>
      </c>
      <c r="B4507" s="30" t="s">
        <v>6735</v>
      </c>
      <c r="C4507" s="30" t="s">
        <v>6077</v>
      </c>
      <c r="D4507" s="34">
        <v>0</v>
      </c>
      <c r="E4507" s="33">
        <v>296498947.24000001</v>
      </c>
      <c r="F4507" s="33">
        <v>296498947.24000001</v>
      </c>
    </row>
    <row r="4508" spans="1:6" ht="13.5" hidden="1" thickBot="1">
      <c r="A4508" s="27">
        <f t="shared" si="79"/>
        <v>9</v>
      </c>
      <c r="B4508" s="30" t="s">
        <v>6736</v>
      </c>
      <c r="C4508" s="30" t="s">
        <v>1334</v>
      </c>
      <c r="D4508" s="34">
        <v>0</v>
      </c>
      <c r="E4508" s="34">
        <v>12512480</v>
      </c>
      <c r="F4508" s="34">
        <v>12512480</v>
      </c>
    </row>
    <row r="4509" spans="1:6" ht="13.5" hidden="1" thickBot="1">
      <c r="A4509" s="27">
        <f t="shared" si="79"/>
        <v>9</v>
      </c>
      <c r="B4509" s="30" t="s">
        <v>6737</v>
      </c>
      <c r="C4509" s="30" t="s">
        <v>4785</v>
      </c>
      <c r="D4509" s="34">
        <v>0</v>
      </c>
      <c r="E4509" s="34">
        <v>31878080</v>
      </c>
      <c r="F4509" s="34">
        <v>31878080</v>
      </c>
    </row>
    <row r="4510" spans="1:6" ht="13.5" hidden="1" thickBot="1">
      <c r="A4510" s="27">
        <f t="shared" si="79"/>
        <v>9</v>
      </c>
      <c r="B4510" s="30" t="s">
        <v>6738</v>
      </c>
      <c r="C4510" s="30" t="s">
        <v>4802</v>
      </c>
      <c r="D4510" s="34">
        <v>0</v>
      </c>
      <c r="E4510" s="34">
        <v>3682865</v>
      </c>
      <c r="F4510" s="34">
        <v>3682865</v>
      </c>
    </row>
    <row r="4511" spans="1:6" ht="13.5" hidden="1" thickBot="1">
      <c r="A4511" s="27">
        <f t="shared" si="79"/>
        <v>9</v>
      </c>
      <c r="B4511" s="30" t="s">
        <v>6739</v>
      </c>
      <c r="C4511" s="30" t="s">
        <v>6080</v>
      </c>
      <c r="D4511" s="34">
        <v>0</v>
      </c>
      <c r="E4511" s="33">
        <v>13114856756.879999</v>
      </c>
      <c r="F4511" s="33">
        <v>13114856756.879999</v>
      </c>
    </row>
    <row r="4512" spans="1:6" ht="13.5" thickBot="1">
      <c r="A4512" s="27">
        <f t="shared" si="79"/>
        <v>6</v>
      </c>
      <c r="B4512" s="27" t="s">
        <v>6740</v>
      </c>
      <c r="C4512" s="30" t="s">
        <v>4057</v>
      </c>
      <c r="D4512" s="34">
        <v>0</v>
      </c>
      <c r="E4512" s="34">
        <v>0</v>
      </c>
      <c r="F4512" s="34">
        <v>0</v>
      </c>
    </row>
    <row r="4513" spans="1:6" ht="13.5" hidden="1" thickBot="1">
      <c r="A4513" s="27">
        <f t="shared" si="79"/>
        <v>9</v>
      </c>
      <c r="B4513" s="30" t="s">
        <v>6741</v>
      </c>
      <c r="C4513" s="30" t="s">
        <v>199</v>
      </c>
      <c r="D4513" s="34">
        <v>0</v>
      </c>
      <c r="E4513" s="33">
        <v>448475286.69999999</v>
      </c>
      <c r="F4513" s="33">
        <v>448475286.69999999</v>
      </c>
    </row>
    <row r="4514" spans="1:6" ht="13.5" hidden="1" thickBot="1">
      <c r="A4514" s="27">
        <f t="shared" ref="A4514:A4577" si="80">LEN(B4514)</f>
        <v>9</v>
      </c>
      <c r="B4514" s="30" t="s">
        <v>6742</v>
      </c>
      <c r="C4514" s="30" t="s">
        <v>4823</v>
      </c>
      <c r="D4514" s="34">
        <v>0</v>
      </c>
      <c r="E4514" s="33">
        <v>8480782082.9700003</v>
      </c>
      <c r="F4514" s="33">
        <v>8480782082.9700003</v>
      </c>
    </row>
    <row r="4515" spans="1:6" ht="13.5" hidden="1" thickBot="1">
      <c r="A4515" s="27">
        <f t="shared" si="80"/>
        <v>9</v>
      </c>
      <c r="B4515" s="30" t="s">
        <v>6743</v>
      </c>
      <c r="C4515" s="30" t="s">
        <v>2212</v>
      </c>
      <c r="D4515" s="34">
        <v>0</v>
      </c>
      <c r="E4515" s="33">
        <v>7639013428.96</v>
      </c>
      <c r="F4515" s="33">
        <v>7639013428.96</v>
      </c>
    </row>
    <row r="4516" spans="1:6" ht="13.5" hidden="1" thickBot="1">
      <c r="A4516" s="27">
        <f t="shared" si="80"/>
        <v>9</v>
      </c>
      <c r="B4516" s="30" t="s">
        <v>6744</v>
      </c>
      <c r="C4516" s="30" t="s">
        <v>4744</v>
      </c>
      <c r="D4516" s="34">
        <v>0</v>
      </c>
      <c r="E4516" s="34">
        <v>8377458</v>
      </c>
      <c r="F4516" s="34">
        <v>8377458</v>
      </c>
    </row>
    <row r="4517" spans="1:6" ht="13.5" hidden="1" thickBot="1">
      <c r="A4517" s="27">
        <f t="shared" si="80"/>
        <v>9</v>
      </c>
      <c r="B4517" s="30" t="s">
        <v>6745</v>
      </c>
      <c r="C4517" s="30" t="s">
        <v>2214</v>
      </c>
      <c r="D4517" s="34">
        <v>0</v>
      </c>
      <c r="E4517" s="34">
        <v>633487852</v>
      </c>
      <c r="F4517" s="34">
        <v>633487852</v>
      </c>
    </row>
    <row r="4518" spans="1:6" ht="13.5" hidden="1" thickBot="1">
      <c r="A4518" s="27">
        <f t="shared" si="80"/>
        <v>9</v>
      </c>
      <c r="B4518" s="30" t="s">
        <v>6746</v>
      </c>
      <c r="C4518" s="30" t="s">
        <v>133</v>
      </c>
      <c r="D4518" s="34">
        <v>0</v>
      </c>
      <c r="E4518" s="34">
        <v>168011086</v>
      </c>
      <c r="F4518" s="34">
        <v>168011086</v>
      </c>
    </row>
    <row r="4519" spans="1:6" ht="13.5" hidden="1" thickBot="1">
      <c r="A4519" s="27">
        <f t="shared" si="80"/>
        <v>9</v>
      </c>
      <c r="B4519" s="30" t="s">
        <v>6747</v>
      </c>
      <c r="C4519" s="30" t="s">
        <v>6077</v>
      </c>
      <c r="D4519" s="34">
        <v>0</v>
      </c>
      <c r="E4519" s="33">
        <v>398195761.38999999</v>
      </c>
      <c r="F4519" s="33">
        <v>398195761.38999999</v>
      </c>
    </row>
    <row r="4520" spans="1:6" ht="13.5" hidden="1" thickBot="1">
      <c r="A4520" s="27">
        <f t="shared" si="80"/>
        <v>9</v>
      </c>
      <c r="B4520" s="30" t="s">
        <v>6748</v>
      </c>
      <c r="C4520" s="30" t="s">
        <v>4785</v>
      </c>
      <c r="D4520" s="34">
        <v>0</v>
      </c>
      <c r="E4520" s="33">
        <v>102472472.09999999</v>
      </c>
      <c r="F4520" s="33">
        <v>102472472.09999999</v>
      </c>
    </row>
    <row r="4521" spans="1:6" ht="13.5" hidden="1" thickBot="1">
      <c r="A4521" s="27">
        <f t="shared" si="80"/>
        <v>9</v>
      </c>
      <c r="B4521" s="30" t="s">
        <v>6749</v>
      </c>
      <c r="C4521" s="30" t="s">
        <v>4802</v>
      </c>
      <c r="D4521" s="34">
        <v>0</v>
      </c>
      <c r="E4521" s="34">
        <v>297305224</v>
      </c>
      <c r="F4521" s="34">
        <v>297305224</v>
      </c>
    </row>
    <row r="4522" spans="1:6" ht="13.5" hidden="1" thickBot="1">
      <c r="A4522" s="27">
        <f t="shared" si="80"/>
        <v>9</v>
      </c>
      <c r="B4522" s="30" t="s">
        <v>6750</v>
      </c>
      <c r="C4522" s="30" t="s">
        <v>6080</v>
      </c>
      <c r="D4522" s="34">
        <v>0</v>
      </c>
      <c r="E4522" s="33">
        <v>18176120652.119999</v>
      </c>
      <c r="F4522" s="33">
        <v>18176120652.119999</v>
      </c>
    </row>
    <row r="4523" spans="1:6" ht="13.5" thickBot="1">
      <c r="A4523" s="27">
        <f t="shared" si="80"/>
        <v>6</v>
      </c>
      <c r="B4523" s="27" t="s">
        <v>6751</v>
      </c>
      <c r="C4523" s="30" t="s">
        <v>4059</v>
      </c>
      <c r="D4523" s="34">
        <v>0</v>
      </c>
      <c r="E4523" s="34">
        <v>0</v>
      </c>
      <c r="F4523" s="34">
        <v>0</v>
      </c>
    </row>
    <row r="4524" spans="1:6" ht="13.5" hidden="1" thickBot="1">
      <c r="A4524" s="27">
        <f t="shared" si="80"/>
        <v>9</v>
      </c>
      <c r="B4524" s="30" t="s">
        <v>6752</v>
      </c>
      <c r="C4524" s="30" t="s">
        <v>199</v>
      </c>
      <c r="D4524" s="34">
        <v>0</v>
      </c>
      <c r="E4524" s="34">
        <v>32130</v>
      </c>
      <c r="F4524" s="34">
        <v>32130</v>
      </c>
    </row>
    <row r="4525" spans="1:6" ht="13.5" hidden="1" thickBot="1">
      <c r="A4525" s="27">
        <f t="shared" si="80"/>
        <v>9</v>
      </c>
      <c r="B4525" s="30" t="s">
        <v>6753</v>
      </c>
      <c r="C4525" s="30" t="s">
        <v>4823</v>
      </c>
      <c r="D4525" s="34">
        <v>0</v>
      </c>
      <c r="E4525" s="34">
        <v>4351745649</v>
      </c>
      <c r="F4525" s="34">
        <v>4351745649</v>
      </c>
    </row>
    <row r="4526" spans="1:6" ht="13.5" hidden="1" thickBot="1">
      <c r="A4526" s="27">
        <f t="shared" si="80"/>
        <v>9</v>
      </c>
      <c r="B4526" s="30" t="s">
        <v>6754</v>
      </c>
      <c r="C4526" s="30" t="s">
        <v>2212</v>
      </c>
      <c r="D4526" s="34">
        <v>0</v>
      </c>
      <c r="E4526" s="34">
        <v>1192744448</v>
      </c>
      <c r="F4526" s="34">
        <v>1192744448</v>
      </c>
    </row>
    <row r="4527" spans="1:6" ht="13.5" hidden="1" thickBot="1">
      <c r="A4527" s="27">
        <f t="shared" si="80"/>
        <v>9</v>
      </c>
      <c r="B4527" s="30" t="s">
        <v>6755</v>
      </c>
      <c r="C4527" s="30" t="s">
        <v>4744</v>
      </c>
      <c r="D4527" s="34">
        <v>0</v>
      </c>
      <c r="E4527" s="34">
        <v>473418</v>
      </c>
      <c r="F4527" s="34">
        <v>473418</v>
      </c>
    </row>
    <row r="4528" spans="1:6" ht="13.5" hidden="1" thickBot="1">
      <c r="A4528" s="27">
        <f t="shared" si="80"/>
        <v>9</v>
      </c>
      <c r="B4528" s="30" t="s">
        <v>6756</v>
      </c>
      <c r="C4528" s="30" t="s">
        <v>2214</v>
      </c>
      <c r="D4528" s="34">
        <v>0</v>
      </c>
      <c r="E4528" s="34">
        <v>153367184</v>
      </c>
      <c r="F4528" s="34">
        <v>153367184</v>
      </c>
    </row>
    <row r="4529" spans="1:6" ht="13.5" hidden="1" thickBot="1">
      <c r="A4529" s="27">
        <f t="shared" si="80"/>
        <v>9</v>
      </c>
      <c r="B4529" s="30" t="s">
        <v>6757</v>
      </c>
      <c r="C4529" s="30" t="s">
        <v>133</v>
      </c>
      <c r="D4529" s="34">
        <v>0</v>
      </c>
      <c r="E4529" s="34">
        <v>61517485</v>
      </c>
      <c r="F4529" s="34">
        <v>61517485</v>
      </c>
    </row>
    <row r="4530" spans="1:6" ht="13.5" hidden="1" thickBot="1">
      <c r="A4530" s="27">
        <f t="shared" si="80"/>
        <v>9</v>
      </c>
      <c r="B4530" s="30" t="s">
        <v>6758</v>
      </c>
      <c r="C4530" s="30" t="s">
        <v>6077</v>
      </c>
      <c r="D4530" s="34">
        <v>0</v>
      </c>
      <c r="E4530" s="34">
        <v>45969422</v>
      </c>
      <c r="F4530" s="34">
        <v>45969422</v>
      </c>
    </row>
    <row r="4531" spans="1:6" ht="13.5" hidden="1" thickBot="1">
      <c r="A4531" s="27">
        <f t="shared" si="80"/>
        <v>9</v>
      </c>
      <c r="B4531" s="30" t="s">
        <v>6759</v>
      </c>
      <c r="C4531" s="30" t="s">
        <v>6080</v>
      </c>
      <c r="D4531" s="34">
        <v>0</v>
      </c>
      <c r="E4531" s="34">
        <v>5805849736</v>
      </c>
      <c r="F4531" s="34">
        <v>5805849736</v>
      </c>
    </row>
    <row r="4532" spans="1:6" ht="13.5" thickBot="1">
      <c r="A4532" s="27">
        <f t="shared" si="80"/>
        <v>6</v>
      </c>
      <c r="B4532" s="27" t="s">
        <v>6760</v>
      </c>
      <c r="C4532" s="30" t="s">
        <v>4061</v>
      </c>
      <c r="D4532" s="34">
        <v>0</v>
      </c>
      <c r="E4532" s="34">
        <v>0</v>
      </c>
      <c r="F4532" s="34">
        <v>0</v>
      </c>
    </row>
    <row r="4533" spans="1:6" ht="13.5" hidden="1" thickBot="1">
      <c r="A4533" s="27">
        <f t="shared" si="80"/>
        <v>9</v>
      </c>
      <c r="B4533" s="30" t="s">
        <v>6761</v>
      </c>
      <c r="C4533" s="30" t="s">
        <v>199</v>
      </c>
      <c r="D4533" s="34">
        <v>0</v>
      </c>
      <c r="E4533" s="33">
        <v>9902713531.1599998</v>
      </c>
      <c r="F4533" s="33">
        <v>9902713531.1599998</v>
      </c>
    </row>
    <row r="4534" spans="1:6" ht="13.5" hidden="1" thickBot="1">
      <c r="A4534" s="27">
        <f t="shared" si="80"/>
        <v>9</v>
      </c>
      <c r="B4534" s="30" t="s">
        <v>6762</v>
      </c>
      <c r="C4534" s="30" t="s">
        <v>4823</v>
      </c>
      <c r="D4534" s="34">
        <v>0</v>
      </c>
      <c r="E4534" s="33">
        <v>45217166391.480003</v>
      </c>
      <c r="F4534" s="33">
        <v>45217166391.480003</v>
      </c>
    </row>
    <row r="4535" spans="1:6" ht="13.5" hidden="1" thickBot="1">
      <c r="A4535" s="27">
        <f t="shared" si="80"/>
        <v>9</v>
      </c>
      <c r="B4535" s="30" t="s">
        <v>6763</v>
      </c>
      <c r="C4535" s="30" t="s">
        <v>2212</v>
      </c>
      <c r="D4535" s="34">
        <v>0</v>
      </c>
      <c r="E4535" s="33">
        <v>95966667004.080002</v>
      </c>
      <c r="F4535" s="33">
        <v>95966667004.080002</v>
      </c>
    </row>
    <row r="4536" spans="1:6" ht="13.5" hidden="1" thickBot="1">
      <c r="A4536" s="27">
        <f t="shared" si="80"/>
        <v>9</v>
      </c>
      <c r="B4536" s="30" t="s">
        <v>6764</v>
      </c>
      <c r="C4536" s="30" t="s">
        <v>4744</v>
      </c>
      <c r="D4536" s="34">
        <v>0</v>
      </c>
      <c r="E4536" s="34">
        <v>851880878</v>
      </c>
      <c r="F4536" s="34">
        <v>851880878</v>
      </c>
    </row>
    <row r="4537" spans="1:6" ht="13.5" hidden="1" thickBot="1">
      <c r="A4537" s="27">
        <f t="shared" si="80"/>
        <v>9</v>
      </c>
      <c r="B4537" s="30" t="s">
        <v>6765</v>
      </c>
      <c r="C4537" s="30" t="s">
        <v>2214</v>
      </c>
      <c r="D4537" s="34">
        <v>0</v>
      </c>
      <c r="E4537" s="33">
        <v>10443691593.34</v>
      </c>
      <c r="F4537" s="33">
        <v>10443691593.34</v>
      </c>
    </row>
    <row r="4538" spans="1:6" ht="13.5" hidden="1" thickBot="1">
      <c r="A4538" s="27">
        <f t="shared" si="80"/>
        <v>9</v>
      </c>
      <c r="B4538" s="30" t="s">
        <v>6766</v>
      </c>
      <c r="C4538" s="30" t="s">
        <v>133</v>
      </c>
      <c r="D4538" s="34">
        <v>0</v>
      </c>
      <c r="E4538" s="34">
        <v>2197238619</v>
      </c>
      <c r="F4538" s="34">
        <v>2197238619</v>
      </c>
    </row>
    <row r="4539" spans="1:6" ht="13.5" hidden="1" thickBot="1">
      <c r="A4539" s="27">
        <f t="shared" si="80"/>
        <v>9</v>
      </c>
      <c r="B4539" s="30" t="s">
        <v>6767</v>
      </c>
      <c r="C4539" s="30" t="s">
        <v>6077</v>
      </c>
      <c r="D4539" s="34">
        <v>0</v>
      </c>
      <c r="E4539" s="33">
        <v>5875240418.8699999</v>
      </c>
      <c r="F4539" s="33">
        <v>5875240418.8699999</v>
      </c>
    </row>
    <row r="4540" spans="1:6" ht="13.5" hidden="1" thickBot="1">
      <c r="A4540" s="27">
        <f t="shared" si="80"/>
        <v>9</v>
      </c>
      <c r="B4540" s="30" t="s">
        <v>6768</v>
      </c>
      <c r="C4540" s="30" t="s">
        <v>1334</v>
      </c>
      <c r="D4540" s="34">
        <v>0</v>
      </c>
      <c r="E4540" s="34">
        <v>76826645</v>
      </c>
      <c r="F4540" s="34">
        <v>76826645</v>
      </c>
    </row>
    <row r="4541" spans="1:6" ht="13.5" hidden="1" thickBot="1">
      <c r="A4541" s="27">
        <f t="shared" si="80"/>
        <v>9</v>
      </c>
      <c r="B4541" s="30" t="s">
        <v>6769</v>
      </c>
      <c r="C4541" s="30" t="s">
        <v>4785</v>
      </c>
      <c r="D4541" s="34">
        <v>0</v>
      </c>
      <c r="E4541" s="33">
        <v>2223217633.4499998</v>
      </c>
      <c r="F4541" s="33">
        <v>2223217633.4499998</v>
      </c>
    </row>
    <row r="4542" spans="1:6" ht="13.5" hidden="1" thickBot="1">
      <c r="A4542" s="27">
        <f t="shared" si="80"/>
        <v>9</v>
      </c>
      <c r="B4542" s="30" t="s">
        <v>6770</v>
      </c>
      <c r="C4542" s="30" t="s">
        <v>4802</v>
      </c>
      <c r="D4542" s="34">
        <v>0</v>
      </c>
      <c r="E4542" s="34">
        <v>1830381137</v>
      </c>
      <c r="F4542" s="34">
        <v>1830381137</v>
      </c>
    </row>
    <row r="4543" spans="1:6" ht="13.5" hidden="1" thickBot="1">
      <c r="A4543" s="27">
        <f t="shared" si="80"/>
        <v>9</v>
      </c>
      <c r="B4543" s="30" t="s">
        <v>6771</v>
      </c>
      <c r="C4543" s="30" t="s">
        <v>6080</v>
      </c>
      <c r="D4543" s="34">
        <v>0</v>
      </c>
      <c r="E4543" s="33">
        <v>174585023851.38</v>
      </c>
      <c r="F4543" s="33">
        <v>174585023851.38</v>
      </c>
    </row>
    <row r="4544" spans="1:6" ht="13.5" thickBot="1">
      <c r="A4544" s="27">
        <f t="shared" si="80"/>
        <v>6</v>
      </c>
      <c r="B4544" s="27" t="s">
        <v>6772</v>
      </c>
      <c r="C4544" s="30" t="s">
        <v>4063</v>
      </c>
      <c r="D4544" s="34">
        <v>0</v>
      </c>
      <c r="E4544" s="34">
        <v>0</v>
      </c>
      <c r="F4544" s="34">
        <v>0</v>
      </c>
    </row>
    <row r="4545" spans="1:6" ht="13.5" hidden="1" thickBot="1">
      <c r="A4545" s="27">
        <f t="shared" si="80"/>
        <v>9</v>
      </c>
      <c r="B4545" s="30" t="s">
        <v>6773</v>
      </c>
      <c r="C4545" s="30" t="s">
        <v>199</v>
      </c>
      <c r="D4545" s="34">
        <v>0</v>
      </c>
      <c r="E4545" s="33">
        <v>55333710.850000001</v>
      </c>
      <c r="F4545" s="33">
        <v>55333710.850000001</v>
      </c>
    </row>
    <row r="4546" spans="1:6" ht="13.5" hidden="1" thickBot="1">
      <c r="A4546" s="27">
        <f t="shared" si="80"/>
        <v>9</v>
      </c>
      <c r="B4546" s="30" t="s">
        <v>6774</v>
      </c>
      <c r="C4546" s="30" t="s">
        <v>4823</v>
      </c>
      <c r="D4546" s="34">
        <v>0</v>
      </c>
      <c r="E4546" s="33">
        <v>5441421672.7600002</v>
      </c>
      <c r="F4546" s="33">
        <v>5441421672.7600002</v>
      </c>
    </row>
    <row r="4547" spans="1:6" ht="13.5" hidden="1" thickBot="1">
      <c r="A4547" s="27">
        <f t="shared" si="80"/>
        <v>9</v>
      </c>
      <c r="B4547" s="30" t="s">
        <v>6775</v>
      </c>
      <c r="C4547" s="30" t="s">
        <v>2212</v>
      </c>
      <c r="D4547" s="34">
        <v>0</v>
      </c>
      <c r="E4547" s="34">
        <v>2953593040</v>
      </c>
      <c r="F4547" s="34">
        <v>2953593040</v>
      </c>
    </row>
    <row r="4548" spans="1:6" ht="13.5" hidden="1" thickBot="1">
      <c r="A4548" s="27">
        <f t="shared" si="80"/>
        <v>9</v>
      </c>
      <c r="B4548" s="30" t="s">
        <v>6776</v>
      </c>
      <c r="C4548" s="30" t="s">
        <v>4744</v>
      </c>
      <c r="D4548" s="34">
        <v>0</v>
      </c>
      <c r="E4548" s="34">
        <v>22797755</v>
      </c>
      <c r="F4548" s="34">
        <v>22797755</v>
      </c>
    </row>
    <row r="4549" spans="1:6" ht="13.5" hidden="1" thickBot="1">
      <c r="A4549" s="27">
        <f t="shared" si="80"/>
        <v>9</v>
      </c>
      <c r="B4549" s="30" t="s">
        <v>6777</v>
      </c>
      <c r="C4549" s="30" t="s">
        <v>2214</v>
      </c>
      <c r="D4549" s="34">
        <v>0</v>
      </c>
      <c r="E4549" s="34">
        <v>236783748</v>
      </c>
      <c r="F4549" s="34">
        <v>236783748</v>
      </c>
    </row>
    <row r="4550" spans="1:6" ht="13.5" hidden="1" thickBot="1">
      <c r="A4550" s="27">
        <f t="shared" si="80"/>
        <v>9</v>
      </c>
      <c r="B4550" s="30" t="s">
        <v>6778</v>
      </c>
      <c r="C4550" s="30" t="s">
        <v>133</v>
      </c>
      <c r="D4550" s="34">
        <v>0</v>
      </c>
      <c r="E4550" s="34">
        <v>58928474</v>
      </c>
      <c r="F4550" s="34">
        <v>58928474</v>
      </c>
    </row>
    <row r="4551" spans="1:6" ht="13.5" hidden="1" thickBot="1">
      <c r="A4551" s="27">
        <f t="shared" si="80"/>
        <v>9</v>
      </c>
      <c r="B4551" s="30" t="s">
        <v>6779</v>
      </c>
      <c r="C4551" s="30" t="s">
        <v>6077</v>
      </c>
      <c r="D4551" s="34">
        <v>0</v>
      </c>
      <c r="E4551" s="33">
        <v>356199030.95999998</v>
      </c>
      <c r="F4551" s="33">
        <v>356199030.95999998</v>
      </c>
    </row>
    <row r="4552" spans="1:6" ht="13.5" hidden="1" thickBot="1">
      <c r="A4552" s="27">
        <f t="shared" si="80"/>
        <v>9</v>
      </c>
      <c r="B4552" s="30" t="s">
        <v>6780</v>
      </c>
      <c r="C4552" s="30" t="s">
        <v>1334</v>
      </c>
      <c r="D4552" s="34">
        <v>0</v>
      </c>
      <c r="E4552" s="34">
        <v>12199927</v>
      </c>
      <c r="F4552" s="34">
        <v>12199927</v>
      </c>
    </row>
    <row r="4553" spans="1:6" ht="13.5" hidden="1" thickBot="1">
      <c r="A4553" s="27">
        <f t="shared" si="80"/>
        <v>9</v>
      </c>
      <c r="B4553" s="30" t="s">
        <v>6781</v>
      </c>
      <c r="C4553" s="30" t="s">
        <v>4802</v>
      </c>
      <c r="D4553" s="34">
        <v>0</v>
      </c>
      <c r="E4553" s="34">
        <v>101468943</v>
      </c>
      <c r="F4553" s="34">
        <v>101468943</v>
      </c>
    </row>
    <row r="4554" spans="1:6" ht="13.5" hidden="1" thickBot="1">
      <c r="A4554" s="27">
        <f t="shared" si="80"/>
        <v>9</v>
      </c>
      <c r="B4554" s="30" t="s">
        <v>6782</v>
      </c>
      <c r="C4554" s="30" t="s">
        <v>6080</v>
      </c>
      <c r="D4554" s="34">
        <v>0</v>
      </c>
      <c r="E4554" s="33">
        <v>9238726301.5699997</v>
      </c>
      <c r="F4554" s="33">
        <v>9238726301.5699997</v>
      </c>
    </row>
    <row r="4555" spans="1:6" ht="13.5" thickBot="1">
      <c r="A4555" s="27">
        <f t="shared" si="80"/>
        <v>6</v>
      </c>
      <c r="B4555" s="27" t="s">
        <v>6783</v>
      </c>
      <c r="C4555" s="30" t="s">
        <v>4065</v>
      </c>
      <c r="D4555" s="34">
        <v>0</v>
      </c>
      <c r="E4555" s="34">
        <v>0</v>
      </c>
      <c r="F4555" s="34">
        <v>0</v>
      </c>
    </row>
    <row r="4556" spans="1:6" ht="13.5" hidden="1" thickBot="1">
      <c r="A4556" s="27">
        <f t="shared" si="80"/>
        <v>9</v>
      </c>
      <c r="B4556" s="30" t="s">
        <v>6784</v>
      </c>
      <c r="C4556" s="30" t="s">
        <v>199</v>
      </c>
      <c r="D4556" s="34">
        <v>0</v>
      </c>
      <c r="E4556" s="34">
        <v>84910982</v>
      </c>
      <c r="F4556" s="34">
        <v>84910982</v>
      </c>
    </row>
    <row r="4557" spans="1:6" ht="13.5" hidden="1" thickBot="1">
      <c r="A4557" s="27">
        <f t="shared" si="80"/>
        <v>9</v>
      </c>
      <c r="B4557" s="30" t="s">
        <v>6785</v>
      </c>
      <c r="C4557" s="30" t="s">
        <v>4823</v>
      </c>
      <c r="D4557" s="34">
        <v>0</v>
      </c>
      <c r="E4557" s="34">
        <v>3202009938</v>
      </c>
      <c r="F4557" s="34">
        <v>3202009938</v>
      </c>
    </row>
    <row r="4558" spans="1:6" ht="13.5" hidden="1" thickBot="1">
      <c r="A4558" s="27">
        <f t="shared" si="80"/>
        <v>9</v>
      </c>
      <c r="B4558" s="30" t="s">
        <v>6786</v>
      </c>
      <c r="C4558" s="30" t="s">
        <v>2212</v>
      </c>
      <c r="D4558" s="34">
        <v>0</v>
      </c>
      <c r="E4558" s="34">
        <v>10170991894</v>
      </c>
      <c r="F4558" s="34">
        <v>10170991894</v>
      </c>
    </row>
    <row r="4559" spans="1:6" ht="13.5" hidden="1" thickBot="1">
      <c r="A4559" s="27">
        <f t="shared" si="80"/>
        <v>9</v>
      </c>
      <c r="B4559" s="30" t="s">
        <v>6787</v>
      </c>
      <c r="C4559" s="30" t="s">
        <v>4744</v>
      </c>
      <c r="D4559" s="34">
        <v>0</v>
      </c>
      <c r="E4559" s="34">
        <v>19126064</v>
      </c>
      <c r="F4559" s="34">
        <v>19126064</v>
      </c>
    </row>
    <row r="4560" spans="1:6" ht="13.5" hidden="1" thickBot="1">
      <c r="A4560" s="27">
        <f t="shared" si="80"/>
        <v>9</v>
      </c>
      <c r="B4560" s="30" t="s">
        <v>6788</v>
      </c>
      <c r="C4560" s="30" t="s">
        <v>2214</v>
      </c>
      <c r="D4560" s="34">
        <v>0</v>
      </c>
      <c r="E4560" s="34">
        <v>374474507</v>
      </c>
      <c r="F4560" s="34">
        <v>374474507</v>
      </c>
    </row>
    <row r="4561" spans="1:6" ht="13.5" hidden="1" thickBot="1">
      <c r="A4561" s="27">
        <f t="shared" si="80"/>
        <v>9</v>
      </c>
      <c r="B4561" s="30" t="s">
        <v>6789</v>
      </c>
      <c r="C4561" s="30" t="s">
        <v>133</v>
      </c>
      <c r="D4561" s="34">
        <v>0</v>
      </c>
      <c r="E4561" s="34">
        <v>76474484</v>
      </c>
      <c r="F4561" s="34">
        <v>76474484</v>
      </c>
    </row>
    <row r="4562" spans="1:6" ht="13.5" hidden="1" thickBot="1">
      <c r="A4562" s="27">
        <f t="shared" si="80"/>
        <v>9</v>
      </c>
      <c r="B4562" s="30" t="s">
        <v>6790</v>
      </c>
      <c r="C4562" s="30" t="s">
        <v>6077</v>
      </c>
      <c r="D4562" s="34">
        <v>0</v>
      </c>
      <c r="E4562" s="34">
        <v>89115818</v>
      </c>
      <c r="F4562" s="34">
        <v>89115818</v>
      </c>
    </row>
    <row r="4563" spans="1:6" ht="13.5" hidden="1" thickBot="1">
      <c r="A4563" s="27">
        <f t="shared" si="80"/>
        <v>9</v>
      </c>
      <c r="B4563" s="30" t="s">
        <v>6791</v>
      </c>
      <c r="C4563" s="30" t="s">
        <v>1334</v>
      </c>
      <c r="D4563" s="34">
        <v>0</v>
      </c>
      <c r="E4563" s="34">
        <v>2743244</v>
      </c>
      <c r="F4563" s="34">
        <v>2743244</v>
      </c>
    </row>
    <row r="4564" spans="1:6" ht="13.5" hidden="1" thickBot="1">
      <c r="A4564" s="27">
        <f t="shared" si="80"/>
        <v>9</v>
      </c>
      <c r="B4564" s="30" t="s">
        <v>6792</v>
      </c>
      <c r="C4564" s="30" t="s">
        <v>4785</v>
      </c>
      <c r="D4564" s="34">
        <v>0</v>
      </c>
      <c r="E4564" s="34">
        <v>27688480</v>
      </c>
      <c r="F4564" s="34">
        <v>27688480</v>
      </c>
    </row>
    <row r="4565" spans="1:6" ht="13.5" hidden="1" thickBot="1">
      <c r="A4565" s="27">
        <f t="shared" si="80"/>
        <v>9</v>
      </c>
      <c r="B4565" s="30" t="s">
        <v>6793</v>
      </c>
      <c r="C4565" s="30" t="s">
        <v>6080</v>
      </c>
      <c r="D4565" s="34">
        <v>0</v>
      </c>
      <c r="E4565" s="34">
        <v>14047535411</v>
      </c>
      <c r="F4565" s="34">
        <v>14047535411</v>
      </c>
    </row>
    <row r="4566" spans="1:6" ht="13.5" thickBot="1">
      <c r="A4566" s="27">
        <f t="shared" si="80"/>
        <v>6</v>
      </c>
      <c r="B4566" s="27" t="s">
        <v>6794</v>
      </c>
      <c r="C4566" s="30" t="s">
        <v>4067</v>
      </c>
      <c r="D4566" s="34">
        <v>0</v>
      </c>
      <c r="E4566" s="34">
        <v>0</v>
      </c>
      <c r="F4566" s="34">
        <v>0</v>
      </c>
    </row>
    <row r="4567" spans="1:6" ht="13.5" hidden="1" thickBot="1">
      <c r="A4567" s="27">
        <f t="shared" si="80"/>
        <v>9</v>
      </c>
      <c r="B4567" s="30" t="s">
        <v>6795</v>
      </c>
      <c r="C4567" s="30" t="s">
        <v>199</v>
      </c>
      <c r="D4567" s="34">
        <v>0</v>
      </c>
      <c r="E4567" s="33">
        <v>27928057.969999999</v>
      </c>
      <c r="F4567" s="33">
        <v>27928057.969999999</v>
      </c>
    </row>
    <row r="4568" spans="1:6" ht="13.5" hidden="1" thickBot="1">
      <c r="A4568" s="27">
        <f t="shared" si="80"/>
        <v>9</v>
      </c>
      <c r="B4568" s="30" t="s">
        <v>6796</v>
      </c>
      <c r="C4568" s="30" t="s">
        <v>4823</v>
      </c>
      <c r="D4568" s="34">
        <v>0</v>
      </c>
      <c r="E4568" s="33">
        <v>507133225.31999999</v>
      </c>
      <c r="F4568" s="33">
        <v>507133225.31999999</v>
      </c>
    </row>
    <row r="4569" spans="1:6" ht="13.5" hidden="1" thickBot="1">
      <c r="A4569" s="27">
        <f t="shared" si="80"/>
        <v>9</v>
      </c>
      <c r="B4569" s="30" t="s">
        <v>6797</v>
      </c>
      <c r="C4569" s="30" t="s">
        <v>2212</v>
      </c>
      <c r="D4569" s="34">
        <v>0</v>
      </c>
      <c r="E4569" s="34">
        <v>410385527</v>
      </c>
      <c r="F4569" s="34">
        <v>410385527</v>
      </c>
    </row>
    <row r="4570" spans="1:6" ht="13.5" hidden="1" thickBot="1">
      <c r="A4570" s="27">
        <f t="shared" si="80"/>
        <v>9</v>
      </c>
      <c r="B4570" s="30" t="s">
        <v>6798</v>
      </c>
      <c r="C4570" s="30" t="s">
        <v>2214</v>
      </c>
      <c r="D4570" s="34">
        <v>0</v>
      </c>
      <c r="E4570" s="34">
        <v>4290527</v>
      </c>
      <c r="F4570" s="34">
        <v>4290527</v>
      </c>
    </row>
    <row r="4571" spans="1:6" ht="13.5" hidden="1" thickBot="1">
      <c r="A4571" s="27">
        <f t="shared" si="80"/>
        <v>9</v>
      </c>
      <c r="B4571" s="30" t="s">
        <v>6799</v>
      </c>
      <c r="C4571" s="30" t="s">
        <v>133</v>
      </c>
      <c r="D4571" s="34">
        <v>0</v>
      </c>
      <c r="E4571" s="34">
        <v>872704</v>
      </c>
      <c r="F4571" s="34">
        <v>872704</v>
      </c>
    </row>
    <row r="4572" spans="1:6" ht="13.5" hidden="1" thickBot="1">
      <c r="A4572" s="27">
        <f t="shared" si="80"/>
        <v>9</v>
      </c>
      <c r="B4572" s="30" t="s">
        <v>6800</v>
      </c>
      <c r="C4572" s="30" t="s">
        <v>6077</v>
      </c>
      <c r="D4572" s="34">
        <v>0</v>
      </c>
      <c r="E4572" s="33">
        <v>32238586.879999999</v>
      </c>
      <c r="F4572" s="33">
        <v>32238586.879999999</v>
      </c>
    </row>
    <row r="4573" spans="1:6" ht="13.5" hidden="1" thickBot="1">
      <c r="A4573" s="27">
        <f t="shared" si="80"/>
        <v>9</v>
      </c>
      <c r="B4573" s="30" t="s">
        <v>6801</v>
      </c>
      <c r="C4573" s="30" t="s">
        <v>6080</v>
      </c>
      <c r="D4573" s="34">
        <v>0</v>
      </c>
      <c r="E4573" s="33">
        <v>982848628.16999996</v>
      </c>
      <c r="F4573" s="33">
        <v>982848628.16999996</v>
      </c>
    </row>
    <row r="4574" spans="1:6" ht="13.5" thickBot="1">
      <c r="A4574" s="27">
        <f t="shared" si="80"/>
        <v>6</v>
      </c>
      <c r="B4574" s="27" t="s">
        <v>6802</v>
      </c>
      <c r="C4574" s="30" t="s">
        <v>6803</v>
      </c>
      <c r="D4574" s="34">
        <v>0</v>
      </c>
      <c r="E4574" s="34">
        <v>0</v>
      </c>
      <c r="F4574" s="34">
        <v>0</v>
      </c>
    </row>
    <row r="4575" spans="1:6" ht="13.5" hidden="1" thickBot="1">
      <c r="A4575" s="27">
        <f t="shared" si="80"/>
        <v>9</v>
      </c>
      <c r="B4575" s="30" t="s">
        <v>6804</v>
      </c>
      <c r="C4575" s="30" t="s">
        <v>199</v>
      </c>
      <c r="D4575" s="34">
        <v>0</v>
      </c>
      <c r="E4575" s="33">
        <v>14713522430.040001</v>
      </c>
      <c r="F4575" s="33">
        <v>14713522430.040001</v>
      </c>
    </row>
    <row r="4576" spans="1:6" ht="13.5" hidden="1" thickBot="1">
      <c r="A4576" s="27">
        <f t="shared" si="80"/>
        <v>9</v>
      </c>
      <c r="B4576" s="30" t="s">
        <v>6805</v>
      </c>
      <c r="C4576" s="30" t="s">
        <v>4823</v>
      </c>
      <c r="D4576" s="34">
        <v>0</v>
      </c>
      <c r="E4576" s="33">
        <v>90221382339.339996</v>
      </c>
      <c r="F4576" s="33">
        <v>90221382339.339996</v>
      </c>
    </row>
    <row r="4577" spans="1:6" ht="13.5" hidden="1" thickBot="1">
      <c r="A4577" s="27">
        <f t="shared" si="80"/>
        <v>9</v>
      </c>
      <c r="B4577" s="30" t="s">
        <v>6806</v>
      </c>
      <c r="C4577" s="30" t="s">
        <v>2212</v>
      </c>
      <c r="D4577" s="34">
        <v>0</v>
      </c>
      <c r="E4577" s="33">
        <v>46698302414.080002</v>
      </c>
      <c r="F4577" s="33">
        <v>46698302414.080002</v>
      </c>
    </row>
    <row r="4578" spans="1:6" ht="13.5" hidden="1" thickBot="1">
      <c r="A4578" s="27">
        <f t="shared" ref="A4578:A4641" si="81">LEN(B4578)</f>
        <v>9</v>
      </c>
      <c r="B4578" s="30" t="s">
        <v>6807</v>
      </c>
      <c r="C4578" s="30" t="s">
        <v>4744</v>
      </c>
      <c r="D4578" s="34">
        <v>0</v>
      </c>
      <c r="E4578" s="34">
        <v>134271945</v>
      </c>
      <c r="F4578" s="34">
        <v>134271945</v>
      </c>
    </row>
    <row r="4579" spans="1:6" ht="13.5" hidden="1" thickBot="1">
      <c r="A4579" s="27">
        <f t="shared" si="81"/>
        <v>9</v>
      </c>
      <c r="B4579" s="30" t="s">
        <v>6808</v>
      </c>
      <c r="C4579" s="30" t="s">
        <v>2214</v>
      </c>
      <c r="D4579" s="34">
        <v>0</v>
      </c>
      <c r="E4579" s="33">
        <v>4139501983.3200002</v>
      </c>
      <c r="F4579" s="33">
        <v>4139501983.3200002</v>
      </c>
    </row>
    <row r="4580" spans="1:6" ht="13.5" hidden="1" thickBot="1">
      <c r="A4580" s="27">
        <f t="shared" si="81"/>
        <v>9</v>
      </c>
      <c r="B4580" s="30" t="s">
        <v>6809</v>
      </c>
      <c r="C4580" s="30" t="s">
        <v>133</v>
      </c>
      <c r="D4580" s="34">
        <v>0</v>
      </c>
      <c r="E4580" s="33">
        <v>835207750.97000003</v>
      </c>
      <c r="F4580" s="33">
        <v>835207750.97000003</v>
      </c>
    </row>
    <row r="4581" spans="1:6" ht="13.5" hidden="1" thickBot="1">
      <c r="A4581" s="27">
        <f t="shared" si="81"/>
        <v>9</v>
      </c>
      <c r="B4581" s="30" t="s">
        <v>6810</v>
      </c>
      <c r="C4581" s="30" t="s">
        <v>6077</v>
      </c>
      <c r="D4581" s="34">
        <v>0</v>
      </c>
      <c r="E4581" s="33">
        <v>9512224553.2399998</v>
      </c>
      <c r="F4581" s="33">
        <v>9512224553.2399998</v>
      </c>
    </row>
    <row r="4582" spans="1:6" ht="13.5" hidden="1" thickBot="1">
      <c r="A4582" s="27">
        <f t="shared" si="81"/>
        <v>9</v>
      </c>
      <c r="B4582" s="30" t="s">
        <v>6811</v>
      </c>
      <c r="C4582" s="30" t="s">
        <v>1334</v>
      </c>
      <c r="D4582" s="34">
        <v>0</v>
      </c>
      <c r="E4582" s="34">
        <v>98372000</v>
      </c>
      <c r="F4582" s="34">
        <v>98372000</v>
      </c>
    </row>
    <row r="4583" spans="1:6" ht="13.5" hidden="1" thickBot="1">
      <c r="A4583" s="27">
        <f t="shared" si="81"/>
        <v>9</v>
      </c>
      <c r="B4583" s="30" t="s">
        <v>6812</v>
      </c>
      <c r="C4583" s="30" t="s">
        <v>4785</v>
      </c>
      <c r="D4583" s="34">
        <v>0</v>
      </c>
      <c r="E4583" s="33">
        <v>1711628285.3399999</v>
      </c>
      <c r="F4583" s="33">
        <v>1711628285.3399999</v>
      </c>
    </row>
    <row r="4584" spans="1:6" ht="13.5" hidden="1" thickBot="1">
      <c r="A4584" s="27">
        <f t="shared" si="81"/>
        <v>9</v>
      </c>
      <c r="B4584" s="30" t="s">
        <v>6813</v>
      </c>
      <c r="C4584" s="30" t="s">
        <v>4802</v>
      </c>
      <c r="D4584" s="34">
        <v>0</v>
      </c>
      <c r="E4584" s="33">
        <v>3542199904.7399998</v>
      </c>
      <c r="F4584" s="33">
        <v>3542199904.7399998</v>
      </c>
    </row>
    <row r="4585" spans="1:6" ht="13.5" hidden="1" thickBot="1">
      <c r="A4585" s="27">
        <f t="shared" si="81"/>
        <v>9</v>
      </c>
      <c r="B4585" s="30" t="s">
        <v>6814</v>
      </c>
      <c r="C4585" s="30" t="s">
        <v>6080</v>
      </c>
      <c r="D4585" s="34">
        <v>0</v>
      </c>
      <c r="E4585" s="33">
        <v>171606613606.07001</v>
      </c>
      <c r="F4585" s="33">
        <v>171606613606.07001</v>
      </c>
    </row>
    <row r="4586" spans="1:6" ht="13.5" thickBot="1">
      <c r="A4586" s="27">
        <f t="shared" si="81"/>
        <v>6</v>
      </c>
      <c r="B4586" s="27" t="s">
        <v>6815</v>
      </c>
      <c r="C4586" s="30" t="s">
        <v>4071</v>
      </c>
      <c r="D4586" s="34">
        <v>0</v>
      </c>
      <c r="E4586" s="34">
        <v>0</v>
      </c>
      <c r="F4586" s="34">
        <v>0</v>
      </c>
    </row>
    <row r="4587" spans="1:6" ht="13.5" hidden="1" thickBot="1">
      <c r="A4587" s="27">
        <f t="shared" si="81"/>
        <v>9</v>
      </c>
      <c r="B4587" s="30" t="s">
        <v>6816</v>
      </c>
      <c r="C4587" s="30" t="s">
        <v>199</v>
      </c>
      <c r="D4587" s="34">
        <v>0</v>
      </c>
      <c r="E4587" s="33">
        <v>65251095297.059998</v>
      </c>
      <c r="F4587" s="33">
        <v>65251095297.059998</v>
      </c>
    </row>
    <row r="4588" spans="1:6" ht="13.5" hidden="1" thickBot="1">
      <c r="A4588" s="27">
        <f t="shared" si="81"/>
        <v>9</v>
      </c>
      <c r="B4588" s="30" t="s">
        <v>6817</v>
      </c>
      <c r="C4588" s="30" t="s">
        <v>4823</v>
      </c>
      <c r="D4588" s="34">
        <v>0</v>
      </c>
      <c r="E4588" s="33">
        <v>308385288544.92999</v>
      </c>
      <c r="F4588" s="33">
        <v>308385288544.92999</v>
      </c>
    </row>
    <row r="4589" spans="1:6" ht="13.5" hidden="1" thickBot="1">
      <c r="A4589" s="27">
        <f t="shared" si="81"/>
        <v>9</v>
      </c>
      <c r="B4589" s="30" t="s">
        <v>6818</v>
      </c>
      <c r="C4589" s="30" t="s">
        <v>2212</v>
      </c>
      <c r="D4589" s="34">
        <v>0</v>
      </c>
      <c r="E4589" s="33">
        <v>86311696390.350006</v>
      </c>
      <c r="F4589" s="33">
        <v>86311696390.350006</v>
      </c>
    </row>
    <row r="4590" spans="1:6" ht="13.5" hidden="1" thickBot="1">
      <c r="A4590" s="27">
        <f t="shared" si="81"/>
        <v>9</v>
      </c>
      <c r="B4590" s="30" t="s">
        <v>6819</v>
      </c>
      <c r="C4590" s="30" t="s">
        <v>4744</v>
      </c>
      <c r="D4590" s="34">
        <v>0</v>
      </c>
      <c r="E4590" s="33">
        <v>3789599812.3499999</v>
      </c>
      <c r="F4590" s="33">
        <v>3789599812.3499999</v>
      </c>
    </row>
    <row r="4591" spans="1:6" ht="13.5" hidden="1" thickBot="1">
      <c r="A4591" s="27">
        <f t="shared" si="81"/>
        <v>9</v>
      </c>
      <c r="B4591" s="30" t="s">
        <v>6820</v>
      </c>
      <c r="C4591" s="30" t="s">
        <v>2214</v>
      </c>
      <c r="D4591" s="34">
        <v>0</v>
      </c>
      <c r="E4591" s="33">
        <v>4695088359.0900002</v>
      </c>
      <c r="F4591" s="33">
        <v>4695088359.0900002</v>
      </c>
    </row>
    <row r="4592" spans="1:6" ht="13.5" hidden="1" thickBot="1">
      <c r="A4592" s="27">
        <f t="shared" si="81"/>
        <v>9</v>
      </c>
      <c r="B4592" s="30" t="s">
        <v>6821</v>
      </c>
      <c r="C4592" s="30" t="s">
        <v>133</v>
      </c>
      <c r="D4592" s="34">
        <v>0</v>
      </c>
      <c r="E4592" s="33">
        <v>1354756343.79</v>
      </c>
      <c r="F4592" s="33">
        <v>1354756343.79</v>
      </c>
    </row>
    <row r="4593" spans="1:6" ht="13.5" hidden="1" thickBot="1">
      <c r="A4593" s="27">
        <f t="shared" si="81"/>
        <v>9</v>
      </c>
      <c r="B4593" s="30" t="s">
        <v>6822</v>
      </c>
      <c r="C4593" s="30" t="s">
        <v>6077</v>
      </c>
      <c r="D4593" s="34">
        <v>0</v>
      </c>
      <c r="E4593" s="33">
        <v>8918078787.5499992</v>
      </c>
      <c r="F4593" s="33">
        <v>8918078787.5499992</v>
      </c>
    </row>
    <row r="4594" spans="1:6" ht="13.5" hidden="1" thickBot="1">
      <c r="A4594" s="27">
        <f t="shared" si="81"/>
        <v>9</v>
      </c>
      <c r="B4594" s="30" t="s">
        <v>6823</v>
      </c>
      <c r="C4594" s="30" t="s">
        <v>1334</v>
      </c>
      <c r="D4594" s="34">
        <v>0</v>
      </c>
      <c r="E4594" s="34">
        <v>85234349</v>
      </c>
      <c r="F4594" s="34">
        <v>85234349</v>
      </c>
    </row>
    <row r="4595" spans="1:6" ht="13.5" hidden="1" thickBot="1">
      <c r="A4595" s="27">
        <f t="shared" si="81"/>
        <v>9</v>
      </c>
      <c r="B4595" s="30" t="s">
        <v>6824</v>
      </c>
      <c r="C4595" s="30" t="s">
        <v>4785</v>
      </c>
      <c r="D4595" s="34">
        <v>0</v>
      </c>
      <c r="E4595" s="33">
        <v>1980996240.7</v>
      </c>
      <c r="F4595" s="33">
        <v>1980996240.7</v>
      </c>
    </row>
    <row r="4596" spans="1:6" ht="13.5" hidden="1" thickBot="1">
      <c r="A4596" s="27">
        <f t="shared" si="81"/>
        <v>9</v>
      </c>
      <c r="B4596" s="30" t="s">
        <v>6825</v>
      </c>
      <c r="C4596" s="30" t="s">
        <v>4802</v>
      </c>
      <c r="D4596" s="34">
        <v>0</v>
      </c>
      <c r="E4596" s="34">
        <v>558477378</v>
      </c>
      <c r="F4596" s="34">
        <v>558477378</v>
      </c>
    </row>
    <row r="4597" spans="1:6" ht="13.5" hidden="1" thickBot="1">
      <c r="A4597" s="27">
        <f t="shared" si="81"/>
        <v>9</v>
      </c>
      <c r="B4597" s="30" t="s">
        <v>6826</v>
      </c>
      <c r="C4597" s="30" t="s">
        <v>6080</v>
      </c>
      <c r="D4597" s="34">
        <v>0</v>
      </c>
      <c r="E4597" s="33">
        <v>481330311502.82001</v>
      </c>
      <c r="F4597" s="33">
        <v>481330311502.82001</v>
      </c>
    </row>
    <row r="4598" spans="1:6" ht="13.5" thickBot="1">
      <c r="A4598" s="27">
        <f t="shared" si="81"/>
        <v>3</v>
      </c>
      <c r="B4598" s="27" t="s">
        <v>6827</v>
      </c>
      <c r="C4598" s="30" t="s">
        <v>966</v>
      </c>
      <c r="D4598" s="34">
        <v>0</v>
      </c>
      <c r="E4598" s="34">
        <v>0</v>
      </c>
      <c r="F4598" s="34">
        <v>0</v>
      </c>
    </row>
    <row r="4599" spans="1:6" ht="13.5" thickBot="1">
      <c r="A4599" s="27">
        <f t="shared" si="81"/>
        <v>6</v>
      </c>
      <c r="B4599" s="27" t="s">
        <v>6828</v>
      </c>
      <c r="C4599" s="30" t="s">
        <v>4132</v>
      </c>
      <c r="D4599" s="34">
        <v>0</v>
      </c>
      <c r="E4599" s="34">
        <v>0</v>
      </c>
      <c r="F4599" s="34">
        <v>0</v>
      </c>
    </row>
    <row r="4600" spans="1:6" ht="13.5" hidden="1" thickBot="1">
      <c r="A4600" s="27">
        <f t="shared" si="81"/>
        <v>9</v>
      </c>
      <c r="B4600" s="30" t="s">
        <v>6829</v>
      </c>
      <c r="C4600" s="30" t="s">
        <v>199</v>
      </c>
      <c r="D4600" s="34">
        <v>0</v>
      </c>
      <c r="E4600" s="34">
        <v>53689456869</v>
      </c>
      <c r="F4600" s="34">
        <v>53689456869</v>
      </c>
    </row>
    <row r="4601" spans="1:6" ht="13.5" hidden="1" thickBot="1">
      <c r="A4601" s="27">
        <f t="shared" si="81"/>
        <v>9</v>
      </c>
      <c r="B4601" s="30" t="s">
        <v>6830</v>
      </c>
      <c r="C4601" s="30" t="s">
        <v>4823</v>
      </c>
      <c r="D4601" s="34">
        <v>0</v>
      </c>
      <c r="E4601" s="34">
        <v>122165290642</v>
      </c>
      <c r="F4601" s="34">
        <v>122165290642</v>
      </c>
    </row>
    <row r="4602" spans="1:6" ht="13.5" hidden="1" thickBot="1">
      <c r="A4602" s="27">
        <f t="shared" si="81"/>
        <v>9</v>
      </c>
      <c r="B4602" s="30" t="s">
        <v>6831</v>
      </c>
      <c r="C4602" s="30" t="s">
        <v>2212</v>
      </c>
      <c r="D4602" s="34">
        <v>0</v>
      </c>
      <c r="E4602" s="34">
        <v>6942880908</v>
      </c>
      <c r="F4602" s="34">
        <v>6942880908</v>
      </c>
    </row>
    <row r="4603" spans="1:6" ht="13.5" hidden="1" thickBot="1">
      <c r="A4603" s="27">
        <f t="shared" si="81"/>
        <v>9</v>
      </c>
      <c r="B4603" s="30" t="s">
        <v>6832</v>
      </c>
      <c r="C4603" s="30" t="s">
        <v>4744</v>
      </c>
      <c r="D4603" s="34">
        <v>0</v>
      </c>
      <c r="E4603" s="34">
        <v>140046312</v>
      </c>
      <c r="F4603" s="34">
        <v>140046312</v>
      </c>
    </row>
    <row r="4604" spans="1:6" ht="13.5" hidden="1" thickBot="1">
      <c r="A4604" s="27">
        <f t="shared" si="81"/>
        <v>9</v>
      </c>
      <c r="B4604" s="30" t="s">
        <v>6833</v>
      </c>
      <c r="C4604" s="30" t="s">
        <v>2214</v>
      </c>
      <c r="D4604" s="34">
        <v>0</v>
      </c>
      <c r="E4604" s="34">
        <v>1639003880</v>
      </c>
      <c r="F4604" s="34">
        <v>1639003880</v>
      </c>
    </row>
    <row r="4605" spans="1:6" ht="13.5" hidden="1" thickBot="1">
      <c r="A4605" s="27">
        <f t="shared" si="81"/>
        <v>9</v>
      </c>
      <c r="B4605" s="30" t="s">
        <v>6834</v>
      </c>
      <c r="C4605" s="30" t="s">
        <v>133</v>
      </c>
      <c r="D4605" s="34">
        <v>0</v>
      </c>
      <c r="E4605" s="34">
        <v>44617300</v>
      </c>
      <c r="F4605" s="34">
        <v>44617300</v>
      </c>
    </row>
    <row r="4606" spans="1:6" ht="13.5" hidden="1" thickBot="1">
      <c r="A4606" s="27">
        <f t="shared" si="81"/>
        <v>9</v>
      </c>
      <c r="B4606" s="30" t="s">
        <v>6835</v>
      </c>
      <c r="C4606" s="30" t="s">
        <v>6077</v>
      </c>
      <c r="D4606" s="34">
        <v>0</v>
      </c>
      <c r="E4606" s="34">
        <v>18031396795</v>
      </c>
      <c r="F4606" s="34">
        <v>18031396795</v>
      </c>
    </row>
    <row r="4607" spans="1:6" ht="13.5" hidden="1" thickBot="1">
      <c r="A4607" s="27">
        <f t="shared" si="81"/>
        <v>9</v>
      </c>
      <c r="B4607" s="30" t="s">
        <v>6836</v>
      </c>
      <c r="C4607" s="30" t="s">
        <v>4785</v>
      </c>
      <c r="D4607" s="34">
        <v>0</v>
      </c>
      <c r="E4607" s="34">
        <v>4356142111</v>
      </c>
      <c r="F4607" s="34">
        <v>4356142111</v>
      </c>
    </row>
    <row r="4608" spans="1:6" ht="13.5" hidden="1" thickBot="1">
      <c r="A4608" s="27">
        <f t="shared" si="81"/>
        <v>9</v>
      </c>
      <c r="B4608" s="30" t="s">
        <v>6837</v>
      </c>
      <c r="C4608" s="30" t="s">
        <v>4802</v>
      </c>
      <c r="D4608" s="34">
        <v>0</v>
      </c>
      <c r="E4608" s="34">
        <v>128540351</v>
      </c>
      <c r="F4608" s="34">
        <v>128540351</v>
      </c>
    </row>
    <row r="4609" spans="1:6" ht="13.5" hidden="1" thickBot="1">
      <c r="A4609" s="27">
        <f t="shared" si="81"/>
        <v>9</v>
      </c>
      <c r="B4609" s="30" t="s">
        <v>6838</v>
      </c>
      <c r="C4609" s="30" t="s">
        <v>6080</v>
      </c>
      <c r="D4609" s="34">
        <v>0</v>
      </c>
      <c r="E4609" s="34">
        <v>207137375168</v>
      </c>
      <c r="F4609" s="34">
        <v>207137375168</v>
      </c>
    </row>
    <row r="4610" spans="1:6" ht="13.5" thickBot="1">
      <c r="A4610" s="27">
        <f t="shared" si="81"/>
        <v>6</v>
      </c>
      <c r="B4610" s="27" t="s">
        <v>6839</v>
      </c>
      <c r="C4610" s="30" t="s">
        <v>4130</v>
      </c>
      <c r="D4610" s="34">
        <v>0</v>
      </c>
      <c r="E4610" s="34">
        <v>0</v>
      </c>
      <c r="F4610" s="34">
        <v>0</v>
      </c>
    </row>
    <row r="4611" spans="1:6" ht="13.5" hidden="1" thickBot="1">
      <c r="A4611" s="27">
        <f t="shared" si="81"/>
        <v>9</v>
      </c>
      <c r="B4611" s="30" t="s">
        <v>6840</v>
      </c>
      <c r="C4611" s="30" t="s">
        <v>199</v>
      </c>
      <c r="D4611" s="34">
        <v>0</v>
      </c>
      <c r="E4611" s="34">
        <v>61750799</v>
      </c>
      <c r="F4611" s="34">
        <v>61750799</v>
      </c>
    </row>
    <row r="4612" spans="1:6" ht="13.5" hidden="1" thickBot="1">
      <c r="A4612" s="27">
        <f t="shared" si="81"/>
        <v>9</v>
      </c>
      <c r="B4612" s="30" t="s">
        <v>6841</v>
      </c>
      <c r="C4612" s="30" t="s">
        <v>4823</v>
      </c>
      <c r="D4612" s="34">
        <v>0</v>
      </c>
      <c r="E4612" s="34">
        <v>218571365671</v>
      </c>
      <c r="F4612" s="34">
        <v>218571365671</v>
      </c>
    </row>
    <row r="4613" spans="1:6" ht="13.5" hidden="1" thickBot="1">
      <c r="A4613" s="27">
        <f t="shared" si="81"/>
        <v>9</v>
      </c>
      <c r="B4613" s="30" t="s">
        <v>6842</v>
      </c>
      <c r="C4613" s="30" t="s">
        <v>2212</v>
      </c>
      <c r="D4613" s="34">
        <v>0</v>
      </c>
      <c r="E4613" s="34">
        <v>90456453135</v>
      </c>
      <c r="F4613" s="34">
        <v>90456453135</v>
      </c>
    </row>
    <row r="4614" spans="1:6" ht="13.5" hidden="1" thickBot="1">
      <c r="A4614" s="27">
        <f t="shared" si="81"/>
        <v>9</v>
      </c>
      <c r="B4614" s="30" t="s">
        <v>6843</v>
      </c>
      <c r="C4614" s="30" t="s">
        <v>4744</v>
      </c>
      <c r="D4614" s="34">
        <v>0</v>
      </c>
      <c r="E4614" s="34">
        <v>437208253</v>
      </c>
      <c r="F4614" s="34">
        <v>437208253</v>
      </c>
    </row>
    <row r="4615" spans="1:6" ht="13.5" hidden="1" thickBot="1">
      <c r="A4615" s="27">
        <f t="shared" si="81"/>
        <v>9</v>
      </c>
      <c r="B4615" s="30" t="s">
        <v>6844</v>
      </c>
      <c r="C4615" s="30" t="s">
        <v>2214</v>
      </c>
      <c r="D4615" s="34">
        <v>0</v>
      </c>
      <c r="E4615" s="34">
        <v>12497158137</v>
      </c>
      <c r="F4615" s="34">
        <v>12497158137</v>
      </c>
    </row>
    <row r="4616" spans="1:6" ht="13.5" hidden="1" thickBot="1">
      <c r="A4616" s="27">
        <f t="shared" si="81"/>
        <v>9</v>
      </c>
      <c r="B4616" s="30" t="s">
        <v>6845</v>
      </c>
      <c r="C4616" s="30" t="s">
        <v>133</v>
      </c>
      <c r="D4616" s="34">
        <v>0</v>
      </c>
      <c r="E4616" s="34">
        <v>628671400</v>
      </c>
      <c r="F4616" s="34">
        <v>628671400</v>
      </c>
    </row>
    <row r="4617" spans="1:6" ht="13.5" hidden="1" thickBot="1">
      <c r="A4617" s="27">
        <f t="shared" si="81"/>
        <v>9</v>
      </c>
      <c r="B4617" s="30" t="s">
        <v>6846</v>
      </c>
      <c r="C4617" s="30" t="s">
        <v>6077</v>
      </c>
      <c r="D4617" s="34">
        <v>0</v>
      </c>
      <c r="E4617" s="34">
        <v>142877308200</v>
      </c>
      <c r="F4617" s="34">
        <v>142877308200</v>
      </c>
    </row>
    <row r="4618" spans="1:6" ht="13.5" hidden="1" thickBot="1">
      <c r="A4618" s="27">
        <f t="shared" si="81"/>
        <v>9</v>
      </c>
      <c r="B4618" s="30" t="s">
        <v>6847</v>
      </c>
      <c r="C4618" s="30" t="s">
        <v>1334</v>
      </c>
      <c r="D4618" s="34">
        <v>0</v>
      </c>
      <c r="E4618" s="34">
        <v>3201651497</v>
      </c>
      <c r="F4618" s="34">
        <v>3201651497</v>
      </c>
    </row>
    <row r="4619" spans="1:6" ht="13.5" hidden="1" thickBot="1">
      <c r="A4619" s="27">
        <f t="shared" si="81"/>
        <v>9</v>
      </c>
      <c r="B4619" s="30" t="s">
        <v>6848</v>
      </c>
      <c r="C4619" s="30" t="s">
        <v>4802</v>
      </c>
      <c r="D4619" s="34">
        <v>0</v>
      </c>
      <c r="E4619" s="34">
        <v>77922665</v>
      </c>
      <c r="F4619" s="34">
        <v>77922665</v>
      </c>
    </row>
    <row r="4620" spans="1:6" ht="13.5" hidden="1" thickBot="1">
      <c r="A4620" s="27">
        <f t="shared" si="81"/>
        <v>9</v>
      </c>
      <c r="B4620" s="30" t="s">
        <v>6849</v>
      </c>
      <c r="C4620" s="30" t="s">
        <v>6080</v>
      </c>
      <c r="D4620" s="34">
        <v>0</v>
      </c>
      <c r="E4620" s="34">
        <v>468809489757</v>
      </c>
      <c r="F4620" s="34">
        <v>468809489757</v>
      </c>
    </row>
    <row r="4621" spans="1:6" ht="13.5" thickBot="1">
      <c r="A4621" s="27">
        <f t="shared" si="81"/>
        <v>6</v>
      </c>
      <c r="B4621" s="27" t="s">
        <v>6850</v>
      </c>
      <c r="C4621" s="30" t="s">
        <v>4136</v>
      </c>
      <c r="D4621" s="34">
        <v>0</v>
      </c>
      <c r="E4621" s="34">
        <v>0</v>
      </c>
      <c r="F4621" s="34">
        <v>0</v>
      </c>
    </row>
    <row r="4622" spans="1:6" ht="13.5" hidden="1" thickBot="1">
      <c r="A4622" s="27">
        <f t="shared" si="81"/>
        <v>9</v>
      </c>
      <c r="B4622" s="30" t="s">
        <v>6851</v>
      </c>
      <c r="C4622" s="30" t="s">
        <v>199</v>
      </c>
      <c r="D4622" s="34">
        <v>0</v>
      </c>
      <c r="E4622" s="34">
        <v>1785196613</v>
      </c>
      <c r="F4622" s="34">
        <v>1785196613</v>
      </c>
    </row>
    <row r="4623" spans="1:6" ht="13.5" hidden="1" thickBot="1">
      <c r="A4623" s="27">
        <f t="shared" si="81"/>
        <v>9</v>
      </c>
      <c r="B4623" s="30" t="s">
        <v>6852</v>
      </c>
      <c r="C4623" s="30" t="s">
        <v>4823</v>
      </c>
      <c r="D4623" s="34">
        <v>0</v>
      </c>
      <c r="E4623" s="34">
        <v>68923263736</v>
      </c>
      <c r="F4623" s="34">
        <v>68923263736</v>
      </c>
    </row>
    <row r="4624" spans="1:6" ht="13.5" hidden="1" thickBot="1">
      <c r="A4624" s="27">
        <f t="shared" si="81"/>
        <v>9</v>
      </c>
      <c r="B4624" s="30" t="s">
        <v>6853</v>
      </c>
      <c r="C4624" s="30" t="s">
        <v>2212</v>
      </c>
      <c r="D4624" s="34">
        <v>0</v>
      </c>
      <c r="E4624" s="34">
        <v>2333803592</v>
      </c>
      <c r="F4624" s="34">
        <v>2333803592</v>
      </c>
    </row>
    <row r="4625" spans="1:6" ht="13.5" hidden="1" thickBot="1">
      <c r="A4625" s="27">
        <f t="shared" si="81"/>
        <v>9</v>
      </c>
      <c r="B4625" s="30" t="s">
        <v>6854</v>
      </c>
      <c r="C4625" s="30" t="s">
        <v>2214</v>
      </c>
      <c r="D4625" s="34">
        <v>0</v>
      </c>
      <c r="E4625" s="34">
        <v>279247556</v>
      </c>
      <c r="F4625" s="34">
        <v>279247556</v>
      </c>
    </row>
    <row r="4626" spans="1:6" ht="13.5" hidden="1" thickBot="1">
      <c r="A4626" s="27">
        <f t="shared" si="81"/>
        <v>9</v>
      </c>
      <c r="B4626" s="30" t="s">
        <v>6855</v>
      </c>
      <c r="C4626" s="30" t="s">
        <v>133</v>
      </c>
      <c r="D4626" s="34">
        <v>0</v>
      </c>
      <c r="E4626" s="34">
        <v>2580700</v>
      </c>
      <c r="F4626" s="34">
        <v>2580700</v>
      </c>
    </row>
    <row r="4627" spans="1:6" ht="13.5" hidden="1" thickBot="1">
      <c r="A4627" s="27">
        <f t="shared" si="81"/>
        <v>9</v>
      </c>
      <c r="B4627" s="30" t="s">
        <v>6856</v>
      </c>
      <c r="C4627" s="30" t="s">
        <v>6077</v>
      </c>
      <c r="D4627" s="34">
        <v>0</v>
      </c>
      <c r="E4627" s="34">
        <v>5702908183</v>
      </c>
      <c r="F4627" s="34">
        <v>5702908183</v>
      </c>
    </row>
    <row r="4628" spans="1:6" ht="13.5" hidden="1" thickBot="1">
      <c r="A4628" s="27">
        <f t="shared" si="81"/>
        <v>9</v>
      </c>
      <c r="B4628" s="30" t="s">
        <v>6857</v>
      </c>
      <c r="C4628" s="30" t="s">
        <v>1334</v>
      </c>
      <c r="D4628" s="34">
        <v>0</v>
      </c>
      <c r="E4628" s="34">
        <v>138312890</v>
      </c>
      <c r="F4628" s="34">
        <v>138312890</v>
      </c>
    </row>
    <row r="4629" spans="1:6" ht="13.5" hidden="1" thickBot="1">
      <c r="A4629" s="27">
        <f t="shared" si="81"/>
        <v>9</v>
      </c>
      <c r="B4629" s="30" t="s">
        <v>6858</v>
      </c>
      <c r="C4629" s="30" t="s">
        <v>6080</v>
      </c>
      <c r="D4629" s="34">
        <v>0</v>
      </c>
      <c r="E4629" s="34">
        <v>79165313270</v>
      </c>
      <c r="F4629" s="34">
        <v>79165313270</v>
      </c>
    </row>
    <row r="4630" spans="1:6" ht="13.5" thickBot="1">
      <c r="A4630" s="27">
        <f t="shared" si="81"/>
        <v>6</v>
      </c>
      <c r="B4630" s="27" t="s">
        <v>6859</v>
      </c>
      <c r="C4630" s="30" t="s">
        <v>4134</v>
      </c>
      <c r="D4630" s="34">
        <v>0</v>
      </c>
      <c r="E4630" s="34">
        <v>0</v>
      </c>
      <c r="F4630" s="34">
        <v>0</v>
      </c>
    </row>
    <row r="4631" spans="1:6" ht="13.5" hidden="1" thickBot="1">
      <c r="A4631" s="27">
        <f t="shared" si="81"/>
        <v>9</v>
      </c>
      <c r="B4631" s="30" t="s">
        <v>6860</v>
      </c>
      <c r="C4631" s="30" t="s">
        <v>6077</v>
      </c>
      <c r="D4631" s="34">
        <v>0</v>
      </c>
      <c r="E4631" s="34">
        <v>25083904287</v>
      </c>
      <c r="F4631" s="34">
        <v>25083904287</v>
      </c>
    </row>
    <row r="4632" spans="1:6" ht="13.5" hidden="1" thickBot="1">
      <c r="A4632" s="27">
        <f t="shared" si="81"/>
        <v>9</v>
      </c>
      <c r="B4632" s="30" t="s">
        <v>6861</v>
      </c>
      <c r="C4632" s="30" t="s">
        <v>6080</v>
      </c>
      <c r="D4632" s="34">
        <v>0</v>
      </c>
      <c r="E4632" s="34">
        <v>25083904287</v>
      </c>
      <c r="F4632" s="34">
        <v>25083904287</v>
      </c>
    </row>
    <row r="4633" spans="1:6" ht="13.5" thickBot="1">
      <c r="A4633" s="27">
        <f t="shared" si="81"/>
        <v>6</v>
      </c>
      <c r="B4633" s="27" t="s">
        <v>6862</v>
      </c>
      <c r="C4633" s="30" t="s">
        <v>4138</v>
      </c>
      <c r="D4633" s="34">
        <v>0</v>
      </c>
      <c r="E4633" s="34">
        <v>0</v>
      </c>
      <c r="F4633" s="34">
        <v>0</v>
      </c>
    </row>
    <row r="4634" spans="1:6" ht="13.5" hidden="1" thickBot="1">
      <c r="A4634" s="27">
        <f t="shared" si="81"/>
        <v>9</v>
      </c>
      <c r="B4634" s="30" t="s">
        <v>6863</v>
      </c>
      <c r="C4634" s="30" t="s">
        <v>199</v>
      </c>
      <c r="D4634" s="34">
        <v>0</v>
      </c>
      <c r="E4634" s="34">
        <v>418804972</v>
      </c>
      <c r="F4634" s="34">
        <v>418804972</v>
      </c>
    </row>
    <row r="4635" spans="1:6" ht="13.5" hidden="1" thickBot="1">
      <c r="A4635" s="27">
        <f t="shared" si="81"/>
        <v>9</v>
      </c>
      <c r="B4635" s="30" t="s">
        <v>6864</v>
      </c>
      <c r="C4635" s="30" t="s">
        <v>4823</v>
      </c>
      <c r="D4635" s="34">
        <v>0</v>
      </c>
      <c r="E4635" s="34">
        <v>28410934252</v>
      </c>
      <c r="F4635" s="34">
        <v>28410934252</v>
      </c>
    </row>
    <row r="4636" spans="1:6" ht="13.5" hidden="1" thickBot="1">
      <c r="A4636" s="27">
        <f t="shared" si="81"/>
        <v>9</v>
      </c>
      <c r="B4636" s="30" t="s">
        <v>6865</v>
      </c>
      <c r="C4636" s="30" t="s">
        <v>2212</v>
      </c>
      <c r="D4636" s="34">
        <v>0</v>
      </c>
      <c r="E4636" s="34">
        <v>11176105703</v>
      </c>
      <c r="F4636" s="34">
        <v>11176105703</v>
      </c>
    </row>
    <row r="4637" spans="1:6" ht="13.5" hidden="1" thickBot="1">
      <c r="A4637" s="27">
        <f t="shared" si="81"/>
        <v>9</v>
      </c>
      <c r="B4637" s="30" t="s">
        <v>6866</v>
      </c>
      <c r="C4637" s="30" t="s">
        <v>4744</v>
      </c>
      <c r="D4637" s="34">
        <v>0</v>
      </c>
      <c r="E4637" s="34">
        <v>238738148</v>
      </c>
      <c r="F4637" s="34">
        <v>238738148</v>
      </c>
    </row>
    <row r="4638" spans="1:6" ht="13.5" hidden="1" thickBot="1">
      <c r="A4638" s="27">
        <f t="shared" si="81"/>
        <v>9</v>
      </c>
      <c r="B4638" s="30" t="s">
        <v>6867</v>
      </c>
      <c r="C4638" s="30" t="s">
        <v>2214</v>
      </c>
      <c r="D4638" s="34">
        <v>0</v>
      </c>
      <c r="E4638" s="34">
        <v>1418941283</v>
      </c>
      <c r="F4638" s="34">
        <v>1418941283</v>
      </c>
    </row>
    <row r="4639" spans="1:6" ht="13.5" hidden="1" thickBot="1">
      <c r="A4639" s="27">
        <f t="shared" si="81"/>
        <v>9</v>
      </c>
      <c r="B4639" s="30" t="s">
        <v>6868</v>
      </c>
      <c r="C4639" s="30" t="s">
        <v>133</v>
      </c>
      <c r="D4639" s="34">
        <v>0</v>
      </c>
      <c r="E4639" s="34">
        <v>22910166</v>
      </c>
      <c r="F4639" s="34">
        <v>22910166</v>
      </c>
    </row>
    <row r="4640" spans="1:6" ht="13.5" hidden="1" thickBot="1">
      <c r="A4640" s="27">
        <f t="shared" si="81"/>
        <v>9</v>
      </c>
      <c r="B4640" s="30" t="s">
        <v>6869</v>
      </c>
      <c r="C4640" s="30" t="s">
        <v>6077</v>
      </c>
      <c r="D4640" s="34">
        <v>0</v>
      </c>
      <c r="E4640" s="34">
        <v>4517985937</v>
      </c>
      <c r="F4640" s="34">
        <v>4517985937</v>
      </c>
    </row>
    <row r="4641" spans="1:6" ht="13.5" hidden="1" thickBot="1">
      <c r="A4641" s="27">
        <f t="shared" si="81"/>
        <v>9</v>
      </c>
      <c r="B4641" s="30" t="s">
        <v>6870</v>
      </c>
      <c r="C4641" s="30" t="s">
        <v>1334</v>
      </c>
      <c r="D4641" s="34">
        <v>0</v>
      </c>
      <c r="E4641" s="34">
        <v>2641095495</v>
      </c>
      <c r="F4641" s="34">
        <v>2641095495</v>
      </c>
    </row>
    <row r="4642" spans="1:6" ht="13.5" hidden="1" thickBot="1">
      <c r="A4642" s="27">
        <f t="shared" ref="A4642:A4705" si="82">LEN(B4642)</f>
        <v>9</v>
      </c>
      <c r="B4642" s="30" t="s">
        <v>6871</v>
      </c>
      <c r="C4642" s="30" t="s">
        <v>6080</v>
      </c>
      <c r="D4642" s="34">
        <v>0</v>
      </c>
      <c r="E4642" s="34">
        <v>48845515956</v>
      </c>
      <c r="F4642" s="34">
        <v>48845515956</v>
      </c>
    </row>
    <row r="4643" spans="1:6" ht="13.5" thickBot="1">
      <c r="A4643" s="27">
        <f t="shared" si="82"/>
        <v>6</v>
      </c>
      <c r="B4643" s="27" t="s">
        <v>6872</v>
      </c>
      <c r="C4643" s="30" t="s">
        <v>4140</v>
      </c>
      <c r="D4643" s="34">
        <v>0</v>
      </c>
      <c r="E4643" s="34">
        <v>0</v>
      </c>
      <c r="F4643" s="34">
        <v>0</v>
      </c>
    </row>
    <row r="4644" spans="1:6" ht="13.5" hidden="1" thickBot="1">
      <c r="A4644" s="27">
        <f t="shared" si="82"/>
        <v>9</v>
      </c>
      <c r="B4644" s="30" t="s">
        <v>6873</v>
      </c>
      <c r="C4644" s="30" t="s">
        <v>199</v>
      </c>
      <c r="D4644" s="34">
        <v>0</v>
      </c>
      <c r="E4644" s="34">
        <v>372732859962</v>
      </c>
      <c r="F4644" s="34">
        <v>372732859962</v>
      </c>
    </row>
    <row r="4645" spans="1:6" ht="13.5" hidden="1" thickBot="1">
      <c r="A4645" s="27">
        <f t="shared" si="82"/>
        <v>9</v>
      </c>
      <c r="B4645" s="30" t="s">
        <v>6874</v>
      </c>
      <c r="C4645" s="30" t="s">
        <v>4823</v>
      </c>
      <c r="D4645" s="34">
        <v>0</v>
      </c>
      <c r="E4645" s="34">
        <v>1486128631481</v>
      </c>
      <c r="F4645" s="34">
        <v>1486128631481</v>
      </c>
    </row>
    <row r="4646" spans="1:6" ht="13.5" hidden="1" thickBot="1">
      <c r="A4646" s="27">
        <f t="shared" si="82"/>
        <v>9</v>
      </c>
      <c r="B4646" s="30" t="s">
        <v>6875</v>
      </c>
      <c r="C4646" s="30" t="s">
        <v>2212</v>
      </c>
      <c r="D4646" s="34">
        <v>0</v>
      </c>
      <c r="E4646" s="34">
        <v>85503326535</v>
      </c>
      <c r="F4646" s="34">
        <v>85503326535</v>
      </c>
    </row>
    <row r="4647" spans="1:6" ht="13.5" hidden="1" thickBot="1">
      <c r="A4647" s="27">
        <f t="shared" si="82"/>
        <v>9</v>
      </c>
      <c r="B4647" s="30" t="s">
        <v>6876</v>
      </c>
      <c r="C4647" s="30" t="s">
        <v>4744</v>
      </c>
      <c r="D4647" s="34">
        <v>0</v>
      </c>
      <c r="E4647" s="34">
        <v>9912334399</v>
      </c>
      <c r="F4647" s="34">
        <v>9912334399</v>
      </c>
    </row>
    <row r="4648" spans="1:6" ht="13.5" hidden="1" thickBot="1">
      <c r="A4648" s="27">
        <f t="shared" si="82"/>
        <v>9</v>
      </c>
      <c r="B4648" s="30" t="s">
        <v>6877</v>
      </c>
      <c r="C4648" s="30" t="s">
        <v>2214</v>
      </c>
      <c r="D4648" s="34">
        <v>0</v>
      </c>
      <c r="E4648" s="34">
        <v>14589576027</v>
      </c>
      <c r="F4648" s="34">
        <v>14589576027</v>
      </c>
    </row>
    <row r="4649" spans="1:6" ht="13.5" hidden="1" thickBot="1">
      <c r="A4649" s="27">
        <f t="shared" si="82"/>
        <v>9</v>
      </c>
      <c r="B4649" s="30" t="s">
        <v>6878</v>
      </c>
      <c r="C4649" s="30" t="s">
        <v>133</v>
      </c>
      <c r="D4649" s="34">
        <v>0</v>
      </c>
      <c r="E4649" s="34">
        <v>863357592</v>
      </c>
      <c r="F4649" s="34">
        <v>863357592</v>
      </c>
    </row>
    <row r="4650" spans="1:6" ht="13.5" hidden="1" thickBot="1">
      <c r="A4650" s="27">
        <f t="shared" si="82"/>
        <v>9</v>
      </c>
      <c r="B4650" s="30" t="s">
        <v>6879</v>
      </c>
      <c r="C4650" s="30" t="s">
        <v>6077</v>
      </c>
      <c r="D4650" s="34">
        <v>0</v>
      </c>
      <c r="E4650" s="34">
        <v>753570327516</v>
      </c>
      <c r="F4650" s="34">
        <v>753570327516</v>
      </c>
    </row>
    <row r="4651" spans="1:6" ht="13.5" hidden="1" thickBot="1">
      <c r="A4651" s="27">
        <f t="shared" si="82"/>
        <v>9</v>
      </c>
      <c r="B4651" s="30" t="s">
        <v>6880</v>
      </c>
      <c r="C4651" s="30" t="s">
        <v>1334</v>
      </c>
      <c r="D4651" s="34">
        <v>0</v>
      </c>
      <c r="E4651" s="34">
        <v>26172649624</v>
      </c>
      <c r="F4651" s="34">
        <v>26172649624</v>
      </c>
    </row>
    <row r="4652" spans="1:6" ht="13.5" hidden="1" thickBot="1">
      <c r="A4652" s="27">
        <f t="shared" si="82"/>
        <v>9</v>
      </c>
      <c r="B4652" s="30" t="s">
        <v>6881</v>
      </c>
      <c r="C4652" s="30" t="s">
        <v>6080</v>
      </c>
      <c r="D4652" s="34">
        <v>0</v>
      </c>
      <c r="E4652" s="34">
        <v>2749473063136</v>
      </c>
      <c r="F4652" s="34">
        <v>2749473063136</v>
      </c>
    </row>
    <row r="4653" spans="1:6" ht="13.5" thickBot="1">
      <c r="A4653" s="27">
        <f t="shared" si="82"/>
        <v>6</v>
      </c>
      <c r="B4653" s="27" t="s">
        <v>6882</v>
      </c>
      <c r="C4653" s="30" t="s">
        <v>4142</v>
      </c>
      <c r="D4653" s="34">
        <v>0</v>
      </c>
      <c r="E4653" s="34">
        <v>0</v>
      </c>
      <c r="F4653" s="34">
        <v>0</v>
      </c>
    </row>
    <row r="4654" spans="1:6" ht="13.5" hidden="1" thickBot="1">
      <c r="A4654" s="27">
        <f t="shared" si="82"/>
        <v>9</v>
      </c>
      <c r="B4654" s="30" t="s">
        <v>6883</v>
      </c>
      <c r="C4654" s="30" t="s">
        <v>199</v>
      </c>
      <c r="D4654" s="34">
        <v>0</v>
      </c>
      <c r="E4654" s="34">
        <v>139320550</v>
      </c>
      <c r="F4654" s="34">
        <v>139320550</v>
      </c>
    </row>
    <row r="4655" spans="1:6" ht="13.5" hidden="1" thickBot="1">
      <c r="A4655" s="27">
        <f t="shared" si="82"/>
        <v>9</v>
      </c>
      <c r="B4655" s="30" t="s">
        <v>6884</v>
      </c>
      <c r="C4655" s="30" t="s">
        <v>4823</v>
      </c>
      <c r="D4655" s="34">
        <v>0</v>
      </c>
      <c r="E4655" s="34">
        <v>8521162565</v>
      </c>
      <c r="F4655" s="34">
        <v>8521162565</v>
      </c>
    </row>
    <row r="4656" spans="1:6" ht="13.5" hidden="1" thickBot="1">
      <c r="A4656" s="27">
        <f t="shared" si="82"/>
        <v>9</v>
      </c>
      <c r="B4656" s="30" t="s">
        <v>6885</v>
      </c>
      <c r="C4656" s="30" t="s">
        <v>2212</v>
      </c>
      <c r="D4656" s="34">
        <v>0</v>
      </c>
      <c r="E4656" s="34">
        <v>2441426191</v>
      </c>
      <c r="F4656" s="34">
        <v>2441426191</v>
      </c>
    </row>
    <row r="4657" spans="1:6" ht="13.5" hidden="1" thickBot="1">
      <c r="A4657" s="27">
        <f t="shared" si="82"/>
        <v>9</v>
      </c>
      <c r="B4657" s="30" t="s">
        <v>6886</v>
      </c>
      <c r="C4657" s="30" t="s">
        <v>4744</v>
      </c>
      <c r="D4657" s="34">
        <v>0</v>
      </c>
      <c r="E4657" s="34">
        <v>16005653</v>
      </c>
      <c r="F4657" s="34">
        <v>16005653</v>
      </c>
    </row>
    <row r="4658" spans="1:6" ht="13.5" hidden="1" thickBot="1">
      <c r="A4658" s="27">
        <f t="shared" si="82"/>
        <v>9</v>
      </c>
      <c r="B4658" s="30" t="s">
        <v>6887</v>
      </c>
      <c r="C4658" s="30" t="s">
        <v>2214</v>
      </c>
      <c r="D4658" s="34">
        <v>0</v>
      </c>
      <c r="E4658" s="34">
        <v>259620840</v>
      </c>
      <c r="F4658" s="34">
        <v>259620840</v>
      </c>
    </row>
    <row r="4659" spans="1:6" ht="13.5" hidden="1" thickBot="1">
      <c r="A4659" s="27">
        <f t="shared" si="82"/>
        <v>9</v>
      </c>
      <c r="B4659" s="30" t="s">
        <v>6888</v>
      </c>
      <c r="C4659" s="30" t="s">
        <v>133</v>
      </c>
      <c r="D4659" s="34">
        <v>0</v>
      </c>
      <c r="E4659" s="34">
        <v>53889612</v>
      </c>
      <c r="F4659" s="34">
        <v>53889612</v>
      </c>
    </row>
    <row r="4660" spans="1:6" ht="13.5" hidden="1" thickBot="1">
      <c r="A4660" s="27">
        <f t="shared" si="82"/>
        <v>9</v>
      </c>
      <c r="B4660" s="30" t="s">
        <v>6889</v>
      </c>
      <c r="C4660" s="30" t="s">
        <v>6077</v>
      </c>
      <c r="D4660" s="34">
        <v>0</v>
      </c>
      <c r="E4660" s="34">
        <v>244235938</v>
      </c>
      <c r="F4660" s="34">
        <v>244235938</v>
      </c>
    </row>
    <row r="4661" spans="1:6" ht="13.5" hidden="1" thickBot="1">
      <c r="A4661" s="27">
        <f t="shared" si="82"/>
        <v>9</v>
      </c>
      <c r="B4661" s="30" t="s">
        <v>6890</v>
      </c>
      <c r="C4661" s="30" t="s">
        <v>4785</v>
      </c>
      <c r="D4661" s="34">
        <v>0</v>
      </c>
      <c r="E4661" s="34">
        <v>595669707</v>
      </c>
      <c r="F4661" s="34">
        <v>595669707</v>
      </c>
    </row>
    <row r="4662" spans="1:6" ht="13.5" hidden="1" thickBot="1">
      <c r="A4662" s="27">
        <f t="shared" si="82"/>
        <v>9</v>
      </c>
      <c r="B4662" s="30" t="s">
        <v>6891</v>
      </c>
      <c r="C4662" s="30" t="s">
        <v>4802</v>
      </c>
      <c r="D4662" s="34">
        <v>0</v>
      </c>
      <c r="E4662" s="34">
        <v>25930390</v>
      </c>
      <c r="F4662" s="34">
        <v>25930390</v>
      </c>
    </row>
    <row r="4663" spans="1:6" ht="13.5" hidden="1" thickBot="1">
      <c r="A4663" s="27">
        <f t="shared" si="82"/>
        <v>9</v>
      </c>
      <c r="B4663" s="30" t="s">
        <v>6892</v>
      </c>
      <c r="C4663" s="30" t="s">
        <v>6080</v>
      </c>
      <c r="D4663" s="34">
        <v>0</v>
      </c>
      <c r="E4663" s="34">
        <v>12297261446</v>
      </c>
      <c r="F4663" s="34">
        <v>12297261446</v>
      </c>
    </row>
    <row r="4664" spans="1:6" ht="13.5" thickBot="1">
      <c r="A4664" s="27">
        <f t="shared" si="82"/>
        <v>3</v>
      </c>
      <c r="B4664" s="27" t="s">
        <v>6893</v>
      </c>
      <c r="C4664" s="30" t="s">
        <v>130</v>
      </c>
      <c r="D4664" s="34">
        <v>0</v>
      </c>
      <c r="E4664" s="34">
        <v>0</v>
      </c>
      <c r="F4664" s="34">
        <v>0</v>
      </c>
    </row>
    <row r="4665" spans="1:6" ht="13.5" thickBot="1">
      <c r="A4665" s="27">
        <f t="shared" si="82"/>
        <v>6</v>
      </c>
      <c r="B4665" s="27" t="s">
        <v>6894</v>
      </c>
      <c r="C4665" s="30" t="s">
        <v>6043</v>
      </c>
      <c r="D4665" s="34">
        <v>0</v>
      </c>
      <c r="E4665" s="34">
        <v>0</v>
      </c>
      <c r="F4665" s="34">
        <v>0</v>
      </c>
    </row>
    <row r="4666" spans="1:6" ht="13.5" hidden="1" thickBot="1">
      <c r="A4666" s="27">
        <f t="shared" si="82"/>
        <v>9</v>
      </c>
      <c r="B4666" s="30" t="s">
        <v>6895</v>
      </c>
      <c r="C4666" s="30" t="s">
        <v>199</v>
      </c>
      <c r="D4666" s="34">
        <v>0</v>
      </c>
      <c r="E4666" s="33">
        <v>5501793541574.8301</v>
      </c>
      <c r="F4666" s="33">
        <v>5501793541574.8301</v>
      </c>
    </row>
    <row r="4667" spans="1:6" ht="13.5" hidden="1" thickBot="1">
      <c r="A4667" s="27">
        <f t="shared" si="82"/>
        <v>9</v>
      </c>
      <c r="B4667" s="30" t="s">
        <v>6896</v>
      </c>
      <c r="C4667" s="30" t="s">
        <v>4823</v>
      </c>
      <c r="D4667" s="34">
        <v>0</v>
      </c>
      <c r="E4667" s="33">
        <v>3707092152589.6299</v>
      </c>
      <c r="F4667" s="33">
        <v>3707092152589.6299</v>
      </c>
    </row>
    <row r="4668" spans="1:6" ht="13.5" hidden="1" thickBot="1">
      <c r="A4668" s="27">
        <f t="shared" si="82"/>
        <v>9</v>
      </c>
      <c r="B4668" s="30" t="s">
        <v>6897</v>
      </c>
      <c r="C4668" s="30" t="s">
        <v>2212</v>
      </c>
      <c r="D4668" s="34">
        <v>0</v>
      </c>
      <c r="E4668" s="33">
        <v>685135537216.65002</v>
      </c>
      <c r="F4668" s="33">
        <v>685135537216.65002</v>
      </c>
    </row>
    <row r="4669" spans="1:6" ht="13.5" hidden="1" thickBot="1">
      <c r="A4669" s="27">
        <f t="shared" si="82"/>
        <v>9</v>
      </c>
      <c r="B4669" s="30" t="s">
        <v>6898</v>
      </c>
      <c r="C4669" s="30" t="s">
        <v>4744</v>
      </c>
      <c r="D4669" s="34">
        <v>0</v>
      </c>
      <c r="E4669" s="33">
        <v>26807437980.98</v>
      </c>
      <c r="F4669" s="33">
        <v>26807437980.98</v>
      </c>
    </row>
    <row r="4670" spans="1:6" ht="13.5" hidden="1" thickBot="1">
      <c r="A4670" s="27">
        <f t="shared" si="82"/>
        <v>9</v>
      </c>
      <c r="B4670" s="30" t="s">
        <v>6899</v>
      </c>
      <c r="C4670" s="30" t="s">
        <v>2214</v>
      </c>
      <c r="D4670" s="34">
        <v>0</v>
      </c>
      <c r="E4670" s="33">
        <v>96981390683.039993</v>
      </c>
      <c r="F4670" s="33">
        <v>96981390683.039993</v>
      </c>
    </row>
    <row r="4671" spans="1:6" ht="13.5" hidden="1" thickBot="1">
      <c r="A4671" s="27">
        <f t="shared" si="82"/>
        <v>9</v>
      </c>
      <c r="B4671" s="30" t="s">
        <v>6900</v>
      </c>
      <c r="C4671" s="30" t="s">
        <v>133</v>
      </c>
      <c r="D4671" s="34">
        <v>0</v>
      </c>
      <c r="E4671" s="33">
        <v>8635048669.9500008</v>
      </c>
      <c r="F4671" s="33">
        <v>8635048669.9500008</v>
      </c>
    </row>
    <row r="4672" spans="1:6" ht="13.5" hidden="1" thickBot="1">
      <c r="A4672" s="27">
        <f t="shared" si="82"/>
        <v>9</v>
      </c>
      <c r="B4672" s="30" t="s">
        <v>6901</v>
      </c>
      <c r="C4672" s="30" t="s">
        <v>6077</v>
      </c>
      <c r="D4672" s="34">
        <v>0</v>
      </c>
      <c r="E4672" s="33">
        <v>823193697523.06006</v>
      </c>
      <c r="F4672" s="33">
        <v>823193697523.06006</v>
      </c>
    </row>
    <row r="4673" spans="1:6" ht="13.5" hidden="1" thickBot="1">
      <c r="A4673" s="27">
        <f t="shared" si="82"/>
        <v>9</v>
      </c>
      <c r="B4673" s="30" t="s">
        <v>6902</v>
      </c>
      <c r="C4673" s="30" t="s">
        <v>1334</v>
      </c>
      <c r="D4673" s="34">
        <v>0</v>
      </c>
      <c r="E4673" s="33">
        <v>280201181679.79999</v>
      </c>
      <c r="F4673" s="33">
        <v>280201181679.79999</v>
      </c>
    </row>
    <row r="4674" spans="1:6" ht="13.5" hidden="1" thickBot="1">
      <c r="A4674" s="27">
        <f t="shared" si="82"/>
        <v>9</v>
      </c>
      <c r="B4674" s="30" t="s">
        <v>6903</v>
      </c>
      <c r="C4674" s="30" t="s">
        <v>4785</v>
      </c>
      <c r="D4674" s="34">
        <v>0</v>
      </c>
      <c r="E4674" s="34">
        <v>24269510271</v>
      </c>
      <c r="F4674" s="34">
        <v>24269510271</v>
      </c>
    </row>
    <row r="4675" spans="1:6" ht="13.5" hidden="1" thickBot="1">
      <c r="A4675" s="27">
        <f t="shared" si="82"/>
        <v>9</v>
      </c>
      <c r="B4675" s="30" t="s">
        <v>6904</v>
      </c>
      <c r="C4675" s="30" t="s">
        <v>4802</v>
      </c>
      <c r="D4675" s="34">
        <v>0</v>
      </c>
      <c r="E4675" s="33">
        <v>8111976811.3999996</v>
      </c>
      <c r="F4675" s="33">
        <v>8111976811.3999996</v>
      </c>
    </row>
    <row r="4676" spans="1:6" ht="13.5" hidden="1" thickBot="1">
      <c r="A4676" s="27">
        <f t="shared" si="82"/>
        <v>9</v>
      </c>
      <c r="B4676" s="30" t="s">
        <v>6905</v>
      </c>
      <c r="C4676" s="30" t="s">
        <v>6080</v>
      </c>
      <c r="D4676" s="34">
        <v>0</v>
      </c>
      <c r="E4676" s="33">
        <v>11162221475000.301</v>
      </c>
      <c r="F4676" s="33">
        <v>11162221475000.301</v>
      </c>
    </row>
    <row r="4677" spans="1:6" ht="13.5" thickBot="1">
      <c r="A4677" s="27">
        <f t="shared" si="82"/>
        <v>6</v>
      </c>
      <c r="B4677" s="27" t="s">
        <v>6906</v>
      </c>
      <c r="C4677" s="30" t="s">
        <v>6037</v>
      </c>
      <c r="D4677" s="34">
        <v>0</v>
      </c>
      <c r="E4677" s="34">
        <v>0</v>
      </c>
      <c r="F4677" s="34">
        <v>0</v>
      </c>
    </row>
    <row r="4678" spans="1:6" ht="13.5" hidden="1" thickBot="1">
      <c r="A4678" s="27">
        <f t="shared" si="82"/>
        <v>9</v>
      </c>
      <c r="B4678" s="30" t="s">
        <v>6907</v>
      </c>
      <c r="C4678" s="30" t="s">
        <v>199</v>
      </c>
      <c r="D4678" s="34">
        <v>0</v>
      </c>
      <c r="E4678" s="33">
        <v>220259663422.07999</v>
      </c>
      <c r="F4678" s="33">
        <v>220259663422.07999</v>
      </c>
    </row>
    <row r="4679" spans="1:6" ht="13.5" hidden="1" thickBot="1">
      <c r="A4679" s="27">
        <f t="shared" si="82"/>
        <v>9</v>
      </c>
      <c r="B4679" s="30" t="s">
        <v>6908</v>
      </c>
      <c r="C4679" s="30" t="s">
        <v>4823</v>
      </c>
      <c r="D4679" s="34">
        <v>0</v>
      </c>
      <c r="E4679" s="33">
        <v>626999952707.07996</v>
      </c>
      <c r="F4679" s="33">
        <v>626999952707.07996</v>
      </c>
    </row>
    <row r="4680" spans="1:6" ht="13.5" hidden="1" thickBot="1">
      <c r="A4680" s="27">
        <f t="shared" si="82"/>
        <v>9</v>
      </c>
      <c r="B4680" s="30" t="s">
        <v>6909</v>
      </c>
      <c r="C4680" s="30" t="s">
        <v>2212</v>
      </c>
      <c r="D4680" s="34">
        <v>0</v>
      </c>
      <c r="E4680" s="33">
        <v>366423092823.90997</v>
      </c>
      <c r="F4680" s="33">
        <v>366423092823.90997</v>
      </c>
    </row>
    <row r="4681" spans="1:6" ht="13.5" hidden="1" thickBot="1">
      <c r="A4681" s="27">
        <f t="shared" si="82"/>
        <v>9</v>
      </c>
      <c r="B4681" s="30" t="s">
        <v>6910</v>
      </c>
      <c r="C4681" s="30" t="s">
        <v>4744</v>
      </c>
      <c r="D4681" s="34">
        <v>0</v>
      </c>
      <c r="E4681" s="33">
        <v>19432173922.68</v>
      </c>
      <c r="F4681" s="33">
        <v>19432173922.68</v>
      </c>
    </row>
    <row r="4682" spans="1:6" ht="13.5" hidden="1" thickBot="1">
      <c r="A4682" s="27">
        <f t="shared" si="82"/>
        <v>9</v>
      </c>
      <c r="B4682" s="30" t="s">
        <v>6911</v>
      </c>
      <c r="C4682" s="30" t="s">
        <v>2214</v>
      </c>
      <c r="D4682" s="34">
        <v>0</v>
      </c>
      <c r="E4682" s="33">
        <v>57587238434.620003</v>
      </c>
      <c r="F4682" s="33">
        <v>57587238434.620003</v>
      </c>
    </row>
    <row r="4683" spans="1:6" ht="13.5" hidden="1" thickBot="1">
      <c r="A4683" s="27">
        <f t="shared" si="82"/>
        <v>9</v>
      </c>
      <c r="B4683" s="30" t="s">
        <v>6912</v>
      </c>
      <c r="C4683" s="30" t="s">
        <v>133</v>
      </c>
      <c r="D4683" s="34">
        <v>0</v>
      </c>
      <c r="E4683" s="33">
        <v>5881743435.71</v>
      </c>
      <c r="F4683" s="33">
        <v>5881743435.71</v>
      </c>
    </row>
    <row r="4684" spans="1:6" ht="13.5" hidden="1" thickBot="1">
      <c r="A4684" s="27">
        <f t="shared" si="82"/>
        <v>9</v>
      </c>
      <c r="B4684" s="30" t="s">
        <v>6913</v>
      </c>
      <c r="C4684" s="30" t="s">
        <v>6077</v>
      </c>
      <c r="D4684" s="34">
        <v>0</v>
      </c>
      <c r="E4684" s="33">
        <v>293977634489.67999</v>
      </c>
      <c r="F4684" s="33">
        <v>293977634489.67999</v>
      </c>
    </row>
    <row r="4685" spans="1:6" ht="13.5" hidden="1" thickBot="1">
      <c r="A4685" s="27">
        <f t="shared" si="82"/>
        <v>9</v>
      </c>
      <c r="B4685" s="30" t="s">
        <v>6914</v>
      </c>
      <c r="C4685" s="30" t="s">
        <v>1334</v>
      </c>
      <c r="D4685" s="34">
        <v>0</v>
      </c>
      <c r="E4685" s="33">
        <v>29324901965.860001</v>
      </c>
      <c r="F4685" s="33">
        <v>29324901965.860001</v>
      </c>
    </row>
    <row r="4686" spans="1:6" ht="13.5" hidden="1" thickBot="1">
      <c r="A4686" s="27">
        <f t="shared" si="82"/>
        <v>9</v>
      </c>
      <c r="B4686" s="30" t="s">
        <v>6915</v>
      </c>
      <c r="C4686" s="30" t="s">
        <v>4785</v>
      </c>
      <c r="D4686" s="34">
        <v>0</v>
      </c>
      <c r="E4686" s="33">
        <v>84260422297.960007</v>
      </c>
      <c r="F4686" s="33">
        <v>84260422297.960007</v>
      </c>
    </row>
    <row r="4687" spans="1:6" ht="13.5" hidden="1" thickBot="1">
      <c r="A4687" s="27">
        <f t="shared" si="82"/>
        <v>9</v>
      </c>
      <c r="B4687" s="30" t="s">
        <v>6916</v>
      </c>
      <c r="C4687" s="30" t="s">
        <v>4802</v>
      </c>
      <c r="D4687" s="34">
        <v>0</v>
      </c>
      <c r="E4687" s="33">
        <v>15420004679.17</v>
      </c>
      <c r="F4687" s="33">
        <v>15420004679.17</v>
      </c>
    </row>
    <row r="4688" spans="1:6" ht="13.5" hidden="1" thickBot="1">
      <c r="A4688" s="27">
        <f t="shared" si="82"/>
        <v>9</v>
      </c>
      <c r="B4688" s="30" t="s">
        <v>6917</v>
      </c>
      <c r="C4688" s="30" t="s">
        <v>6080</v>
      </c>
      <c r="D4688" s="34">
        <v>0</v>
      </c>
      <c r="E4688" s="33">
        <v>1719566828178.75</v>
      </c>
      <c r="F4688" s="33">
        <v>1719566828178.75</v>
      </c>
    </row>
    <row r="4689" spans="1:6" ht="13.5" thickBot="1">
      <c r="A4689" s="27">
        <f t="shared" si="82"/>
        <v>6</v>
      </c>
      <c r="B4689" s="27" t="s">
        <v>6918</v>
      </c>
      <c r="C4689" s="30" t="s">
        <v>6039</v>
      </c>
      <c r="D4689" s="34">
        <v>0</v>
      </c>
      <c r="E4689" s="34">
        <v>0</v>
      </c>
      <c r="F4689" s="34">
        <v>0</v>
      </c>
    </row>
    <row r="4690" spans="1:6" ht="13.5" hidden="1" thickBot="1">
      <c r="A4690" s="27">
        <f t="shared" si="82"/>
        <v>9</v>
      </c>
      <c r="B4690" s="30" t="s">
        <v>6919</v>
      </c>
      <c r="C4690" s="30" t="s">
        <v>199</v>
      </c>
      <c r="D4690" s="34">
        <v>0</v>
      </c>
      <c r="E4690" s="33">
        <v>62144354619.989998</v>
      </c>
      <c r="F4690" s="33">
        <v>62144354619.989998</v>
      </c>
    </row>
    <row r="4691" spans="1:6" ht="13.5" hidden="1" thickBot="1">
      <c r="A4691" s="27">
        <f t="shared" si="82"/>
        <v>9</v>
      </c>
      <c r="B4691" s="30" t="s">
        <v>6920</v>
      </c>
      <c r="C4691" s="30" t="s">
        <v>4823</v>
      </c>
      <c r="D4691" s="34">
        <v>0</v>
      </c>
      <c r="E4691" s="33">
        <v>323583743253.98999</v>
      </c>
      <c r="F4691" s="33">
        <v>323583743253.98999</v>
      </c>
    </row>
    <row r="4692" spans="1:6" ht="13.5" hidden="1" thickBot="1">
      <c r="A4692" s="27">
        <f t="shared" si="82"/>
        <v>9</v>
      </c>
      <c r="B4692" s="30" t="s">
        <v>6921</v>
      </c>
      <c r="C4692" s="30" t="s">
        <v>2212</v>
      </c>
      <c r="D4692" s="34">
        <v>0</v>
      </c>
      <c r="E4692" s="33">
        <v>147992883697.79999</v>
      </c>
      <c r="F4692" s="33">
        <v>147992883697.79999</v>
      </c>
    </row>
    <row r="4693" spans="1:6" ht="13.5" hidden="1" thickBot="1">
      <c r="A4693" s="27">
        <f t="shared" si="82"/>
        <v>9</v>
      </c>
      <c r="B4693" s="30" t="s">
        <v>6922</v>
      </c>
      <c r="C4693" s="30" t="s">
        <v>4744</v>
      </c>
      <c r="D4693" s="34">
        <v>0</v>
      </c>
      <c r="E4693" s="33">
        <v>8937086761.4200001</v>
      </c>
      <c r="F4693" s="33">
        <v>8937086761.4200001</v>
      </c>
    </row>
    <row r="4694" spans="1:6" ht="13.5" hidden="1" thickBot="1">
      <c r="A4694" s="27">
        <f t="shared" si="82"/>
        <v>9</v>
      </c>
      <c r="B4694" s="30" t="s">
        <v>6923</v>
      </c>
      <c r="C4694" s="30" t="s">
        <v>2214</v>
      </c>
      <c r="D4694" s="34">
        <v>0</v>
      </c>
      <c r="E4694" s="33">
        <v>24174874781.599998</v>
      </c>
      <c r="F4694" s="33">
        <v>24174874781.599998</v>
      </c>
    </row>
    <row r="4695" spans="1:6" ht="13.5" hidden="1" thickBot="1">
      <c r="A4695" s="27">
        <f t="shared" si="82"/>
        <v>9</v>
      </c>
      <c r="B4695" s="30" t="s">
        <v>6924</v>
      </c>
      <c r="C4695" s="30" t="s">
        <v>133</v>
      </c>
      <c r="D4695" s="34">
        <v>0</v>
      </c>
      <c r="E4695" s="33">
        <v>2554253793.3600001</v>
      </c>
      <c r="F4695" s="33">
        <v>2554253793.3600001</v>
      </c>
    </row>
    <row r="4696" spans="1:6" ht="13.5" hidden="1" thickBot="1">
      <c r="A4696" s="27">
        <f t="shared" si="82"/>
        <v>9</v>
      </c>
      <c r="B4696" s="30" t="s">
        <v>6925</v>
      </c>
      <c r="C4696" s="30" t="s">
        <v>6077</v>
      </c>
      <c r="D4696" s="34">
        <v>0</v>
      </c>
      <c r="E4696" s="33">
        <v>274387732421.81</v>
      </c>
      <c r="F4696" s="33">
        <v>274387732421.81</v>
      </c>
    </row>
    <row r="4697" spans="1:6" ht="13.5" hidden="1" thickBot="1">
      <c r="A4697" s="27">
        <f t="shared" si="82"/>
        <v>9</v>
      </c>
      <c r="B4697" s="30" t="s">
        <v>6926</v>
      </c>
      <c r="C4697" s="30" t="s">
        <v>1334</v>
      </c>
      <c r="D4697" s="34">
        <v>0</v>
      </c>
      <c r="E4697" s="33">
        <v>76053599731.759995</v>
      </c>
      <c r="F4697" s="33">
        <v>76053599731.759995</v>
      </c>
    </row>
    <row r="4698" spans="1:6" ht="13.5" hidden="1" thickBot="1">
      <c r="A4698" s="27">
        <f t="shared" si="82"/>
        <v>9</v>
      </c>
      <c r="B4698" s="30" t="s">
        <v>6927</v>
      </c>
      <c r="C4698" s="30" t="s">
        <v>4785</v>
      </c>
      <c r="D4698" s="34">
        <v>0</v>
      </c>
      <c r="E4698" s="33">
        <v>40600654563.699997</v>
      </c>
      <c r="F4698" s="33">
        <v>40600654563.699997</v>
      </c>
    </row>
    <row r="4699" spans="1:6" ht="13.5" hidden="1" thickBot="1">
      <c r="A4699" s="27">
        <f t="shared" si="82"/>
        <v>9</v>
      </c>
      <c r="B4699" s="30" t="s">
        <v>6928</v>
      </c>
      <c r="C4699" s="30" t="s">
        <v>4802</v>
      </c>
      <c r="D4699" s="34">
        <v>0</v>
      </c>
      <c r="E4699" s="33">
        <v>6841401216.1800003</v>
      </c>
      <c r="F4699" s="33">
        <v>6841401216.1800003</v>
      </c>
    </row>
    <row r="4700" spans="1:6" ht="13.5" hidden="1" thickBot="1">
      <c r="A4700" s="27">
        <f t="shared" si="82"/>
        <v>9</v>
      </c>
      <c r="B4700" s="30" t="s">
        <v>6929</v>
      </c>
      <c r="C4700" s="30" t="s">
        <v>6080</v>
      </c>
      <c r="D4700" s="34">
        <v>0</v>
      </c>
      <c r="E4700" s="33">
        <v>967270584841.60999</v>
      </c>
      <c r="F4700" s="33">
        <v>967270584841.60999</v>
      </c>
    </row>
    <row r="4701" spans="1:6" ht="13.5" thickBot="1">
      <c r="A4701" s="27">
        <f t="shared" si="82"/>
        <v>6</v>
      </c>
      <c r="B4701" s="27" t="s">
        <v>6930</v>
      </c>
      <c r="C4701" s="30" t="s">
        <v>6041</v>
      </c>
      <c r="D4701" s="34">
        <v>0</v>
      </c>
      <c r="E4701" s="34">
        <v>0</v>
      </c>
      <c r="F4701" s="34">
        <v>0</v>
      </c>
    </row>
    <row r="4702" spans="1:6" ht="13.5" hidden="1" thickBot="1">
      <c r="A4702" s="27">
        <f t="shared" si="82"/>
        <v>9</v>
      </c>
      <c r="B4702" s="30" t="s">
        <v>6931</v>
      </c>
      <c r="C4702" s="30" t="s">
        <v>199</v>
      </c>
      <c r="D4702" s="34">
        <v>0</v>
      </c>
      <c r="E4702" s="33">
        <v>45700469110.610001</v>
      </c>
      <c r="F4702" s="33">
        <v>45700469110.610001</v>
      </c>
    </row>
    <row r="4703" spans="1:6" ht="13.5" hidden="1" thickBot="1">
      <c r="A4703" s="27">
        <f t="shared" si="82"/>
        <v>9</v>
      </c>
      <c r="B4703" s="30" t="s">
        <v>6932</v>
      </c>
      <c r="C4703" s="30" t="s">
        <v>4823</v>
      </c>
      <c r="D4703" s="34">
        <v>0</v>
      </c>
      <c r="E4703" s="33">
        <v>299871827518.53998</v>
      </c>
      <c r="F4703" s="33">
        <v>299871827518.53998</v>
      </c>
    </row>
    <row r="4704" spans="1:6" ht="13.5" hidden="1" thickBot="1">
      <c r="A4704" s="27">
        <f t="shared" si="82"/>
        <v>9</v>
      </c>
      <c r="B4704" s="30" t="s">
        <v>6933</v>
      </c>
      <c r="C4704" s="30" t="s">
        <v>2212</v>
      </c>
      <c r="D4704" s="34">
        <v>0</v>
      </c>
      <c r="E4704" s="33">
        <v>103454630422.53</v>
      </c>
      <c r="F4704" s="33">
        <v>103454630422.53</v>
      </c>
    </row>
    <row r="4705" spans="1:6" ht="13.5" hidden="1" thickBot="1">
      <c r="A4705" s="27">
        <f t="shared" si="82"/>
        <v>9</v>
      </c>
      <c r="B4705" s="30" t="s">
        <v>6934</v>
      </c>
      <c r="C4705" s="30" t="s">
        <v>4744</v>
      </c>
      <c r="D4705" s="34">
        <v>0</v>
      </c>
      <c r="E4705" s="33">
        <v>8902370448.5</v>
      </c>
      <c r="F4705" s="33">
        <v>8902370448.5</v>
      </c>
    </row>
    <row r="4706" spans="1:6" ht="13.5" hidden="1" thickBot="1">
      <c r="A4706" s="27">
        <f t="shared" ref="A4706:A4769" si="83">LEN(B4706)</f>
        <v>9</v>
      </c>
      <c r="B4706" s="30" t="s">
        <v>6935</v>
      </c>
      <c r="C4706" s="30" t="s">
        <v>2214</v>
      </c>
      <c r="D4706" s="34">
        <v>0</v>
      </c>
      <c r="E4706" s="33">
        <v>11034342751.4</v>
      </c>
      <c r="F4706" s="33">
        <v>11034342751.4</v>
      </c>
    </row>
    <row r="4707" spans="1:6" ht="13.5" hidden="1" thickBot="1">
      <c r="A4707" s="27">
        <f t="shared" si="83"/>
        <v>9</v>
      </c>
      <c r="B4707" s="30" t="s">
        <v>6936</v>
      </c>
      <c r="C4707" s="30" t="s">
        <v>133</v>
      </c>
      <c r="D4707" s="34">
        <v>0</v>
      </c>
      <c r="E4707" s="33">
        <v>1669880327.6900001</v>
      </c>
      <c r="F4707" s="33">
        <v>1669880327.6900001</v>
      </c>
    </row>
    <row r="4708" spans="1:6" ht="13.5" hidden="1" thickBot="1">
      <c r="A4708" s="27">
        <f t="shared" si="83"/>
        <v>9</v>
      </c>
      <c r="B4708" s="30" t="s">
        <v>6937</v>
      </c>
      <c r="C4708" s="30" t="s">
        <v>6077</v>
      </c>
      <c r="D4708" s="34">
        <v>0</v>
      </c>
      <c r="E4708" s="33">
        <v>23873164851.419998</v>
      </c>
      <c r="F4708" s="33">
        <v>23873164851.419998</v>
      </c>
    </row>
    <row r="4709" spans="1:6" ht="13.5" hidden="1" thickBot="1">
      <c r="A4709" s="27">
        <f t="shared" si="83"/>
        <v>9</v>
      </c>
      <c r="B4709" s="30" t="s">
        <v>6938</v>
      </c>
      <c r="C4709" s="30" t="s">
        <v>1334</v>
      </c>
      <c r="D4709" s="34">
        <v>0</v>
      </c>
      <c r="E4709" s="33">
        <v>10073935024.16</v>
      </c>
      <c r="F4709" s="33">
        <v>10073935024.16</v>
      </c>
    </row>
    <row r="4710" spans="1:6" ht="13.5" hidden="1" thickBot="1">
      <c r="A4710" s="27">
        <f t="shared" si="83"/>
        <v>9</v>
      </c>
      <c r="B4710" s="30" t="s">
        <v>6939</v>
      </c>
      <c r="C4710" s="30" t="s">
        <v>4785</v>
      </c>
      <c r="D4710" s="34">
        <v>0</v>
      </c>
      <c r="E4710" s="33">
        <v>4900150648.6199999</v>
      </c>
      <c r="F4710" s="33">
        <v>4900150648.6199999</v>
      </c>
    </row>
    <row r="4711" spans="1:6" ht="13.5" hidden="1" thickBot="1">
      <c r="A4711" s="27">
        <f t="shared" si="83"/>
        <v>9</v>
      </c>
      <c r="B4711" s="30" t="s">
        <v>6940</v>
      </c>
      <c r="C4711" s="30" t="s">
        <v>4802</v>
      </c>
      <c r="D4711" s="34">
        <v>0</v>
      </c>
      <c r="E4711" s="33">
        <v>2316608373.7800002</v>
      </c>
      <c r="F4711" s="33">
        <v>2316608373.7800002</v>
      </c>
    </row>
    <row r="4712" spans="1:6" ht="13.5" hidden="1" thickBot="1">
      <c r="A4712" s="27">
        <f t="shared" si="83"/>
        <v>9</v>
      </c>
      <c r="B4712" s="30" t="s">
        <v>6941</v>
      </c>
      <c r="C4712" s="30" t="s">
        <v>6080</v>
      </c>
      <c r="D4712" s="34">
        <v>0</v>
      </c>
      <c r="E4712" s="33">
        <v>511797379477.25</v>
      </c>
      <c r="F4712" s="33">
        <v>511797379477.25</v>
      </c>
    </row>
    <row r="4713" spans="1:6" ht="13.5" thickBot="1">
      <c r="A4713" s="27">
        <f t="shared" si="83"/>
        <v>6</v>
      </c>
      <c r="B4713" s="27" t="s">
        <v>6942</v>
      </c>
      <c r="C4713" s="30" t="s">
        <v>6045</v>
      </c>
      <c r="D4713" s="34">
        <v>0</v>
      </c>
      <c r="E4713" s="34">
        <v>0</v>
      </c>
      <c r="F4713" s="34">
        <v>0</v>
      </c>
    </row>
    <row r="4714" spans="1:6" ht="13.5" hidden="1" thickBot="1">
      <c r="A4714" s="27">
        <f t="shared" si="83"/>
        <v>9</v>
      </c>
      <c r="B4714" s="30" t="s">
        <v>6943</v>
      </c>
      <c r="C4714" s="30" t="s">
        <v>199</v>
      </c>
      <c r="D4714" s="34">
        <v>0</v>
      </c>
      <c r="E4714" s="33">
        <v>543271380545.25</v>
      </c>
      <c r="F4714" s="33">
        <v>543271380545.25</v>
      </c>
    </row>
    <row r="4715" spans="1:6" ht="13.5" hidden="1" thickBot="1">
      <c r="A4715" s="27">
        <f t="shared" si="83"/>
        <v>9</v>
      </c>
      <c r="B4715" s="30" t="s">
        <v>6944</v>
      </c>
      <c r="C4715" s="30" t="s">
        <v>4823</v>
      </c>
      <c r="D4715" s="34">
        <v>0</v>
      </c>
      <c r="E4715" s="33">
        <v>298649755824.19</v>
      </c>
      <c r="F4715" s="33">
        <v>298649755824.19</v>
      </c>
    </row>
    <row r="4716" spans="1:6" ht="13.5" hidden="1" thickBot="1">
      <c r="A4716" s="27">
        <f t="shared" si="83"/>
        <v>9</v>
      </c>
      <c r="B4716" s="30" t="s">
        <v>6945</v>
      </c>
      <c r="C4716" s="30" t="s">
        <v>2212</v>
      </c>
      <c r="D4716" s="34">
        <v>0</v>
      </c>
      <c r="E4716" s="33">
        <v>74407424308.360001</v>
      </c>
      <c r="F4716" s="33">
        <v>74407424308.360001</v>
      </c>
    </row>
    <row r="4717" spans="1:6" ht="13.5" hidden="1" thickBot="1">
      <c r="A4717" s="27">
        <f t="shared" si="83"/>
        <v>9</v>
      </c>
      <c r="B4717" s="30" t="s">
        <v>6946</v>
      </c>
      <c r="C4717" s="30" t="s">
        <v>4744</v>
      </c>
      <c r="D4717" s="34">
        <v>0</v>
      </c>
      <c r="E4717" s="33">
        <v>569567695.98000002</v>
      </c>
      <c r="F4717" s="33">
        <v>569567695.98000002</v>
      </c>
    </row>
    <row r="4718" spans="1:6" ht="13.5" hidden="1" thickBot="1">
      <c r="A4718" s="27">
        <f t="shared" si="83"/>
        <v>9</v>
      </c>
      <c r="B4718" s="30" t="s">
        <v>6947</v>
      </c>
      <c r="C4718" s="30" t="s">
        <v>2214</v>
      </c>
      <c r="D4718" s="34">
        <v>0</v>
      </c>
      <c r="E4718" s="33">
        <v>13774475903.73</v>
      </c>
      <c r="F4718" s="33">
        <v>13774475903.73</v>
      </c>
    </row>
    <row r="4719" spans="1:6" ht="13.5" hidden="1" thickBot="1">
      <c r="A4719" s="27">
        <f t="shared" si="83"/>
        <v>9</v>
      </c>
      <c r="B4719" s="30" t="s">
        <v>6948</v>
      </c>
      <c r="C4719" s="30" t="s">
        <v>133</v>
      </c>
      <c r="D4719" s="34">
        <v>0</v>
      </c>
      <c r="E4719" s="33">
        <v>1666697356.5</v>
      </c>
      <c r="F4719" s="33">
        <v>1666697356.5</v>
      </c>
    </row>
    <row r="4720" spans="1:6" ht="13.5" hidden="1" thickBot="1">
      <c r="A4720" s="27">
        <f t="shared" si="83"/>
        <v>9</v>
      </c>
      <c r="B4720" s="30" t="s">
        <v>6949</v>
      </c>
      <c r="C4720" s="30" t="s">
        <v>6077</v>
      </c>
      <c r="D4720" s="34">
        <v>0</v>
      </c>
      <c r="E4720" s="33">
        <v>253594062820.34</v>
      </c>
      <c r="F4720" s="33">
        <v>253594062820.34</v>
      </c>
    </row>
    <row r="4721" spans="1:6" ht="13.5" hidden="1" thickBot="1">
      <c r="A4721" s="27">
        <f t="shared" si="83"/>
        <v>9</v>
      </c>
      <c r="B4721" s="30" t="s">
        <v>6950</v>
      </c>
      <c r="C4721" s="30" t="s">
        <v>1334</v>
      </c>
      <c r="D4721" s="34">
        <v>0</v>
      </c>
      <c r="E4721" s="33">
        <v>11705622576.02</v>
      </c>
      <c r="F4721" s="33">
        <v>11705622576.02</v>
      </c>
    </row>
    <row r="4722" spans="1:6" ht="13.5" hidden="1" thickBot="1">
      <c r="A4722" s="27">
        <f t="shared" si="83"/>
        <v>9</v>
      </c>
      <c r="B4722" s="30" t="s">
        <v>6951</v>
      </c>
      <c r="C4722" s="30" t="s">
        <v>4785</v>
      </c>
      <c r="D4722" s="34">
        <v>0</v>
      </c>
      <c r="E4722" s="34">
        <v>8801027</v>
      </c>
      <c r="F4722" s="34">
        <v>8801027</v>
      </c>
    </row>
    <row r="4723" spans="1:6" ht="13.5" hidden="1" thickBot="1">
      <c r="A4723" s="27">
        <f t="shared" si="83"/>
        <v>9</v>
      </c>
      <c r="B4723" s="30" t="s">
        <v>6952</v>
      </c>
      <c r="C4723" s="30" t="s">
        <v>4802</v>
      </c>
      <c r="D4723" s="34">
        <v>0</v>
      </c>
      <c r="E4723" s="34">
        <v>2772654</v>
      </c>
      <c r="F4723" s="34">
        <v>2772654</v>
      </c>
    </row>
    <row r="4724" spans="1:6" ht="13.5" hidden="1" thickBot="1">
      <c r="A4724" s="27">
        <f t="shared" si="83"/>
        <v>9</v>
      </c>
      <c r="B4724" s="30" t="s">
        <v>6953</v>
      </c>
      <c r="C4724" s="30" t="s">
        <v>6080</v>
      </c>
      <c r="D4724" s="34">
        <v>0</v>
      </c>
      <c r="E4724" s="33">
        <v>1197650560711.3701</v>
      </c>
      <c r="F4724" s="33">
        <v>1197650560711.3701</v>
      </c>
    </row>
    <row r="4725" spans="1:6" ht="13.5" thickBot="1">
      <c r="A4725" s="27">
        <f t="shared" si="83"/>
        <v>6</v>
      </c>
      <c r="B4725" s="27" t="s">
        <v>6954</v>
      </c>
      <c r="C4725" s="30" t="s">
        <v>6047</v>
      </c>
      <c r="D4725" s="34">
        <v>0</v>
      </c>
      <c r="E4725" s="34">
        <v>0</v>
      </c>
      <c r="F4725" s="34">
        <v>0</v>
      </c>
    </row>
    <row r="4726" spans="1:6" ht="13.5" hidden="1" thickBot="1">
      <c r="A4726" s="27">
        <f t="shared" si="83"/>
        <v>9</v>
      </c>
      <c r="B4726" s="30" t="s">
        <v>6955</v>
      </c>
      <c r="C4726" s="30" t="s">
        <v>199</v>
      </c>
      <c r="D4726" s="34">
        <v>0</v>
      </c>
      <c r="E4726" s="34">
        <v>55597650859</v>
      </c>
      <c r="F4726" s="34">
        <v>55597650859</v>
      </c>
    </row>
    <row r="4727" spans="1:6" ht="13.5" hidden="1" thickBot="1">
      <c r="A4727" s="27">
        <f t="shared" si="83"/>
        <v>9</v>
      </c>
      <c r="B4727" s="30" t="s">
        <v>6956</v>
      </c>
      <c r="C4727" s="30" t="s">
        <v>4823</v>
      </c>
      <c r="D4727" s="34">
        <v>0</v>
      </c>
      <c r="E4727" s="34">
        <v>2585572182125</v>
      </c>
      <c r="F4727" s="34">
        <v>2585572182125</v>
      </c>
    </row>
    <row r="4728" spans="1:6" ht="13.5" hidden="1" thickBot="1">
      <c r="A4728" s="27">
        <f t="shared" si="83"/>
        <v>9</v>
      </c>
      <c r="B4728" s="30" t="s">
        <v>6957</v>
      </c>
      <c r="C4728" s="30" t="s">
        <v>2212</v>
      </c>
      <c r="D4728" s="34">
        <v>0</v>
      </c>
      <c r="E4728" s="34">
        <v>541533049313</v>
      </c>
      <c r="F4728" s="34">
        <v>541533049313</v>
      </c>
    </row>
    <row r="4729" spans="1:6" ht="13.5" hidden="1" thickBot="1">
      <c r="A4729" s="27">
        <f t="shared" si="83"/>
        <v>9</v>
      </c>
      <c r="B4729" s="30" t="s">
        <v>6958</v>
      </c>
      <c r="C4729" s="30" t="s">
        <v>4744</v>
      </c>
      <c r="D4729" s="34">
        <v>0</v>
      </c>
      <c r="E4729" s="34">
        <v>15380007878</v>
      </c>
      <c r="F4729" s="34">
        <v>15380007878</v>
      </c>
    </row>
    <row r="4730" spans="1:6" ht="13.5" hidden="1" thickBot="1">
      <c r="A4730" s="27">
        <f t="shared" si="83"/>
        <v>9</v>
      </c>
      <c r="B4730" s="30" t="s">
        <v>6959</v>
      </c>
      <c r="C4730" s="30" t="s">
        <v>2214</v>
      </c>
      <c r="D4730" s="34">
        <v>0</v>
      </c>
      <c r="E4730" s="34">
        <v>62144751087</v>
      </c>
      <c r="F4730" s="34">
        <v>62144751087</v>
      </c>
    </row>
    <row r="4731" spans="1:6" ht="13.5" hidden="1" thickBot="1">
      <c r="A4731" s="27">
        <f t="shared" si="83"/>
        <v>9</v>
      </c>
      <c r="B4731" s="30" t="s">
        <v>6960</v>
      </c>
      <c r="C4731" s="30" t="s">
        <v>133</v>
      </c>
      <c r="D4731" s="34">
        <v>0</v>
      </c>
      <c r="E4731" s="34">
        <v>31656653583</v>
      </c>
      <c r="F4731" s="34">
        <v>31656653583</v>
      </c>
    </row>
    <row r="4732" spans="1:6" ht="13.5" hidden="1" thickBot="1">
      <c r="A4732" s="27">
        <f t="shared" si="83"/>
        <v>9</v>
      </c>
      <c r="B4732" s="30" t="s">
        <v>6961</v>
      </c>
      <c r="C4732" s="30" t="s">
        <v>6077</v>
      </c>
      <c r="D4732" s="34">
        <v>0</v>
      </c>
      <c r="E4732" s="34">
        <v>1261001643639</v>
      </c>
      <c r="F4732" s="34">
        <v>1261001643639</v>
      </c>
    </row>
    <row r="4733" spans="1:6" ht="13.5" hidden="1" thickBot="1">
      <c r="A4733" s="27">
        <f t="shared" si="83"/>
        <v>9</v>
      </c>
      <c r="B4733" s="30" t="s">
        <v>6962</v>
      </c>
      <c r="C4733" s="30" t="s">
        <v>1334</v>
      </c>
      <c r="D4733" s="34">
        <v>0</v>
      </c>
      <c r="E4733" s="34">
        <v>49215149873</v>
      </c>
      <c r="F4733" s="34">
        <v>49215149873</v>
      </c>
    </row>
    <row r="4734" spans="1:6" ht="13.5" hidden="1" thickBot="1">
      <c r="A4734" s="27">
        <f t="shared" si="83"/>
        <v>9</v>
      </c>
      <c r="B4734" s="30" t="s">
        <v>6963</v>
      </c>
      <c r="C4734" s="30" t="s">
        <v>4785</v>
      </c>
      <c r="D4734" s="34">
        <v>0</v>
      </c>
      <c r="E4734" s="34">
        <v>50279076207</v>
      </c>
      <c r="F4734" s="34">
        <v>50279076207</v>
      </c>
    </row>
    <row r="4735" spans="1:6" ht="13.5" hidden="1" thickBot="1">
      <c r="A4735" s="27">
        <f t="shared" si="83"/>
        <v>9</v>
      </c>
      <c r="B4735" s="30" t="s">
        <v>6964</v>
      </c>
      <c r="C4735" s="30" t="s">
        <v>4802</v>
      </c>
      <c r="D4735" s="34">
        <v>0</v>
      </c>
      <c r="E4735" s="34">
        <v>26562119236</v>
      </c>
      <c r="F4735" s="34">
        <v>26562119236</v>
      </c>
    </row>
    <row r="4736" spans="1:6" ht="13.5" hidden="1" thickBot="1">
      <c r="A4736" s="27">
        <f t="shared" si="83"/>
        <v>9</v>
      </c>
      <c r="B4736" s="30" t="s">
        <v>6965</v>
      </c>
      <c r="C4736" s="30" t="s">
        <v>6080</v>
      </c>
      <c r="D4736" s="34">
        <v>0</v>
      </c>
      <c r="E4736" s="34">
        <v>4678942283800</v>
      </c>
      <c r="F4736" s="34">
        <v>4678942283800</v>
      </c>
    </row>
    <row r="4737" spans="1:6" ht="13.5" thickBot="1">
      <c r="A4737" s="27">
        <f t="shared" si="83"/>
        <v>3</v>
      </c>
      <c r="B4737" s="27" t="s">
        <v>6966</v>
      </c>
      <c r="C4737" s="30" t="s">
        <v>970</v>
      </c>
      <c r="D4737" s="34">
        <v>0</v>
      </c>
      <c r="E4737" s="34">
        <v>0</v>
      </c>
      <c r="F4737" s="34">
        <v>0</v>
      </c>
    </row>
    <row r="4738" spans="1:6" ht="13.5" thickBot="1">
      <c r="A4738" s="27">
        <f t="shared" si="83"/>
        <v>6</v>
      </c>
      <c r="B4738" s="27" t="s">
        <v>6967</v>
      </c>
      <c r="C4738" s="30" t="s">
        <v>4197</v>
      </c>
      <c r="D4738" s="34">
        <v>0</v>
      </c>
      <c r="E4738" s="34">
        <v>0</v>
      </c>
      <c r="F4738" s="34">
        <v>0</v>
      </c>
    </row>
    <row r="4739" spans="1:6" ht="13.5" hidden="1" thickBot="1">
      <c r="A4739" s="27">
        <f t="shared" si="83"/>
        <v>9</v>
      </c>
      <c r="B4739" s="30" t="s">
        <v>6968</v>
      </c>
      <c r="C4739" s="30" t="s">
        <v>4823</v>
      </c>
      <c r="D4739" s="34">
        <v>0</v>
      </c>
      <c r="E4739" s="33">
        <v>8973915080.9200001</v>
      </c>
      <c r="F4739" s="33">
        <v>8973915080.9200001</v>
      </c>
    </row>
    <row r="4740" spans="1:6" ht="13.5" hidden="1" thickBot="1">
      <c r="A4740" s="27">
        <f t="shared" si="83"/>
        <v>9</v>
      </c>
      <c r="B4740" s="30" t="s">
        <v>6969</v>
      </c>
      <c r="C4740" s="30" t="s">
        <v>2212</v>
      </c>
      <c r="D4740" s="34">
        <v>0</v>
      </c>
      <c r="E4740" s="34">
        <v>3095720635</v>
      </c>
      <c r="F4740" s="34">
        <v>3095720635</v>
      </c>
    </row>
    <row r="4741" spans="1:6" ht="13.5" hidden="1" thickBot="1">
      <c r="A4741" s="27">
        <f t="shared" si="83"/>
        <v>9</v>
      </c>
      <c r="B4741" s="30" t="s">
        <v>6970</v>
      </c>
      <c r="C4741" s="30" t="s">
        <v>4744</v>
      </c>
      <c r="D4741" s="34">
        <v>0</v>
      </c>
      <c r="E4741" s="34">
        <v>51301099</v>
      </c>
      <c r="F4741" s="34">
        <v>51301099</v>
      </c>
    </row>
    <row r="4742" spans="1:6" ht="13.5" hidden="1" thickBot="1">
      <c r="A4742" s="27">
        <f t="shared" si="83"/>
        <v>9</v>
      </c>
      <c r="B4742" s="30" t="s">
        <v>6971</v>
      </c>
      <c r="C4742" s="30" t="s">
        <v>2214</v>
      </c>
      <c r="D4742" s="34">
        <v>0</v>
      </c>
      <c r="E4742" s="34">
        <v>465004777</v>
      </c>
      <c r="F4742" s="34">
        <v>465004777</v>
      </c>
    </row>
    <row r="4743" spans="1:6" ht="13.5" hidden="1" thickBot="1">
      <c r="A4743" s="27">
        <f t="shared" si="83"/>
        <v>9</v>
      </c>
      <c r="B4743" s="30" t="s">
        <v>6972</v>
      </c>
      <c r="C4743" s="30" t="s">
        <v>133</v>
      </c>
      <c r="D4743" s="34">
        <v>0</v>
      </c>
      <c r="E4743" s="34">
        <v>29001866</v>
      </c>
      <c r="F4743" s="34">
        <v>29001866</v>
      </c>
    </row>
    <row r="4744" spans="1:6" ht="13.5" hidden="1" thickBot="1">
      <c r="A4744" s="27">
        <f t="shared" si="83"/>
        <v>9</v>
      </c>
      <c r="B4744" s="30" t="s">
        <v>6973</v>
      </c>
      <c r="C4744" s="30" t="s">
        <v>6077</v>
      </c>
      <c r="D4744" s="34">
        <v>0</v>
      </c>
      <c r="E4744" s="34">
        <v>4006781</v>
      </c>
      <c r="F4744" s="34">
        <v>4006781</v>
      </c>
    </row>
    <row r="4745" spans="1:6" ht="13.5" hidden="1" thickBot="1">
      <c r="A4745" s="27">
        <f t="shared" si="83"/>
        <v>9</v>
      </c>
      <c r="B4745" s="30" t="s">
        <v>6974</v>
      </c>
      <c r="C4745" s="30" t="s">
        <v>1334</v>
      </c>
      <c r="D4745" s="34">
        <v>0</v>
      </c>
      <c r="E4745" s="34">
        <v>211901297</v>
      </c>
      <c r="F4745" s="34">
        <v>211901297</v>
      </c>
    </row>
    <row r="4746" spans="1:6" ht="13.5" hidden="1" thickBot="1">
      <c r="A4746" s="27">
        <f t="shared" si="83"/>
        <v>9</v>
      </c>
      <c r="B4746" s="30" t="s">
        <v>6975</v>
      </c>
      <c r="C4746" s="30" t="s">
        <v>4785</v>
      </c>
      <c r="D4746" s="34">
        <v>0</v>
      </c>
      <c r="E4746" s="34">
        <v>26477972</v>
      </c>
      <c r="F4746" s="34">
        <v>26477972</v>
      </c>
    </row>
    <row r="4747" spans="1:6" ht="13.5" hidden="1" thickBot="1">
      <c r="A4747" s="27">
        <f t="shared" si="83"/>
        <v>9</v>
      </c>
      <c r="B4747" s="30" t="s">
        <v>6976</v>
      </c>
      <c r="C4747" s="30" t="s">
        <v>6080</v>
      </c>
      <c r="D4747" s="34">
        <v>0</v>
      </c>
      <c r="E4747" s="33">
        <v>12857329507.92</v>
      </c>
      <c r="F4747" s="33">
        <v>12857329507.92</v>
      </c>
    </row>
    <row r="4748" spans="1:6" ht="13.5" thickBot="1">
      <c r="A4748" s="27">
        <f t="shared" si="83"/>
        <v>6</v>
      </c>
      <c r="B4748" s="27" t="s">
        <v>6977</v>
      </c>
      <c r="C4748" s="30" t="s">
        <v>6032</v>
      </c>
      <c r="D4748" s="34">
        <v>0</v>
      </c>
      <c r="E4748" s="34">
        <v>0</v>
      </c>
      <c r="F4748" s="34">
        <v>0</v>
      </c>
    </row>
    <row r="4749" spans="1:6" ht="13.5" hidden="1" thickBot="1">
      <c r="A4749" s="27">
        <f t="shared" si="83"/>
        <v>9</v>
      </c>
      <c r="B4749" s="30" t="s">
        <v>6978</v>
      </c>
      <c r="C4749" s="30" t="s">
        <v>6094</v>
      </c>
      <c r="D4749" s="34">
        <v>0</v>
      </c>
      <c r="E4749" s="34">
        <v>7900437781</v>
      </c>
      <c r="F4749" s="34">
        <v>7900437781</v>
      </c>
    </row>
    <row r="4750" spans="1:6" ht="13.5" hidden="1" thickBot="1">
      <c r="A4750" s="27">
        <f t="shared" si="83"/>
        <v>9</v>
      </c>
      <c r="B4750" s="30" t="s">
        <v>6979</v>
      </c>
      <c r="C4750" s="30" t="s">
        <v>4823</v>
      </c>
      <c r="D4750" s="34">
        <v>0</v>
      </c>
      <c r="E4750" s="33">
        <v>9030962279.3600006</v>
      </c>
      <c r="F4750" s="33">
        <v>9030962279.3600006</v>
      </c>
    </row>
    <row r="4751" spans="1:6" ht="13.5" hidden="1" thickBot="1">
      <c r="A4751" s="27">
        <f t="shared" si="83"/>
        <v>9</v>
      </c>
      <c r="B4751" s="30" t="s">
        <v>6980</v>
      </c>
      <c r="C4751" s="30" t="s">
        <v>2212</v>
      </c>
      <c r="D4751" s="34">
        <v>0</v>
      </c>
      <c r="E4751" s="34">
        <v>3763107418</v>
      </c>
      <c r="F4751" s="34">
        <v>3763107418</v>
      </c>
    </row>
    <row r="4752" spans="1:6" ht="13.5" hidden="1" thickBot="1">
      <c r="A4752" s="27">
        <f t="shared" si="83"/>
        <v>9</v>
      </c>
      <c r="B4752" s="30" t="s">
        <v>6981</v>
      </c>
      <c r="C4752" s="30" t="s">
        <v>4744</v>
      </c>
      <c r="D4752" s="34">
        <v>0</v>
      </c>
      <c r="E4752" s="34">
        <v>106563942</v>
      </c>
      <c r="F4752" s="34">
        <v>106563942</v>
      </c>
    </row>
    <row r="4753" spans="1:6" ht="13.5" hidden="1" thickBot="1">
      <c r="A4753" s="27">
        <f t="shared" si="83"/>
        <v>9</v>
      </c>
      <c r="B4753" s="30" t="s">
        <v>6982</v>
      </c>
      <c r="C4753" s="30" t="s">
        <v>2214</v>
      </c>
      <c r="D4753" s="34">
        <v>0</v>
      </c>
      <c r="E4753" s="34">
        <v>596100135</v>
      </c>
      <c r="F4753" s="34">
        <v>596100135</v>
      </c>
    </row>
    <row r="4754" spans="1:6" ht="13.5" hidden="1" thickBot="1">
      <c r="A4754" s="27">
        <f t="shared" si="83"/>
        <v>9</v>
      </c>
      <c r="B4754" s="30" t="s">
        <v>6983</v>
      </c>
      <c r="C4754" s="30" t="s">
        <v>133</v>
      </c>
      <c r="D4754" s="34">
        <v>0</v>
      </c>
      <c r="E4754" s="34">
        <v>69215798</v>
      </c>
      <c r="F4754" s="34">
        <v>69215798</v>
      </c>
    </row>
    <row r="4755" spans="1:6" ht="13.5" hidden="1" thickBot="1">
      <c r="A4755" s="27">
        <f t="shared" si="83"/>
        <v>9</v>
      </c>
      <c r="B4755" s="30" t="s">
        <v>6984</v>
      </c>
      <c r="C4755" s="30" t="s">
        <v>1334</v>
      </c>
      <c r="D4755" s="34">
        <v>0</v>
      </c>
      <c r="E4755" s="34">
        <v>95123096</v>
      </c>
      <c r="F4755" s="34">
        <v>95123096</v>
      </c>
    </row>
    <row r="4756" spans="1:6" ht="13.5" hidden="1" thickBot="1">
      <c r="A4756" s="27">
        <f t="shared" si="83"/>
        <v>9</v>
      </c>
      <c r="B4756" s="30" t="s">
        <v>6985</v>
      </c>
      <c r="C4756" s="30" t="s">
        <v>6080</v>
      </c>
      <c r="D4756" s="34">
        <v>0</v>
      </c>
      <c r="E4756" s="33">
        <v>21561510449.360001</v>
      </c>
      <c r="F4756" s="33">
        <v>21561510449.360001</v>
      </c>
    </row>
    <row r="4757" spans="1:6" ht="13.5" thickBot="1">
      <c r="A4757" s="27">
        <f t="shared" si="83"/>
        <v>6</v>
      </c>
      <c r="B4757" s="27" t="s">
        <v>6986</v>
      </c>
      <c r="C4757" s="30" t="s">
        <v>6034</v>
      </c>
      <c r="D4757" s="34">
        <v>0</v>
      </c>
      <c r="E4757" s="34">
        <v>0</v>
      </c>
      <c r="F4757" s="34">
        <v>0</v>
      </c>
    </row>
    <row r="4758" spans="1:6" ht="13.5" hidden="1" thickBot="1">
      <c r="A4758" s="27">
        <f t="shared" si="83"/>
        <v>9</v>
      </c>
      <c r="B4758" s="30" t="s">
        <v>6987</v>
      </c>
      <c r="C4758" s="30" t="s">
        <v>199</v>
      </c>
      <c r="D4758" s="34">
        <v>0</v>
      </c>
      <c r="E4758" s="34">
        <v>98818577</v>
      </c>
      <c r="F4758" s="34">
        <v>98818577</v>
      </c>
    </row>
    <row r="4759" spans="1:6" ht="13.5" hidden="1" thickBot="1">
      <c r="A4759" s="27">
        <f t="shared" si="83"/>
        <v>9</v>
      </c>
      <c r="B4759" s="30" t="s">
        <v>6988</v>
      </c>
      <c r="C4759" s="30" t="s">
        <v>4823</v>
      </c>
      <c r="D4759" s="34">
        <v>0</v>
      </c>
      <c r="E4759" s="33">
        <v>51072507153.68</v>
      </c>
      <c r="F4759" s="33">
        <v>51072507153.68</v>
      </c>
    </row>
    <row r="4760" spans="1:6" ht="13.5" hidden="1" thickBot="1">
      <c r="A4760" s="27">
        <f t="shared" si="83"/>
        <v>9</v>
      </c>
      <c r="B4760" s="30" t="s">
        <v>6989</v>
      </c>
      <c r="C4760" s="30" t="s">
        <v>2212</v>
      </c>
      <c r="D4760" s="34">
        <v>0</v>
      </c>
      <c r="E4760" s="34">
        <v>1051046267</v>
      </c>
      <c r="F4760" s="34">
        <v>1051046267</v>
      </c>
    </row>
    <row r="4761" spans="1:6" ht="13.5" hidden="1" thickBot="1">
      <c r="A4761" s="27">
        <f t="shared" si="83"/>
        <v>9</v>
      </c>
      <c r="B4761" s="30" t="s">
        <v>6990</v>
      </c>
      <c r="C4761" s="30" t="s">
        <v>4744</v>
      </c>
      <c r="D4761" s="34">
        <v>0</v>
      </c>
      <c r="E4761" s="34">
        <v>6085320</v>
      </c>
      <c r="F4761" s="34">
        <v>6085320</v>
      </c>
    </row>
    <row r="4762" spans="1:6" ht="13.5" hidden="1" thickBot="1">
      <c r="A4762" s="27">
        <f t="shared" si="83"/>
        <v>9</v>
      </c>
      <c r="B4762" s="30" t="s">
        <v>6991</v>
      </c>
      <c r="C4762" s="30" t="s">
        <v>2214</v>
      </c>
      <c r="D4762" s="34">
        <v>0</v>
      </c>
      <c r="E4762" s="34">
        <v>89867348</v>
      </c>
      <c r="F4762" s="34">
        <v>89867348</v>
      </c>
    </row>
    <row r="4763" spans="1:6" ht="13.5" hidden="1" thickBot="1">
      <c r="A4763" s="27">
        <f t="shared" si="83"/>
        <v>9</v>
      </c>
      <c r="B4763" s="30" t="s">
        <v>6992</v>
      </c>
      <c r="C4763" s="30" t="s">
        <v>133</v>
      </c>
      <c r="D4763" s="34">
        <v>0</v>
      </c>
      <c r="E4763" s="34">
        <v>3523199</v>
      </c>
      <c r="F4763" s="34">
        <v>3523199</v>
      </c>
    </row>
    <row r="4764" spans="1:6" ht="13.5" hidden="1" thickBot="1">
      <c r="A4764" s="27">
        <f t="shared" si="83"/>
        <v>9</v>
      </c>
      <c r="B4764" s="30" t="s">
        <v>6993</v>
      </c>
      <c r="C4764" s="30" t="s">
        <v>1334</v>
      </c>
      <c r="D4764" s="34">
        <v>0</v>
      </c>
      <c r="E4764" s="34">
        <v>31407481</v>
      </c>
      <c r="F4764" s="34">
        <v>31407481</v>
      </c>
    </row>
    <row r="4765" spans="1:6" ht="13.5" hidden="1" thickBot="1">
      <c r="A4765" s="27">
        <f t="shared" si="83"/>
        <v>9</v>
      </c>
      <c r="B4765" s="30" t="s">
        <v>6994</v>
      </c>
      <c r="C4765" s="30" t="s">
        <v>4785</v>
      </c>
      <c r="D4765" s="34">
        <v>0</v>
      </c>
      <c r="E4765" s="34">
        <v>1117650</v>
      </c>
      <c r="F4765" s="34">
        <v>1117650</v>
      </c>
    </row>
    <row r="4766" spans="1:6" ht="13.5" hidden="1" thickBot="1">
      <c r="A4766" s="27">
        <f t="shared" si="83"/>
        <v>9</v>
      </c>
      <c r="B4766" s="30" t="s">
        <v>6995</v>
      </c>
      <c r="C4766" s="30" t="s">
        <v>4802</v>
      </c>
      <c r="D4766" s="34">
        <v>0</v>
      </c>
      <c r="E4766" s="34">
        <v>21630600</v>
      </c>
      <c r="F4766" s="34">
        <v>21630600</v>
      </c>
    </row>
    <row r="4767" spans="1:6" ht="13.5" hidden="1" thickBot="1">
      <c r="A4767" s="27">
        <f t="shared" si="83"/>
        <v>9</v>
      </c>
      <c r="B4767" s="30" t="s">
        <v>6996</v>
      </c>
      <c r="C4767" s="30" t="s">
        <v>6080</v>
      </c>
      <c r="D4767" s="34">
        <v>0</v>
      </c>
      <c r="E4767" s="33">
        <v>52376003595.68</v>
      </c>
      <c r="F4767" s="33">
        <v>52376003595.68</v>
      </c>
    </row>
    <row r="4768" spans="1:6" ht="13.5" thickBot="1">
      <c r="A4768" s="27">
        <f t="shared" si="83"/>
        <v>3</v>
      </c>
      <c r="B4768" s="27" t="s">
        <v>6997</v>
      </c>
      <c r="C4768" s="30" t="s">
        <v>1020</v>
      </c>
      <c r="D4768" s="34">
        <v>0</v>
      </c>
      <c r="E4768" s="34">
        <v>0</v>
      </c>
      <c r="F4768" s="34">
        <v>0</v>
      </c>
    </row>
    <row r="4769" spans="1:6" ht="13.5" thickBot="1">
      <c r="A4769" s="27">
        <f t="shared" si="83"/>
        <v>6</v>
      </c>
      <c r="B4769" s="27" t="s">
        <v>6998</v>
      </c>
      <c r="C4769" s="30" t="s">
        <v>978</v>
      </c>
      <c r="D4769" s="34">
        <v>0</v>
      </c>
      <c r="E4769" s="34">
        <v>0</v>
      </c>
      <c r="F4769" s="34">
        <v>0</v>
      </c>
    </row>
    <row r="4770" spans="1:6" ht="13.5" hidden="1" thickBot="1">
      <c r="A4770" s="27">
        <f t="shared" ref="A4770:A4833" si="84">LEN(B4770)</f>
        <v>9</v>
      </c>
      <c r="B4770" s="30" t="s">
        <v>6999</v>
      </c>
      <c r="C4770" s="30" t="s">
        <v>199</v>
      </c>
      <c r="D4770" s="34">
        <v>0</v>
      </c>
      <c r="E4770" s="33">
        <v>7068417989.5699997</v>
      </c>
      <c r="F4770" s="33">
        <v>7068417989.5699997</v>
      </c>
    </row>
    <row r="4771" spans="1:6" ht="13.5" hidden="1" thickBot="1">
      <c r="A4771" s="27">
        <f t="shared" si="84"/>
        <v>9</v>
      </c>
      <c r="B4771" s="30" t="s">
        <v>7000</v>
      </c>
      <c r="C4771" s="30" t="s">
        <v>4823</v>
      </c>
      <c r="D4771" s="34">
        <v>0</v>
      </c>
      <c r="E4771" s="34">
        <v>67277416</v>
      </c>
      <c r="F4771" s="34">
        <v>67277416</v>
      </c>
    </row>
    <row r="4772" spans="1:6" ht="13.5" hidden="1" thickBot="1">
      <c r="A4772" s="27">
        <f t="shared" si="84"/>
        <v>9</v>
      </c>
      <c r="B4772" s="30" t="s">
        <v>7001</v>
      </c>
      <c r="C4772" s="30" t="s">
        <v>2212</v>
      </c>
      <c r="D4772" s="34">
        <v>0</v>
      </c>
      <c r="E4772" s="34">
        <v>2602125134</v>
      </c>
      <c r="F4772" s="34">
        <v>2602125134</v>
      </c>
    </row>
    <row r="4773" spans="1:6" ht="13.5" hidden="1" thickBot="1">
      <c r="A4773" s="27">
        <f t="shared" si="84"/>
        <v>9</v>
      </c>
      <c r="B4773" s="30" t="s">
        <v>7002</v>
      </c>
      <c r="C4773" s="30" t="s">
        <v>4744</v>
      </c>
      <c r="D4773" s="34">
        <v>0</v>
      </c>
      <c r="E4773" s="34">
        <v>277655557</v>
      </c>
      <c r="F4773" s="34">
        <v>277655557</v>
      </c>
    </row>
    <row r="4774" spans="1:6" ht="13.5" hidden="1" thickBot="1">
      <c r="A4774" s="27">
        <f t="shared" si="84"/>
        <v>9</v>
      </c>
      <c r="B4774" s="30" t="s">
        <v>7003</v>
      </c>
      <c r="C4774" s="30" t="s">
        <v>2214</v>
      </c>
      <c r="D4774" s="34">
        <v>0</v>
      </c>
      <c r="E4774" s="34">
        <v>115227117</v>
      </c>
      <c r="F4774" s="34">
        <v>115227117</v>
      </c>
    </row>
    <row r="4775" spans="1:6" ht="13.5" hidden="1" thickBot="1">
      <c r="A4775" s="27">
        <f t="shared" si="84"/>
        <v>9</v>
      </c>
      <c r="B4775" s="30" t="s">
        <v>7004</v>
      </c>
      <c r="C4775" s="30" t="s">
        <v>1334</v>
      </c>
      <c r="D4775" s="34">
        <v>0</v>
      </c>
      <c r="E4775" s="34">
        <v>66928597</v>
      </c>
      <c r="F4775" s="34">
        <v>66928597</v>
      </c>
    </row>
    <row r="4776" spans="1:6" ht="13.5" hidden="1" thickBot="1">
      <c r="A4776" s="27">
        <f t="shared" si="84"/>
        <v>9</v>
      </c>
      <c r="B4776" s="30" t="s">
        <v>7005</v>
      </c>
      <c r="C4776" s="30" t="s">
        <v>4785</v>
      </c>
      <c r="D4776" s="34">
        <v>0</v>
      </c>
      <c r="E4776" s="34">
        <v>70610439</v>
      </c>
      <c r="F4776" s="34">
        <v>70610439</v>
      </c>
    </row>
    <row r="4777" spans="1:6" ht="13.5" hidden="1" thickBot="1">
      <c r="A4777" s="27">
        <f t="shared" si="84"/>
        <v>9</v>
      </c>
      <c r="B4777" s="30" t="s">
        <v>7006</v>
      </c>
      <c r="C4777" s="30" t="s">
        <v>4802</v>
      </c>
      <c r="D4777" s="34">
        <v>0</v>
      </c>
      <c r="E4777" s="33">
        <v>372128930.41000003</v>
      </c>
      <c r="F4777" s="33">
        <v>372128930.41000003</v>
      </c>
    </row>
    <row r="4778" spans="1:6" ht="13.5" hidden="1" thickBot="1">
      <c r="A4778" s="27">
        <f t="shared" si="84"/>
        <v>9</v>
      </c>
      <c r="B4778" s="30" t="s">
        <v>7007</v>
      </c>
      <c r="C4778" s="30" t="s">
        <v>6080</v>
      </c>
      <c r="D4778" s="34">
        <v>0</v>
      </c>
      <c r="E4778" s="33">
        <v>10640371179.98</v>
      </c>
      <c r="F4778" s="33">
        <v>10640371179.98</v>
      </c>
    </row>
    <row r="4779" spans="1:6" ht="13.5" thickBot="1">
      <c r="A4779" s="27">
        <f t="shared" si="84"/>
        <v>6</v>
      </c>
      <c r="B4779" s="27" t="s">
        <v>7008</v>
      </c>
      <c r="C4779" s="30" t="s">
        <v>986</v>
      </c>
      <c r="D4779" s="34">
        <v>0</v>
      </c>
      <c r="E4779" s="34">
        <v>0</v>
      </c>
      <c r="F4779" s="34">
        <v>0</v>
      </c>
    </row>
    <row r="4780" spans="1:6" ht="13.5" hidden="1" thickBot="1">
      <c r="A4780" s="27">
        <f t="shared" si="84"/>
        <v>9</v>
      </c>
      <c r="B4780" s="30" t="s">
        <v>7009</v>
      </c>
      <c r="C4780" s="30" t="s">
        <v>199</v>
      </c>
      <c r="D4780" s="34">
        <v>0</v>
      </c>
      <c r="E4780" s="34">
        <v>83583474233</v>
      </c>
      <c r="F4780" s="34">
        <v>83583474233</v>
      </c>
    </row>
    <row r="4781" spans="1:6" ht="13.5" hidden="1" thickBot="1">
      <c r="A4781" s="27">
        <f t="shared" si="84"/>
        <v>9</v>
      </c>
      <c r="B4781" s="30" t="s">
        <v>7010</v>
      </c>
      <c r="C4781" s="30" t="s">
        <v>4823</v>
      </c>
      <c r="D4781" s="34">
        <v>0</v>
      </c>
      <c r="E4781" s="34">
        <v>903266561096</v>
      </c>
      <c r="F4781" s="34">
        <v>903266561096</v>
      </c>
    </row>
    <row r="4782" spans="1:6" ht="13.5" hidden="1" thickBot="1">
      <c r="A4782" s="27">
        <f t="shared" si="84"/>
        <v>9</v>
      </c>
      <c r="B4782" s="30" t="s">
        <v>7011</v>
      </c>
      <c r="C4782" s="30" t="s">
        <v>2212</v>
      </c>
      <c r="D4782" s="34">
        <v>0</v>
      </c>
      <c r="E4782" s="34">
        <v>435149740706</v>
      </c>
      <c r="F4782" s="34">
        <v>435149740706</v>
      </c>
    </row>
    <row r="4783" spans="1:6" ht="13.5" hidden="1" thickBot="1">
      <c r="A4783" s="27">
        <f t="shared" si="84"/>
        <v>9</v>
      </c>
      <c r="B4783" s="30" t="s">
        <v>7012</v>
      </c>
      <c r="C4783" s="30" t="s">
        <v>4744</v>
      </c>
      <c r="D4783" s="34">
        <v>0</v>
      </c>
      <c r="E4783" s="34">
        <v>264285063947</v>
      </c>
      <c r="F4783" s="34">
        <v>264285063947</v>
      </c>
    </row>
    <row r="4784" spans="1:6" ht="13.5" hidden="1" thickBot="1">
      <c r="A4784" s="27">
        <f t="shared" si="84"/>
        <v>9</v>
      </c>
      <c r="B4784" s="30" t="s">
        <v>7013</v>
      </c>
      <c r="C4784" s="30" t="s">
        <v>2214</v>
      </c>
      <c r="D4784" s="34">
        <v>0</v>
      </c>
      <c r="E4784" s="34">
        <v>46396082679</v>
      </c>
      <c r="F4784" s="34">
        <v>46396082679</v>
      </c>
    </row>
    <row r="4785" spans="1:6" ht="13.5" hidden="1" thickBot="1">
      <c r="A4785" s="27">
        <f t="shared" si="84"/>
        <v>9</v>
      </c>
      <c r="B4785" s="30" t="s">
        <v>7014</v>
      </c>
      <c r="C4785" s="30" t="s">
        <v>133</v>
      </c>
      <c r="D4785" s="34">
        <v>0</v>
      </c>
      <c r="E4785" s="34">
        <v>11397494449</v>
      </c>
      <c r="F4785" s="34">
        <v>11397494449</v>
      </c>
    </row>
    <row r="4786" spans="1:6" ht="13.5" hidden="1" thickBot="1">
      <c r="A4786" s="27">
        <f t="shared" si="84"/>
        <v>9</v>
      </c>
      <c r="B4786" s="30" t="s">
        <v>7015</v>
      </c>
      <c r="C4786" s="30" t="s">
        <v>6077</v>
      </c>
      <c r="D4786" s="34">
        <v>0</v>
      </c>
      <c r="E4786" s="34">
        <v>137645179040</v>
      </c>
      <c r="F4786" s="34">
        <v>137645179040</v>
      </c>
    </row>
    <row r="4787" spans="1:6" ht="13.5" hidden="1" thickBot="1">
      <c r="A4787" s="27">
        <f t="shared" si="84"/>
        <v>9</v>
      </c>
      <c r="B4787" s="30" t="s">
        <v>7016</v>
      </c>
      <c r="C4787" s="30" t="s">
        <v>1334</v>
      </c>
      <c r="D4787" s="34">
        <v>0</v>
      </c>
      <c r="E4787" s="34">
        <v>29293279090</v>
      </c>
      <c r="F4787" s="34">
        <v>29293279090</v>
      </c>
    </row>
    <row r="4788" spans="1:6" ht="13.5" hidden="1" thickBot="1">
      <c r="A4788" s="27">
        <f t="shared" si="84"/>
        <v>9</v>
      </c>
      <c r="B4788" s="30" t="s">
        <v>7017</v>
      </c>
      <c r="C4788" s="30" t="s">
        <v>4785</v>
      </c>
      <c r="D4788" s="34">
        <v>0</v>
      </c>
      <c r="E4788" s="34">
        <v>38016799</v>
      </c>
      <c r="F4788" s="34">
        <v>38016799</v>
      </c>
    </row>
    <row r="4789" spans="1:6" ht="13.5" hidden="1" thickBot="1">
      <c r="A4789" s="27">
        <f t="shared" si="84"/>
        <v>9</v>
      </c>
      <c r="B4789" s="30" t="s">
        <v>7018</v>
      </c>
      <c r="C4789" s="30" t="s">
        <v>4802</v>
      </c>
      <c r="D4789" s="34">
        <v>0</v>
      </c>
      <c r="E4789" s="34">
        <v>2506160</v>
      </c>
      <c r="F4789" s="34">
        <v>2506160</v>
      </c>
    </row>
    <row r="4790" spans="1:6" ht="13.5" hidden="1" thickBot="1">
      <c r="A4790" s="27">
        <f t="shared" si="84"/>
        <v>9</v>
      </c>
      <c r="B4790" s="30" t="s">
        <v>7019</v>
      </c>
      <c r="C4790" s="30" t="s">
        <v>6080</v>
      </c>
      <c r="D4790" s="34">
        <v>0</v>
      </c>
      <c r="E4790" s="34">
        <v>1911057398199</v>
      </c>
      <c r="F4790" s="34">
        <v>1911057398199</v>
      </c>
    </row>
    <row r="4791" spans="1:6" ht="13.5" thickBot="1">
      <c r="A4791" s="27">
        <f t="shared" si="84"/>
        <v>6</v>
      </c>
      <c r="B4791" s="27" t="s">
        <v>7020</v>
      </c>
      <c r="C4791" s="30" t="s">
        <v>980</v>
      </c>
      <c r="D4791" s="34">
        <v>0</v>
      </c>
      <c r="E4791" s="34">
        <v>0</v>
      </c>
      <c r="F4791" s="34">
        <v>0</v>
      </c>
    </row>
    <row r="4792" spans="1:6" ht="13.5" hidden="1" thickBot="1">
      <c r="A4792" s="27">
        <f t="shared" si="84"/>
        <v>9</v>
      </c>
      <c r="B4792" s="30" t="s">
        <v>7021</v>
      </c>
      <c r="C4792" s="30" t="s">
        <v>199</v>
      </c>
      <c r="D4792" s="34">
        <v>0</v>
      </c>
      <c r="E4792" s="33">
        <v>14354878397.870001</v>
      </c>
      <c r="F4792" s="33">
        <v>14354878397.870001</v>
      </c>
    </row>
    <row r="4793" spans="1:6" ht="13.5" hidden="1" thickBot="1">
      <c r="A4793" s="27">
        <f t="shared" si="84"/>
        <v>9</v>
      </c>
      <c r="B4793" s="30" t="s">
        <v>7022</v>
      </c>
      <c r="C4793" s="30" t="s">
        <v>4823</v>
      </c>
      <c r="D4793" s="34">
        <v>0</v>
      </c>
      <c r="E4793" s="33">
        <v>221471053041.51999</v>
      </c>
      <c r="F4793" s="33">
        <v>221471053041.51999</v>
      </c>
    </row>
    <row r="4794" spans="1:6" ht="13.5" hidden="1" thickBot="1">
      <c r="A4794" s="27">
        <f t="shared" si="84"/>
        <v>9</v>
      </c>
      <c r="B4794" s="30" t="s">
        <v>7023</v>
      </c>
      <c r="C4794" s="30" t="s">
        <v>2212</v>
      </c>
      <c r="D4794" s="34">
        <v>0</v>
      </c>
      <c r="E4794" s="33">
        <v>98887276454.139999</v>
      </c>
      <c r="F4794" s="33">
        <v>98887276454.139999</v>
      </c>
    </row>
    <row r="4795" spans="1:6" ht="13.5" hidden="1" thickBot="1">
      <c r="A4795" s="27">
        <f t="shared" si="84"/>
        <v>9</v>
      </c>
      <c r="B4795" s="30" t="s">
        <v>7024</v>
      </c>
      <c r="C4795" s="30" t="s">
        <v>4744</v>
      </c>
      <c r="D4795" s="34">
        <v>0</v>
      </c>
      <c r="E4795" s="34">
        <v>224757337</v>
      </c>
      <c r="F4795" s="34">
        <v>224757337</v>
      </c>
    </row>
    <row r="4796" spans="1:6" ht="13.5" hidden="1" thickBot="1">
      <c r="A4796" s="27">
        <f t="shared" si="84"/>
        <v>9</v>
      </c>
      <c r="B4796" s="30" t="s">
        <v>7025</v>
      </c>
      <c r="C4796" s="30" t="s">
        <v>2214</v>
      </c>
      <c r="D4796" s="34">
        <v>0</v>
      </c>
      <c r="E4796" s="33">
        <v>8594727544.2600002</v>
      </c>
      <c r="F4796" s="33">
        <v>8594727544.2600002</v>
      </c>
    </row>
    <row r="4797" spans="1:6" ht="13.5" hidden="1" thickBot="1">
      <c r="A4797" s="27">
        <f t="shared" si="84"/>
        <v>9</v>
      </c>
      <c r="B4797" s="30" t="s">
        <v>7026</v>
      </c>
      <c r="C4797" s="30" t="s">
        <v>133</v>
      </c>
      <c r="D4797" s="34">
        <v>0</v>
      </c>
      <c r="E4797" s="33">
        <v>117111125.02</v>
      </c>
      <c r="F4797" s="33">
        <v>117111125.02</v>
      </c>
    </row>
    <row r="4798" spans="1:6" ht="13.5" hidden="1" thickBot="1">
      <c r="A4798" s="27">
        <f t="shared" si="84"/>
        <v>9</v>
      </c>
      <c r="B4798" s="30" t="s">
        <v>7027</v>
      </c>
      <c r="C4798" s="30" t="s">
        <v>6077</v>
      </c>
      <c r="D4798" s="34">
        <v>0</v>
      </c>
      <c r="E4798" s="33">
        <v>35750368130.989998</v>
      </c>
      <c r="F4798" s="33">
        <v>35750368130.989998</v>
      </c>
    </row>
    <row r="4799" spans="1:6" ht="13.5" hidden="1" thickBot="1">
      <c r="A4799" s="27">
        <f t="shared" si="84"/>
        <v>9</v>
      </c>
      <c r="B4799" s="30" t="s">
        <v>7028</v>
      </c>
      <c r="C4799" s="30" t="s">
        <v>1334</v>
      </c>
      <c r="D4799" s="34">
        <v>0</v>
      </c>
      <c r="E4799" s="33">
        <v>14321336626.469999</v>
      </c>
      <c r="F4799" s="33">
        <v>14321336626.469999</v>
      </c>
    </row>
    <row r="4800" spans="1:6" ht="13.5" hidden="1" thickBot="1">
      <c r="A4800" s="27">
        <f t="shared" si="84"/>
        <v>9</v>
      </c>
      <c r="B4800" s="30" t="s">
        <v>7029</v>
      </c>
      <c r="C4800" s="30" t="s">
        <v>6080</v>
      </c>
      <c r="D4800" s="34">
        <v>0</v>
      </c>
      <c r="E4800" s="33">
        <v>393721508657.27002</v>
      </c>
      <c r="F4800" s="33">
        <v>393721508657.27002</v>
      </c>
    </row>
    <row r="4801" spans="1:6" ht="13.5" thickBot="1">
      <c r="A4801" s="27">
        <f t="shared" si="84"/>
        <v>6</v>
      </c>
      <c r="B4801" s="27" t="s">
        <v>7030</v>
      </c>
      <c r="C4801" s="30" t="s">
        <v>1000</v>
      </c>
      <c r="D4801" s="34">
        <v>0</v>
      </c>
      <c r="E4801" s="34">
        <v>0</v>
      </c>
      <c r="F4801" s="34">
        <v>0</v>
      </c>
    </row>
    <row r="4802" spans="1:6" ht="13.5" hidden="1" thickBot="1">
      <c r="A4802" s="27">
        <f t="shared" si="84"/>
        <v>9</v>
      </c>
      <c r="B4802" s="30" t="s">
        <v>7031</v>
      </c>
      <c r="C4802" s="30" t="s">
        <v>199</v>
      </c>
      <c r="D4802" s="34">
        <v>0</v>
      </c>
      <c r="E4802" s="33">
        <v>4872553055.1300001</v>
      </c>
      <c r="F4802" s="33">
        <v>4872553055.1300001</v>
      </c>
    </row>
    <row r="4803" spans="1:6" ht="13.5" hidden="1" thickBot="1">
      <c r="A4803" s="27">
        <f t="shared" si="84"/>
        <v>9</v>
      </c>
      <c r="B4803" s="30" t="s">
        <v>7032</v>
      </c>
      <c r="C4803" s="30" t="s">
        <v>4823</v>
      </c>
      <c r="D4803" s="34">
        <v>0</v>
      </c>
      <c r="E4803" s="33">
        <v>18984310616.799999</v>
      </c>
      <c r="F4803" s="33">
        <v>18984310616.799999</v>
      </c>
    </row>
    <row r="4804" spans="1:6" ht="13.5" hidden="1" thickBot="1">
      <c r="A4804" s="27">
        <f t="shared" si="84"/>
        <v>9</v>
      </c>
      <c r="B4804" s="30" t="s">
        <v>7033</v>
      </c>
      <c r="C4804" s="30" t="s">
        <v>2212</v>
      </c>
      <c r="D4804" s="34">
        <v>0</v>
      </c>
      <c r="E4804" s="33">
        <v>61510134933.260002</v>
      </c>
      <c r="F4804" s="33">
        <v>61510134933.260002</v>
      </c>
    </row>
    <row r="4805" spans="1:6" ht="13.5" hidden="1" thickBot="1">
      <c r="A4805" s="27">
        <f t="shared" si="84"/>
        <v>9</v>
      </c>
      <c r="B4805" s="30" t="s">
        <v>7034</v>
      </c>
      <c r="C4805" s="30" t="s">
        <v>4744</v>
      </c>
      <c r="D4805" s="34">
        <v>0</v>
      </c>
      <c r="E4805" s="34">
        <v>4990451838</v>
      </c>
      <c r="F4805" s="34">
        <v>4990451838</v>
      </c>
    </row>
    <row r="4806" spans="1:6" ht="13.5" hidden="1" thickBot="1">
      <c r="A4806" s="27">
        <f t="shared" si="84"/>
        <v>9</v>
      </c>
      <c r="B4806" s="30" t="s">
        <v>7035</v>
      </c>
      <c r="C4806" s="30" t="s">
        <v>2214</v>
      </c>
      <c r="D4806" s="34">
        <v>0</v>
      </c>
      <c r="E4806" s="33">
        <v>6878866014.9399996</v>
      </c>
      <c r="F4806" s="33">
        <v>6878866014.9399996</v>
      </c>
    </row>
    <row r="4807" spans="1:6" ht="13.5" hidden="1" thickBot="1">
      <c r="A4807" s="27">
        <f t="shared" si="84"/>
        <v>9</v>
      </c>
      <c r="B4807" s="30" t="s">
        <v>7036</v>
      </c>
      <c r="C4807" s="30" t="s">
        <v>133</v>
      </c>
      <c r="D4807" s="34">
        <v>0</v>
      </c>
      <c r="E4807" s="34">
        <v>1878010985</v>
      </c>
      <c r="F4807" s="34">
        <v>1878010985</v>
      </c>
    </row>
    <row r="4808" spans="1:6" ht="13.5" hidden="1" thickBot="1">
      <c r="A4808" s="27">
        <f t="shared" si="84"/>
        <v>9</v>
      </c>
      <c r="B4808" s="30" t="s">
        <v>7037</v>
      </c>
      <c r="C4808" s="30" t="s">
        <v>6077</v>
      </c>
      <c r="D4808" s="34">
        <v>0</v>
      </c>
      <c r="E4808" s="34">
        <v>15381622428</v>
      </c>
      <c r="F4808" s="34">
        <v>15381622428</v>
      </c>
    </row>
    <row r="4809" spans="1:6" ht="13.5" hidden="1" thickBot="1">
      <c r="A4809" s="27">
        <f t="shared" si="84"/>
        <v>9</v>
      </c>
      <c r="B4809" s="30" t="s">
        <v>7038</v>
      </c>
      <c r="C4809" s="30" t="s">
        <v>1334</v>
      </c>
      <c r="D4809" s="34">
        <v>0</v>
      </c>
      <c r="E4809" s="34">
        <v>445752414</v>
      </c>
      <c r="F4809" s="34">
        <v>445752414</v>
      </c>
    </row>
    <row r="4810" spans="1:6" ht="13.5" hidden="1" thickBot="1">
      <c r="A4810" s="27">
        <f t="shared" si="84"/>
        <v>9</v>
      </c>
      <c r="B4810" s="30" t="s">
        <v>7039</v>
      </c>
      <c r="C4810" s="30" t="s">
        <v>4785</v>
      </c>
      <c r="D4810" s="34">
        <v>0</v>
      </c>
      <c r="E4810" s="34">
        <v>170687648</v>
      </c>
      <c r="F4810" s="34">
        <v>170687648</v>
      </c>
    </row>
    <row r="4811" spans="1:6" ht="13.5" hidden="1" thickBot="1">
      <c r="A4811" s="27">
        <f t="shared" si="84"/>
        <v>9</v>
      </c>
      <c r="B4811" s="30" t="s">
        <v>7040</v>
      </c>
      <c r="C4811" s="30" t="s">
        <v>4802</v>
      </c>
      <c r="D4811" s="34">
        <v>0</v>
      </c>
      <c r="E4811" s="34">
        <v>111681008</v>
      </c>
      <c r="F4811" s="34">
        <v>111681008</v>
      </c>
    </row>
    <row r="4812" spans="1:6" ht="13.5" hidden="1" thickBot="1">
      <c r="A4812" s="27">
        <f t="shared" si="84"/>
        <v>9</v>
      </c>
      <c r="B4812" s="30" t="s">
        <v>7041</v>
      </c>
      <c r="C4812" s="30" t="s">
        <v>6080</v>
      </c>
      <c r="D4812" s="34">
        <v>0</v>
      </c>
      <c r="E4812" s="33">
        <v>115224070941.13</v>
      </c>
      <c r="F4812" s="33">
        <v>115224070941.13</v>
      </c>
    </row>
    <row r="4813" spans="1:6" ht="13.5" thickBot="1">
      <c r="A4813" s="27">
        <f t="shared" si="84"/>
        <v>6</v>
      </c>
      <c r="B4813" s="27" t="s">
        <v>7042</v>
      </c>
      <c r="C4813" s="30" t="s">
        <v>7043</v>
      </c>
      <c r="D4813" s="34">
        <v>0</v>
      </c>
      <c r="E4813" s="34">
        <v>0</v>
      </c>
      <c r="F4813" s="34">
        <v>0</v>
      </c>
    </row>
    <row r="4814" spans="1:6" ht="13.5" hidden="1" thickBot="1">
      <c r="A4814" s="27">
        <f t="shared" si="84"/>
        <v>9</v>
      </c>
      <c r="B4814" s="30" t="s">
        <v>7044</v>
      </c>
      <c r="C4814" s="30" t="s">
        <v>199</v>
      </c>
      <c r="D4814" s="34">
        <v>0</v>
      </c>
      <c r="E4814" s="34">
        <v>101762528</v>
      </c>
      <c r="F4814" s="34">
        <v>101762528</v>
      </c>
    </row>
    <row r="4815" spans="1:6" ht="13.5" hidden="1" thickBot="1">
      <c r="A4815" s="27">
        <f t="shared" si="84"/>
        <v>9</v>
      </c>
      <c r="B4815" s="30" t="s">
        <v>7045</v>
      </c>
      <c r="C4815" s="30" t="s">
        <v>4823</v>
      </c>
      <c r="D4815" s="34">
        <v>0</v>
      </c>
      <c r="E4815" s="34">
        <v>1399674612</v>
      </c>
      <c r="F4815" s="34">
        <v>1399674612</v>
      </c>
    </row>
    <row r="4816" spans="1:6" ht="13.5" hidden="1" thickBot="1">
      <c r="A4816" s="27">
        <f t="shared" si="84"/>
        <v>9</v>
      </c>
      <c r="B4816" s="30" t="s">
        <v>7046</v>
      </c>
      <c r="C4816" s="30" t="s">
        <v>2212</v>
      </c>
      <c r="D4816" s="34">
        <v>0</v>
      </c>
      <c r="E4816" s="34">
        <v>471119363</v>
      </c>
      <c r="F4816" s="34">
        <v>471119363</v>
      </c>
    </row>
    <row r="4817" spans="1:6" ht="13.5" hidden="1" thickBot="1">
      <c r="A4817" s="27">
        <f t="shared" si="84"/>
        <v>9</v>
      </c>
      <c r="B4817" s="30" t="s">
        <v>7047</v>
      </c>
      <c r="C4817" s="30" t="s">
        <v>2214</v>
      </c>
      <c r="D4817" s="34">
        <v>0</v>
      </c>
      <c r="E4817" s="34">
        <v>18995421</v>
      </c>
      <c r="F4817" s="34">
        <v>18995421</v>
      </c>
    </row>
    <row r="4818" spans="1:6" ht="13.5" hidden="1" thickBot="1">
      <c r="A4818" s="27">
        <f t="shared" si="84"/>
        <v>9</v>
      </c>
      <c r="B4818" s="30" t="s">
        <v>7048</v>
      </c>
      <c r="C4818" s="30" t="s">
        <v>133</v>
      </c>
      <c r="D4818" s="34">
        <v>0</v>
      </c>
      <c r="E4818" s="34">
        <v>4122716</v>
      </c>
      <c r="F4818" s="34">
        <v>4122716</v>
      </c>
    </row>
    <row r="4819" spans="1:6" ht="13.5" hidden="1" thickBot="1">
      <c r="A4819" s="27">
        <f t="shared" si="84"/>
        <v>9</v>
      </c>
      <c r="B4819" s="30" t="s">
        <v>7049</v>
      </c>
      <c r="C4819" s="30" t="s">
        <v>6077</v>
      </c>
      <c r="D4819" s="34">
        <v>0</v>
      </c>
      <c r="E4819" s="34">
        <v>497604</v>
      </c>
      <c r="F4819" s="34">
        <v>497604</v>
      </c>
    </row>
    <row r="4820" spans="1:6" ht="13.5" hidden="1" thickBot="1">
      <c r="A4820" s="27">
        <f t="shared" si="84"/>
        <v>9</v>
      </c>
      <c r="B4820" s="30" t="s">
        <v>7050</v>
      </c>
      <c r="C4820" s="30" t="s">
        <v>4802</v>
      </c>
      <c r="D4820" s="34">
        <v>0</v>
      </c>
      <c r="E4820" s="34">
        <v>106491960</v>
      </c>
      <c r="F4820" s="34">
        <v>106491960</v>
      </c>
    </row>
    <row r="4821" spans="1:6" ht="13.5" hidden="1" thickBot="1">
      <c r="A4821" s="27">
        <f t="shared" si="84"/>
        <v>9</v>
      </c>
      <c r="B4821" s="30" t="s">
        <v>7051</v>
      </c>
      <c r="C4821" s="30" t="s">
        <v>6080</v>
      </c>
      <c r="D4821" s="34">
        <v>0</v>
      </c>
      <c r="E4821" s="34">
        <v>2102664204</v>
      </c>
      <c r="F4821" s="34">
        <v>2102664204</v>
      </c>
    </row>
    <row r="4822" spans="1:6" ht="13.5" thickBot="1">
      <c r="A4822" s="27">
        <f t="shared" si="84"/>
        <v>6</v>
      </c>
      <c r="B4822" s="27" t="s">
        <v>7052</v>
      </c>
      <c r="C4822" s="30" t="s">
        <v>1006</v>
      </c>
      <c r="D4822" s="34">
        <v>0</v>
      </c>
      <c r="E4822" s="34">
        <v>0</v>
      </c>
      <c r="F4822" s="34">
        <v>0</v>
      </c>
    </row>
    <row r="4823" spans="1:6" ht="13.5" hidden="1" thickBot="1">
      <c r="A4823" s="27">
        <f t="shared" si="84"/>
        <v>9</v>
      </c>
      <c r="B4823" s="30" t="s">
        <v>7053</v>
      </c>
      <c r="C4823" s="30" t="s">
        <v>199</v>
      </c>
      <c r="D4823" s="34">
        <v>0</v>
      </c>
      <c r="E4823" s="34">
        <v>17298134</v>
      </c>
      <c r="F4823" s="34">
        <v>17298134</v>
      </c>
    </row>
    <row r="4824" spans="1:6" ht="13.5" hidden="1" thickBot="1">
      <c r="A4824" s="27">
        <f t="shared" si="84"/>
        <v>9</v>
      </c>
      <c r="B4824" s="30" t="s">
        <v>7054</v>
      </c>
      <c r="C4824" s="30" t="s">
        <v>4823</v>
      </c>
      <c r="D4824" s="34">
        <v>0</v>
      </c>
      <c r="E4824" s="34">
        <v>802079223</v>
      </c>
      <c r="F4824" s="34">
        <v>802079223</v>
      </c>
    </row>
    <row r="4825" spans="1:6" ht="13.5" hidden="1" thickBot="1">
      <c r="A4825" s="27">
        <f t="shared" si="84"/>
        <v>9</v>
      </c>
      <c r="B4825" s="30" t="s">
        <v>7055</v>
      </c>
      <c r="C4825" s="30" t="s">
        <v>2212</v>
      </c>
      <c r="D4825" s="34">
        <v>0</v>
      </c>
      <c r="E4825" s="34">
        <v>169815842</v>
      </c>
      <c r="F4825" s="34">
        <v>169815842</v>
      </c>
    </row>
    <row r="4826" spans="1:6" ht="13.5" hidden="1" thickBot="1">
      <c r="A4826" s="27">
        <f t="shared" si="84"/>
        <v>9</v>
      </c>
      <c r="B4826" s="30" t="s">
        <v>7056</v>
      </c>
      <c r="C4826" s="30" t="s">
        <v>4744</v>
      </c>
      <c r="D4826" s="34">
        <v>0</v>
      </c>
      <c r="E4826" s="34">
        <v>1392919</v>
      </c>
      <c r="F4826" s="34">
        <v>1392919</v>
      </c>
    </row>
    <row r="4827" spans="1:6" ht="13.5" hidden="1" thickBot="1">
      <c r="A4827" s="27">
        <f t="shared" si="84"/>
        <v>9</v>
      </c>
      <c r="B4827" s="30" t="s">
        <v>7057</v>
      </c>
      <c r="C4827" s="30" t="s">
        <v>2214</v>
      </c>
      <c r="D4827" s="34">
        <v>0</v>
      </c>
      <c r="E4827" s="34">
        <v>28535314</v>
      </c>
      <c r="F4827" s="34">
        <v>28535314</v>
      </c>
    </row>
    <row r="4828" spans="1:6" ht="13.5" hidden="1" thickBot="1">
      <c r="A4828" s="27">
        <f t="shared" si="84"/>
        <v>9</v>
      </c>
      <c r="B4828" s="30" t="s">
        <v>7058</v>
      </c>
      <c r="C4828" s="30" t="s">
        <v>133</v>
      </c>
      <c r="D4828" s="34">
        <v>0</v>
      </c>
      <c r="E4828" s="34">
        <v>34706310</v>
      </c>
      <c r="F4828" s="34">
        <v>34706310</v>
      </c>
    </row>
    <row r="4829" spans="1:6" ht="13.5" hidden="1" thickBot="1">
      <c r="A4829" s="27">
        <f t="shared" si="84"/>
        <v>9</v>
      </c>
      <c r="B4829" s="30" t="s">
        <v>7059</v>
      </c>
      <c r="C4829" s="30" t="s">
        <v>6080</v>
      </c>
      <c r="D4829" s="34">
        <v>0</v>
      </c>
      <c r="E4829" s="34">
        <v>1053827742</v>
      </c>
      <c r="F4829" s="34">
        <v>1053827742</v>
      </c>
    </row>
    <row r="4830" spans="1:6" ht="13.5" thickBot="1">
      <c r="A4830" s="27">
        <f t="shared" si="84"/>
        <v>6</v>
      </c>
      <c r="B4830" s="27" t="s">
        <v>7060</v>
      </c>
      <c r="C4830" s="30" t="s">
        <v>7061</v>
      </c>
      <c r="D4830" s="34">
        <v>0</v>
      </c>
      <c r="E4830" s="34">
        <v>0</v>
      </c>
      <c r="F4830" s="34">
        <v>0</v>
      </c>
    </row>
    <row r="4831" spans="1:6" ht="13.5" hidden="1" thickBot="1">
      <c r="A4831" s="27">
        <f t="shared" si="84"/>
        <v>9</v>
      </c>
      <c r="B4831" s="30" t="s">
        <v>7062</v>
      </c>
      <c r="C4831" s="30" t="s">
        <v>199</v>
      </c>
      <c r="D4831" s="34">
        <v>0</v>
      </c>
      <c r="E4831" s="34">
        <v>158715148</v>
      </c>
      <c r="F4831" s="34">
        <v>158715148</v>
      </c>
    </row>
    <row r="4832" spans="1:6" ht="13.5" hidden="1" thickBot="1">
      <c r="A4832" s="27">
        <f t="shared" si="84"/>
        <v>9</v>
      </c>
      <c r="B4832" s="30" t="s">
        <v>7063</v>
      </c>
      <c r="C4832" s="30" t="s">
        <v>4823</v>
      </c>
      <c r="D4832" s="34">
        <v>0</v>
      </c>
      <c r="E4832" s="34">
        <v>33953772723</v>
      </c>
      <c r="F4832" s="34">
        <v>33953772723</v>
      </c>
    </row>
    <row r="4833" spans="1:6" ht="13.5" hidden="1" thickBot="1">
      <c r="A4833" s="27">
        <f t="shared" si="84"/>
        <v>9</v>
      </c>
      <c r="B4833" s="30" t="s">
        <v>7064</v>
      </c>
      <c r="C4833" s="30" t="s">
        <v>2212</v>
      </c>
      <c r="D4833" s="34">
        <v>0</v>
      </c>
      <c r="E4833" s="34">
        <v>10798186626</v>
      </c>
      <c r="F4833" s="34">
        <v>10798186626</v>
      </c>
    </row>
    <row r="4834" spans="1:6" ht="13.5" hidden="1" thickBot="1">
      <c r="A4834" s="27">
        <f t="shared" ref="A4834:A4897" si="85">LEN(B4834)</f>
        <v>9</v>
      </c>
      <c r="B4834" s="30" t="s">
        <v>7065</v>
      </c>
      <c r="C4834" s="30" t="s">
        <v>4744</v>
      </c>
      <c r="D4834" s="34">
        <v>0</v>
      </c>
      <c r="E4834" s="34">
        <v>104069567</v>
      </c>
      <c r="F4834" s="34">
        <v>104069567</v>
      </c>
    </row>
    <row r="4835" spans="1:6" ht="13.5" hidden="1" thickBot="1">
      <c r="A4835" s="27">
        <f t="shared" si="85"/>
        <v>9</v>
      </c>
      <c r="B4835" s="30" t="s">
        <v>7066</v>
      </c>
      <c r="C4835" s="30" t="s">
        <v>2214</v>
      </c>
      <c r="D4835" s="34">
        <v>0</v>
      </c>
      <c r="E4835" s="34">
        <v>1171789017</v>
      </c>
      <c r="F4835" s="34">
        <v>1171789017</v>
      </c>
    </row>
    <row r="4836" spans="1:6" ht="13.5" hidden="1" thickBot="1">
      <c r="A4836" s="27">
        <f t="shared" si="85"/>
        <v>9</v>
      </c>
      <c r="B4836" s="30" t="s">
        <v>7067</v>
      </c>
      <c r="C4836" s="30" t="s">
        <v>133</v>
      </c>
      <c r="D4836" s="34">
        <v>0</v>
      </c>
      <c r="E4836" s="34">
        <v>102993500</v>
      </c>
      <c r="F4836" s="34">
        <v>102993500</v>
      </c>
    </row>
    <row r="4837" spans="1:6" ht="13.5" hidden="1" thickBot="1">
      <c r="A4837" s="27">
        <f t="shared" si="85"/>
        <v>9</v>
      </c>
      <c r="B4837" s="30" t="s">
        <v>7068</v>
      </c>
      <c r="C4837" s="30" t="s">
        <v>6077</v>
      </c>
      <c r="D4837" s="34">
        <v>0</v>
      </c>
      <c r="E4837" s="34">
        <v>6486381075</v>
      </c>
      <c r="F4837" s="34">
        <v>6486381075</v>
      </c>
    </row>
    <row r="4838" spans="1:6" ht="13.5" hidden="1" thickBot="1">
      <c r="A4838" s="27">
        <f t="shared" si="85"/>
        <v>9</v>
      </c>
      <c r="B4838" s="30" t="s">
        <v>7069</v>
      </c>
      <c r="C4838" s="30" t="s">
        <v>1334</v>
      </c>
      <c r="D4838" s="34">
        <v>0</v>
      </c>
      <c r="E4838" s="34">
        <v>223217659</v>
      </c>
      <c r="F4838" s="34">
        <v>223217659</v>
      </c>
    </row>
    <row r="4839" spans="1:6" ht="13.5" hidden="1" thickBot="1">
      <c r="A4839" s="27">
        <f t="shared" si="85"/>
        <v>9</v>
      </c>
      <c r="B4839" s="30" t="s">
        <v>7070</v>
      </c>
      <c r="C4839" s="30" t="s">
        <v>4785</v>
      </c>
      <c r="D4839" s="34">
        <v>0</v>
      </c>
      <c r="E4839" s="34">
        <v>437854712</v>
      </c>
      <c r="F4839" s="34">
        <v>437854712</v>
      </c>
    </row>
    <row r="4840" spans="1:6" ht="13.5" hidden="1" thickBot="1">
      <c r="A4840" s="27">
        <f t="shared" si="85"/>
        <v>9</v>
      </c>
      <c r="B4840" s="30" t="s">
        <v>7071</v>
      </c>
      <c r="C4840" s="30" t="s">
        <v>4802</v>
      </c>
      <c r="D4840" s="34">
        <v>0</v>
      </c>
      <c r="E4840" s="34">
        <v>9058398804</v>
      </c>
      <c r="F4840" s="34">
        <v>9058398804</v>
      </c>
    </row>
    <row r="4841" spans="1:6" ht="13.5" hidden="1" thickBot="1">
      <c r="A4841" s="27">
        <f t="shared" si="85"/>
        <v>9</v>
      </c>
      <c r="B4841" s="30" t="s">
        <v>7072</v>
      </c>
      <c r="C4841" s="30" t="s">
        <v>6080</v>
      </c>
      <c r="D4841" s="34">
        <v>0</v>
      </c>
      <c r="E4841" s="34">
        <v>62495378831</v>
      </c>
      <c r="F4841" s="34">
        <v>62495378831</v>
      </c>
    </row>
    <row r="4842" spans="1:6" ht="13.5" thickBot="1">
      <c r="A4842" s="27">
        <f t="shared" si="85"/>
        <v>6</v>
      </c>
      <c r="B4842" s="27" t="s">
        <v>7073</v>
      </c>
      <c r="C4842" s="30" t="s">
        <v>1520</v>
      </c>
      <c r="D4842" s="34">
        <v>0</v>
      </c>
      <c r="E4842" s="34">
        <v>0</v>
      </c>
      <c r="F4842" s="34">
        <v>0</v>
      </c>
    </row>
    <row r="4843" spans="1:6" ht="13.5" hidden="1" thickBot="1">
      <c r="A4843" s="27">
        <f t="shared" si="85"/>
        <v>9</v>
      </c>
      <c r="B4843" s="30" t="s">
        <v>7074</v>
      </c>
      <c r="C4843" s="30" t="s">
        <v>4823</v>
      </c>
      <c r="D4843" s="34">
        <v>0</v>
      </c>
      <c r="E4843" s="34">
        <v>5366672599</v>
      </c>
      <c r="F4843" s="34">
        <v>5366672599</v>
      </c>
    </row>
    <row r="4844" spans="1:6" ht="13.5" hidden="1" thickBot="1">
      <c r="A4844" s="27">
        <f t="shared" si="85"/>
        <v>9</v>
      </c>
      <c r="B4844" s="30" t="s">
        <v>7075</v>
      </c>
      <c r="C4844" s="30" t="s">
        <v>4802</v>
      </c>
      <c r="D4844" s="34">
        <v>0</v>
      </c>
      <c r="E4844" s="34">
        <v>1800000</v>
      </c>
      <c r="F4844" s="34">
        <v>1800000</v>
      </c>
    </row>
    <row r="4845" spans="1:6" ht="13.5" hidden="1" thickBot="1">
      <c r="A4845" s="27">
        <f t="shared" si="85"/>
        <v>9</v>
      </c>
      <c r="B4845" s="30" t="s">
        <v>7076</v>
      </c>
      <c r="C4845" s="30" t="s">
        <v>6080</v>
      </c>
      <c r="D4845" s="34">
        <v>0</v>
      </c>
      <c r="E4845" s="34">
        <v>5368472599</v>
      </c>
      <c r="F4845" s="34">
        <v>5368472599</v>
      </c>
    </row>
    <row r="4846" spans="1:6" ht="13.5" thickBot="1">
      <c r="A4846" s="27">
        <f t="shared" si="85"/>
        <v>6</v>
      </c>
      <c r="B4846" s="27" t="s">
        <v>7077</v>
      </c>
      <c r="C4846" s="30" t="s">
        <v>1522</v>
      </c>
      <c r="D4846" s="34">
        <v>0</v>
      </c>
      <c r="E4846" s="34">
        <v>0</v>
      </c>
      <c r="F4846" s="34">
        <v>0</v>
      </c>
    </row>
    <row r="4847" spans="1:6" ht="13.5" hidden="1" thickBot="1">
      <c r="A4847" s="27">
        <f t="shared" si="85"/>
        <v>9</v>
      </c>
      <c r="B4847" s="30" t="s">
        <v>7078</v>
      </c>
      <c r="C4847" s="30" t="s">
        <v>199</v>
      </c>
      <c r="D4847" s="34">
        <v>0</v>
      </c>
      <c r="E4847" s="34">
        <v>686893440</v>
      </c>
      <c r="F4847" s="34">
        <v>686893440</v>
      </c>
    </row>
    <row r="4848" spans="1:6" ht="13.5" hidden="1" thickBot="1">
      <c r="A4848" s="27">
        <f t="shared" si="85"/>
        <v>9</v>
      </c>
      <c r="B4848" s="30" t="s">
        <v>7079</v>
      </c>
      <c r="C4848" s="30" t="s">
        <v>4823</v>
      </c>
      <c r="D4848" s="34">
        <v>0</v>
      </c>
      <c r="E4848" s="34">
        <v>366710505</v>
      </c>
      <c r="F4848" s="34">
        <v>366710505</v>
      </c>
    </row>
    <row r="4849" spans="1:6" ht="13.5" hidden="1" thickBot="1">
      <c r="A4849" s="27">
        <f t="shared" si="85"/>
        <v>9</v>
      </c>
      <c r="B4849" s="30" t="s">
        <v>7080</v>
      </c>
      <c r="C4849" s="30" t="s">
        <v>2212</v>
      </c>
      <c r="D4849" s="34">
        <v>0</v>
      </c>
      <c r="E4849" s="34">
        <v>184930202</v>
      </c>
      <c r="F4849" s="34">
        <v>184930202</v>
      </c>
    </row>
    <row r="4850" spans="1:6" ht="13.5" hidden="1" thickBot="1">
      <c r="A4850" s="27">
        <f t="shared" si="85"/>
        <v>9</v>
      </c>
      <c r="B4850" s="30" t="s">
        <v>7081</v>
      </c>
      <c r="C4850" s="30" t="s">
        <v>4744</v>
      </c>
      <c r="D4850" s="34">
        <v>0</v>
      </c>
      <c r="E4850" s="34">
        <v>4660480</v>
      </c>
      <c r="F4850" s="34">
        <v>4660480</v>
      </c>
    </row>
    <row r="4851" spans="1:6" ht="13.5" hidden="1" thickBot="1">
      <c r="A4851" s="27">
        <f t="shared" si="85"/>
        <v>9</v>
      </c>
      <c r="B4851" s="30" t="s">
        <v>7082</v>
      </c>
      <c r="C4851" s="30" t="s">
        <v>2214</v>
      </c>
      <c r="D4851" s="34">
        <v>0</v>
      </c>
      <c r="E4851" s="34">
        <v>37522165</v>
      </c>
      <c r="F4851" s="34">
        <v>37522165</v>
      </c>
    </row>
    <row r="4852" spans="1:6" ht="13.5" hidden="1" thickBot="1">
      <c r="A4852" s="27">
        <f t="shared" si="85"/>
        <v>9</v>
      </c>
      <c r="B4852" s="30" t="s">
        <v>7083</v>
      </c>
      <c r="C4852" s="30" t="s">
        <v>133</v>
      </c>
      <c r="D4852" s="34">
        <v>0</v>
      </c>
      <c r="E4852" s="34">
        <v>1792600</v>
      </c>
      <c r="F4852" s="34">
        <v>1792600</v>
      </c>
    </row>
    <row r="4853" spans="1:6" ht="13.5" hidden="1" thickBot="1">
      <c r="A4853" s="27">
        <f t="shared" si="85"/>
        <v>9</v>
      </c>
      <c r="B4853" s="30" t="s">
        <v>7084</v>
      </c>
      <c r="C4853" s="30" t="s">
        <v>6077</v>
      </c>
      <c r="D4853" s="34">
        <v>0</v>
      </c>
      <c r="E4853" s="34">
        <v>3287927</v>
      </c>
      <c r="F4853" s="34">
        <v>3287927</v>
      </c>
    </row>
    <row r="4854" spans="1:6" ht="13.5" hidden="1" thickBot="1">
      <c r="A4854" s="27">
        <f t="shared" si="85"/>
        <v>9</v>
      </c>
      <c r="B4854" s="30" t="s">
        <v>7085</v>
      </c>
      <c r="C4854" s="30" t="s">
        <v>1334</v>
      </c>
      <c r="D4854" s="34">
        <v>0</v>
      </c>
      <c r="E4854" s="34">
        <v>1320537</v>
      </c>
      <c r="F4854" s="34">
        <v>1320537</v>
      </c>
    </row>
    <row r="4855" spans="1:6" ht="13.5" hidden="1" thickBot="1">
      <c r="A4855" s="27">
        <f t="shared" si="85"/>
        <v>9</v>
      </c>
      <c r="B4855" s="30" t="s">
        <v>7086</v>
      </c>
      <c r="C4855" s="30" t="s">
        <v>4785</v>
      </c>
      <c r="D4855" s="34">
        <v>0</v>
      </c>
      <c r="E4855" s="34">
        <v>96979749</v>
      </c>
      <c r="F4855" s="34">
        <v>96979749</v>
      </c>
    </row>
    <row r="4856" spans="1:6" ht="13.5" hidden="1" thickBot="1">
      <c r="A4856" s="27">
        <f t="shared" si="85"/>
        <v>9</v>
      </c>
      <c r="B4856" s="30" t="s">
        <v>7087</v>
      </c>
      <c r="C4856" s="30" t="s">
        <v>4802</v>
      </c>
      <c r="D4856" s="34">
        <v>0</v>
      </c>
      <c r="E4856" s="34">
        <v>50722237</v>
      </c>
      <c r="F4856" s="34">
        <v>50722237</v>
      </c>
    </row>
    <row r="4857" spans="1:6" ht="13.5" hidden="1" thickBot="1">
      <c r="A4857" s="27">
        <f t="shared" si="85"/>
        <v>9</v>
      </c>
      <c r="B4857" s="30" t="s">
        <v>7088</v>
      </c>
      <c r="C4857" s="30" t="s">
        <v>6080</v>
      </c>
      <c r="D4857" s="34">
        <v>0</v>
      </c>
      <c r="E4857" s="34">
        <v>1434819842</v>
      </c>
      <c r="F4857" s="34">
        <v>1434819842</v>
      </c>
    </row>
    <row r="4858" spans="1:6" ht="13.5" thickBot="1">
      <c r="A4858" s="27">
        <f t="shared" si="85"/>
        <v>6</v>
      </c>
      <c r="B4858" s="27" t="s">
        <v>7089</v>
      </c>
      <c r="C4858" s="30" t="s">
        <v>1016</v>
      </c>
      <c r="D4858" s="34">
        <v>0</v>
      </c>
      <c r="E4858" s="34">
        <v>0</v>
      </c>
      <c r="F4858" s="34">
        <v>0</v>
      </c>
    </row>
    <row r="4859" spans="1:6" ht="13.5" hidden="1" thickBot="1">
      <c r="A4859" s="27">
        <f t="shared" si="85"/>
        <v>9</v>
      </c>
      <c r="B4859" s="30" t="s">
        <v>7090</v>
      </c>
      <c r="C4859" s="30" t="s">
        <v>199</v>
      </c>
      <c r="D4859" s="34">
        <v>0</v>
      </c>
      <c r="E4859" s="34">
        <v>39637425</v>
      </c>
      <c r="F4859" s="34">
        <v>39637425</v>
      </c>
    </row>
    <row r="4860" spans="1:6" ht="13.5" hidden="1" thickBot="1">
      <c r="A4860" s="27">
        <f t="shared" si="85"/>
        <v>9</v>
      </c>
      <c r="B4860" s="30" t="s">
        <v>7091</v>
      </c>
      <c r="C4860" s="30" t="s">
        <v>4823</v>
      </c>
      <c r="D4860" s="34">
        <v>0</v>
      </c>
      <c r="E4860" s="34">
        <v>300080372</v>
      </c>
      <c r="F4860" s="34">
        <v>300080372</v>
      </c>
    </row>
    <row r="4861" spans="1:6" ht="13.5" hidden="1" thickBot="1">
      <c r="A4861" s="27">
        <f t="shared" si="85"/>
        <v>9</v>
      </c>
      <c r="B4861" s="30" t="s">
        <v>7092</v>
      </c>
      <c r="C4861" s="30" t="s">
        <v>2212</v>
      </c>
      <c r="D4861" s="34">
        <v>0</v>
      </c>
      <c r="E4861" s="34">
        <v>217114528</v>
      </c>
      <c r="F4861" s="34">
        <v>217114528</v>
      </c>
    </row>
    <row r="4862" spans="1:6" ht="13.5" hidden="1" thickBot="1">
      <c r="A4862" s="27">
        <f t="shared" si="85"/>
        <v>9</v>
      </c>
      <c r="B4862" s="30" t="s">
        <v>7093</v>
      </c>
      <c r="C4862" s="30" t="s">
        <v>2214</v>
      </c>
      <c r="D4862" s="34">
        <v>0</v>
      </c>
      <c r="E4862" s="34">
        <v>66113500</v>
      </c>
      <c r="F4862" s="34">
        <v>66113500</v>
      </c>
    </row>
    <row r="4863" spans="1:6" ht="13.5" hidden="1" thickBot="1">
      <c r="A4863" s="27">
        <f t="shared" si="85"/>
        <v>9</v>
      </c>
      <c r="B4863" s="30" t="s">
        <v>7094</v>
      </c>
      <c r="C4863" s="30" t="s">
        <v>6077</v>
      </c>
      <c r="D4863" s="34">
        <v>0</v>
      </c>
      <c r="E4863" s="34">
        <v>319500</v>
      </c>
      <c r="F4863" s="34">
        <v>319500</v>
      </c>
    </row>
    <row r="4864" spans="1:6" ht="13.5" hidden="1" thickBot="1">
      <c r="A4864" s="27">
        <f t="shared" si="85"/>
        <v>9</v>
      </c>
      <c r="B4864" s="30" t="s">
        <v>7095</v>
      </c>
      <c r="C4864" s="30" t="s">
        <v>4785</v>
      </c>
      <c r="D4864" s="34">
        <v>0</v>
      </c>
      <c r="E4864" s="34">
        <v>68362162</v>
      </c>
      <c r="F4864" s="34">
        <v>68362162</v>
      </c>
    </row>
    <row r="4865" spans="1:6" ht="13.5" hidden="1" thickBot="1">
      <c r="A4865" s="27">
        <f t="shared" si="85"/>
        <v>9</v>
      </c>
      <c r="B4865" s="30" t="s">
        <v>7096</v>
      </c>
      <c r="C4865" s="30" t="s">
        <v>4802</v>
      </c>
      <c r="D4865" s="34">
        <v>0</v>
      </c>
      <c r="E4865" s="34">
        <v>20538600</v>
      </c>
      <c r="F4865" s="34">
        <v>20538600</v>
      </c>
    </row>
    <row r="4866" spans="1:6" ht="13.5" hidden="1" thickBot="1">
      <c r="A4866" s="27">
        <f t="shared" si="85"/>
        <v>9</v>
      </c>
      <c r="B4866" s="30" t="s">
        <v>7097</v>
      </c>
      <c r="C4866" s="30" t="s">
        <v>6080</v>
      </c>
      <c r="D4866" s="34">
        <v>0</v>
      </c>
      <c r="E4866" s="34">
        <v>712166087</v>
      </c>
      <c r="F4866" s="34">
        <v>712166087</v>
      </c>
    </row>
    <row r="4867" spans="1:6" ht="13.5" thickBot="1">
      <c r="A4867" s="27">
        <f t="shared" si="85"/>
        <v>6</v>
      </c>
      <c r="B4867" s="27" t="s">
        <v>7098</v>
      </c>
      <c r="C4867" s="30" t="s">
        <v>1020</v>
      </c>
      <c r="D4867" s="34">
        <v>0</v>
      </c>
      <c r="E4867" s="34">
        <v>0</v>
      </c>
      <c r="F4867" s="34">
        <v>0</v>
      </c>
    </row>
    <row r="4868" spans="1:6" ht="13.5" hidden="1" thickBot="1">
      <c r="A4868" s="27">
        <f t="shared" si="85"/>
        <v>9</v>
      </c>
      <c r="B4868" s="30" t="s">
        <v>7099</v>
      </c>
      <c r="C4868" s="30" t="s">
        <v>199</v>
      </c>
      <c r="D4868" s="34">
        <v>0</v>
      </c>
      <c r="E4868" s="34">
        <v>85246117</v>
      </c>
      <c r="F4868" s="34">
        <v>85246117</v>
      </c>
    </row>
    <row r="4869" spans="1:6" ht="13.5" hidden="1" thickBot="1">
      <c r="A4869" s="27">
        <f t="shared" si="85"/>
        <v>9</v>
      </c>
      <c r="B4869" s="30" t="s">
        <v>7100</v>
      </c>
      <c r="C4869" s="30" t="s">
        <v>4823</v>
      </c>
      <c r="D4869" s="34">
        <v>0</v>
      </c>
      <c r="E4869" s="33">
        <v>9940327257.2299995</v>
      </c>
      <c r="F4869" s="33">
        <v>9940327257.2299995</v>
      </c>
    </row>
    <row r="4870" spans="1:6" ht="13.5" hidden="1" thickBot="1">
      <c r="A4870" s="27">
        <f t="shared" si="85"/>
        <v>9</v>
      </c>
      <c r="B4870" s="30" t="s">
        <v>7101</v>
      </c>
      <c r="C4870" s="30" t="s">
        <v>2212</v>
      </c>
      <c r="D4870" s="34">
        <v>0</v>
      </c>
      <c r="E4870" s="34">
        <v>1969420040</v>
      </c>
      <c r="F4870" s="34">
        <v>1969420040</v>
      </c>
    </row>
    <row r="4871" spans="1:6" ht="13.5" hidden="1" thickBot="1">
      <c r="A4871" s="27">
        <f t="shared" si="85"/>
        <v>9</v>
      </c>
      <c r="B4871" s="30" t="s">
        <v>7102</v>
      </c>
      <c r="C4871" s="30" t="s">
        <v>2214</v>
      </c>
      <c r="D4871" s="34">
        <v>0</v>
      </c>
      <c r="E4871" s="34">
        <v>483973671</v>
      </c>
      <c r="F4871" s="34">
        <v>483973671</v>
      </c>
    </row>
    <row r="4872" spans="1:6" ht="13.5" hidden="1" thickBot="1">
      <c r="A4872" s="27">
        <f t="shared" si="85"/>
        <v>9</v>
      </c>
      <c r="B4872" s="30" t="s">
        <v>7103</v>
      </c>
      <c r="C4872" s="30" t="s">
        <v>133</v>
      </c>
      <c r="D4872" s="34">
        <v>0</v>
      </c>
      <c r="E4872" s="34">
        <v>103438068</v>
      </c>
      <c r="F4872" s="34">
        <v>103438068</v>
      </c>
    </row>
    <row r="4873" spans="1:6" ht="13.5" hidden="1" thickBot="1">
      <c r="A4873" s="27">
        <f t="shared" si="85"/>
        <v>9</v>
      </c>
      <c r="B4873" s="30" t="s">
        <v>7104</v>
      </c>
      <c r="C4873" s="30" t="s">
        <v>1334</v>
      </c>
      <c r="D4873" s="34">
        <v>0</v>
      </c>
      <c r="E4873" s="34">
        <v>163129033</v>
      </c>
      <c r="F4873" s="34">
        <v>163129033</v>
      </c>
    </row>
    <row r="4874" spans="1:6" ht="13.5" hidden="1" thickBot="1">
      <c r="A4874" s="27">
        <f t="shared" si="85"/>
        <v>9</v>
      </c>
      <c r="B4874" s="30" t="s">
        <v>7105</v>
      </c>
      <c r="C4874" s="30" t="s">
        <v>4785</v>
      </c>
      <c r="D4874" s="34">
        <v>0</v>
      </c>
      <c r="E4874" s="34">
        <v>729072221</v>
      </c>
      <c r="F4874" s="34">
        <v>729072221</v>
      </c>
    </row>
    <row r="4875" spans="1:6" ht="13.5" hidden="1" thickBot="1">
      <c r="A4875" s="27">
        <f t="shared" si="85"/>
        <v>9</v>
      </c>
      <c r="B4875" s="30" t="s">
        <v>7106</v>
      </c>
      <c r="C4875" s="30" t="s">
        <v>4802</v>
      </c>
      <c r="D4875" s="34">
        <v>0</v>
      </c>
      <c r="E4875" s="34">
        <v>2041950592</v>
      </c>
      <c r="F4875" s="34">
        <v>2041950592</v>
      </c>
    </row>
    <row r="4876" spans="1:6" ht="13.5" hidden="1" thickBot="1">
      <c r="A4876" s="27">
        <f t="shared" si="85"/>
        <v>9</v>
      </c>
      <c r="B4876" s="30" t="s">
        <v>7107</v>
      </c>
      <c r="C4876" s="30" t="s">
        <v>6080</v>
      </c>
      <c r="D4876" s="34">
        <v>0</v>
      </c>
      <c r="E4876" s="33">
        <v>15516556999.23</v>
      </c>
      <c r="F4876" s="33">
        <v>15516556999.23</v>
      </c>
    </row>
    <row r="4877" spans="1:6" ht="13.5" thickBot="1">
      <c r="A4877" s="27">
        <f t="shared" si="85"/>
        <v>1</v>
      </c>
      <c r="B4877" s="27" t="s">
        <v>7108</v>
      </c>
      <c r="C4877" s="30" t="s">
        <v>7109</v>
      </c>
      <c r="D4877" s="34">
        <v>0</v>
      </c>
      <c r="E4877" s="34">
        <v>0</v>
      </c>
      <c r="F4877" s="34">
        <v>0</v>
      </c>
    </row>
    <row r="4878" spans="1:6" ht="13.5" thickBot="1">
      <c r="A4878" s="27">
        <f t="shared" si="85"/>
        <v>3</v>
      </c>
      <c r="B4878" s="27" t="s">
        <v>7110</v>
      </c>
      <c r="C4878" s="30" t="s">
        <v>7111</v>
      </c>
      <c r="D4878" s="34">
        <v>0</v>
      </c>
      <c r="E4878" s="33">
        <v>938096621236406</v>
      </c>
      <c r="F4878" s="33">
        <v>938096621236406</v>
      </c>
    </row>
    <row r="4879" spans="1:6" ht="13.5" thickBot="1">
      <c r="A4879" s="27">
        <f t="shared" si="85"/>
        <v>6</v>
      </c>
      <c r="B4879" s="27" t="s">
        <v>7112</v>
      </c>
      <c r="C4879" s="30" t="s">
        <v>7113</v>
      </c>
      <c r="D4879" s="34">
        <v>0</v>
      </c>
      <c r="E4879" s="33">
        <v>38143071619194.398</v>
      </c>
      <c r="F4879" s="33">
        <v>38143071619194.398</v>
      </c>
    </row>
    <row r="4880" spans="1:6" ht="13.5" hidden="1" thickBot="1">
      <c r="A4880" s="27">
        <f t="shared" si="85"/>
        <v>9</v>
      </c>
      <c r="B4880" s="30" t="s">
        <v>7114</v>
      </c>
      <c r="C4880" s="30" t="s">
        <v>5262</v>
      </c>
      <c r="D4880" s="34">
        <v>0</v>
      </c>
      <c r="E4880" s="33">
        <v>1024228120239.62</v>
      </c>
      <c r="F4880" s="33">
        <v>1024228120239.62</v>
      </c>
    </row>
    <row r="4881" spans="1:6" ht="13.5" hidden="1" thickBot="1">
      <c r="A4881" s="27">
        <f t="shared" si="85"/>
        <v>9</v>
      </c>
      <c r="B4881" s="30" t="s">
        <v>7115</v>
      </c>
      <c r="C4881" s="30" t="s">
        <v>3188</v>
      </c>
      <c r="D4881" s="34">
        <v>0</v>
      </c>
      <c r="E4881" s="33">
        <v>349679390223.09003</v>
      </c>
      <c r="F4881" s="33">
        <v>349679390223.09003</v>
      </c>
    </row>
    <row r="4882" spans="1:6" ht="13.5" hidden="1" thickBot="1">
      <c r="A4882" s="27">
        <f t="shared" si="85"/>
        <v>9</v>
      </c>
      <c r="B4882" s="30" t="s">
        <v>7116</v>
      </c>
      <c r="C4882" s="30" t="s">
        <v>5264</v>
      </c>
      <c r="D4882" s="34">
        <v>0</v>
      </c>
      <c r="E4882" s="33">
        <v>2122825232739.6101</v>
      </c>
      <c r="F4882" s="33">
        <v>2122825232739.6101</v>
      </c>
    </row>
    <row r="4883" spans="1:6" ht="13.5" hidden="1" thickBot="1">
      <c r="A4883" s="27">
        <f t="shared" si="85"/>
        <v>9</v>
      </c>
      <c r="B4883" s="30" t="s">
        <v>7117</v>
      </c>
      <c r="C4883" s="30" t="s">
        <v>3184</v>
      </c>
      <c r="D4883" s="34">
        <v>0</v>
      </c>
      <c r="E4883" s="33">
        <v>13281317396369.301</v>
      </c>
      <c r="F4883" s="33">
        <v>13281317396369.301</v>
      </c>
    </row>
    <row r="4884" spans="1:6" ht="13.5" hidden="1" thickBot="1">
      <c r="A4884" s="27">
        <f t="shared" si="85"/>
        <v>9</v>
      </c>
      <c r="B4884" s="30" t="s">
        <v>7118</v>
      </c>
      <c r="C4884" s="30" t="s">
        <v>7119</v>
      </c>
      <c r="D4884" s="34">
        <v>0</v>
      </c>
      <c r="E4884" s="33">
        <v>18847432293371.301</v>
      </c>
      <c r="F4884" s="33">
        <v>18847432293371.301</v>
      </c>
    </row>
    <row r="4885" spans="1:6" ht="13.5" hidden="1" thickBot="1">
      <c r="A4885" s="27">
        <f t="shared" si="85"/>
        <v>9</v>
      </c>
      <c r="B4885" s="30" t="s">
        <v>7120</v>
      </c>
      <c r="C4885" s="30" t="s">
        <v>7121</v>
      </c>
      <c r="D4885" s="34">
        <v>0</v>
      </c>
      <c r="E4885" s="33">
        <v>2517589186251.5698</v>
      </c>
      <c r="F4885" s="33">
        <v>2517589186251.5698</v>
      </c>
    </row>
    <row r="4886" spans="1:6" ht="13.5" thickBot="1">
      <c r="A4886" s="27">
        <f t="shared" si="85"/>
        <v>6</v>
      </c>
      <c r="B4886" s="27" t="s">
        <v>7122</v>
      </c>
      <c r="C4886" s="30" t="s">
        <v>7123</v>
      </c>
      <c r="D4886" s="34">
        <v>0</v>
      </c>
      <c r="E4886" s="33">
        <v>6836778849979.7402</v>
      </c>
      <c r="F4886" s="33">
        <v>6836778849979.7402</v>
      </c>
    </row>
    <row r="4887" spans="1:6" ht="13.5" hidden="1" thickBot="1">
      <c r="A4887" s="27">
        <f t="shared" si="85"/>
        <v>9</v>
      </c>
      <c r="B4887" s="30" t="s">
        <v>7124</v>
      </c>
      <c r="C4887" s="30" t="s">
        <v>7125</v>
      </c>
      <c r="D4887" s="34">
        <v>0</v>
      </c>
      <c r="E4887" s="33">
        <v>775407177522.43005</v>
      </c>
      <c r="F4887" s="33">
        <v>775407177522.43005</v>
      </c>
    </row>
    <row r="4888" spans="1:6" ht="13.5" hidden="1" thickBot="1">
      <c r="A4888" s="27">
        <f t="shared" si="85"/>
        <v>9</v>
      </c>
      <c r="B4888" s="30" t="s">
        <v>7126</v>
      </c>
      <c r="C4888" s="30" t="s">
        <v>7127</v>
      </c>
      <c r="D4888" s="34">
        <v>0</v>
      </c>
      <c r="E4888" s="33">
        <v>6061371672457.3096</v>
      </c>
      <c r="F4888" s="33">
        <v>6061371672457.3096</v>
      </c>
    </row>
    <row r="4889" spans="1:6" ht="13.5" thickBot="1">
      <c r="A4889" s="27">
        <f t="shared" si="85"/>
        <v>6</v>
      </c>
      <c r="B4889" s="27" t="s">
        <v>7128</v>
      </c>
      <c r="C4889" s="30" t="s">
        <v>7129</v>
      </c>
      <c r="D4889" s="34">
        <v>0</v>
      </c>
      <c r="E4889" s="34">
        <v>824675433380708</v>
      </c>
      <c r="F4889" s="34">
        <v>824675433380708</v>
      </c>
    </row>
    <row r="4890" spans="1:6" ht="13.5" hidden="1" thickBot="1">
      <c r="A4890" s="27">
        <f t="shared" si="85"/>
        <v>9</v>
      </c>
      <c r="B4890" s="30" t="s">
        <v>7130</v>
      </c>
      <c r="C4890" s="30" t="s">
        <v>7131</v>
      </c>
      <c r="D4890" s="34">
        <v>0</v>
      </c>
      <c r="E4890" s="34">
        <v>823849080264524</v>
      </c>
      <c r="F4890" s="34">
        <v>823849080264524</v>
      </c>
    </row>
    <row r="4891" spans="1:6" ht="13.5" hidden="1" thickBot="1">
      <c r="A4891" s="27">
        <f t="shared" si="85"/>
        <v>9</v>
      </c>
      <c r="B4891" s="30" t="s">
        <v>7132</v>
      </c>
      <c r="C4891" s="30" t="s">
        <v>7133</v>
      </c>
      <c r="D4891" s="34">
        <v>0</v>
      </c>
      <c r="E4891" s="34">
        <v>826353116184</v>
      </c>
      <c r="F4891" s="34">
        <v>826353116184</v>
      </c>
    </row>
    <row r="4892" spans="1:6" ht="13.5" thickBot="1">
      <c r="A4892" s="27">
        <f t="shared" si="85"/>
        <v>6</v>
      </c>
      <c r="B4892" s="27" t="s">
        <v>7134</v>
      </c>
      <c r="C4892" s="30" t="s">
        <v>3194</v>
      </c>
      <c r="D4892" s="34">
        <v>0</v>
      </c>
      <c r="E4892" s="33">
        <v>16998514972969.6</v>
      </c>
      <c r="F4892" s="33">
        <v>16998514972969.6</v>
      </c>
    </row>
    <row r="4893" spans="1:6" ht="13.5" hidden="1" thickBot="1">
      <c r="A4893" s="27">
        <f t="shared" si="85"/>
        <v>9</v>
      </c>
      <c r="B4893" s="30" t="s">
        <v>7135</v>
      </c>
      <c r="C4893" s="30" t="s">
        <v>4608</v>
      </c>
      <c r="D4893" s="34">
        <v>0</v>
      </c>
      <c r="E4893" s="34">
        <v>2477532405636</v>
      </c>
      <c r="F4893" s="34">
        <v>2477532405636</v>
      </c>
    </row>
    <row r="4894" spans="1:6" ht="13.5" hidden="1" thickBot="1">
      <c r="A4894" s="27">
        <f t="shared" si="85"/>
        <v>9</v>
      </c>
      <c r="B4894" s="30" t="s">
        <v>7136</v>
      </c>
      <c r="C4894" s="30" t="s">
        <v>7137</v>
      </c>
      <c r="D4894" s="34">
        <v>0</v>
      </c>
      <c r="E4894" s="34">
        <v>1207141716279</v>
      </c>
      <c r="F4894" s="34">
        <v>1207141716279</v>
      </c>
    </row>
    <row r="4895" spans="1:6" ht="13.5" hidden="1" thickBot="1">
      <c r="A4895" s="27">
        <f t="shared" si="85"/>
        <v>9</v>
      </c>
      <c r="B4895" s="30" t="s">
        <v>7138</v>
      </c>
      <c r="C4895" s="30" t="s">
        <v>7139</v>
      </c>
      <c r="D4895" s="34">
        <v>0</v>
      </c>
      <c r="E4895" s="34">
        <v>207750914688</v>
      </c>
      <c r="F4895" s="34">
        <v>207750914688</v>
      </c>
    </row>
    <row r="4896" spans="1:6" ht="13.5" hidden="1" thickBot="1">
      <c r="A4896" s="27">
        <f t="shared" si="85"/>
        <v>9</v>
      </c>
      <c r="B4896" s="30" t="s">
        <v>7140</v>
      </c>
      <c r="C4896" s="30" t="s">
        <v>7141</v>
      </c>
      <c r="D4896" s="34">
        <v>0</v>
      </c>
      <c r="E4896" s="34">
        <v>664636861236</v>
      </c>
      <c r="F4896" s="34">
        <v>664636861236</v>
      </c>
    </row>
    <row r="4897" spans="1:6" ht="13.5" hidden="1" thickBot="1">
      <c r="A4897" s="27">
        <f t="shared" si="85"/>
        <v>9</v>
      </c>
      <c r="B4897" s="30" t="s">
        <v>7142</v>
      </c>
      <c r="C4897" s="30" t="s">
        <v>7143</v>
      </c>
      <c r="D4897" s="34">
        <v>0</v>
      </c>
      <c r="E4897" s="34">
        <v>2673092549</v>
      </c>
      <c r="F4897" s="34">
        <v>2673092549</v>
      </c>
    </row>
    <row r="4898" spans="1:6" ht="13.5" hidden="1" thickBot="1">
      <c r="A4898" s="27">
        <f t="shared" ref="A4898:A4961" si="86">LEN(B4898)</f>
        <v>9</v>
      </c>
      <c r="B4898" s="30" t="s">
        <v>7144</v>
      </c>
      <c r="C4898" s="30" t="s">
        <v>7145</v>
      </c>
      <c r="D4898" s="34">
        <v>0</v>
      </c>
      <c r="E4898" s="34">
        <v>830145408</v>
      </c>
      <c r="F4898" s="34">
        <v>830145408</v>
      </c>
    </row>
    <row r="4899" spans="1:6" ht="13.5" hidden="1" thickBot="1">
      <c r="A4899" s="27">
        <f t="shared" si="86"/>
        <v>9</v>
      </c>
      <c r="B4899" s="30" t="s">
        <v>7146</v>
      </c>
      <c r="C4899" s="30" t="s">
        <v>7147</v>
      </c>
      <c r="D4899" s="34">
        <v>0</v>
      </c>
      <c r="E4899" s="33">
        <v>12437949837173.6</v>
      </c>
      <c r="F4899" s="33">
        <v>12437949837173.6</v>
      </c>
    </row>
    <row r="4900" spans="1:6" ht="13.5" thickBot="1">
      <c r="A4900" s="27">
        <f t="shared" si="86"/>
        <v>6</v>
      </c>
      <c r="B4900" s="27" t="s">
        <v>7148</v>
      </c>
      <c r="C4900" s="30" t="s">
        <v>7149</v>
      </c>
      <c r="D4900" s="34">
        <v>0</v>
      </c>
      <c r="E4900" s="34">
        <v>204848773</v>
      </c>
      <c r="F4900" s="34">
        <v>204848773</v>
      </c>
    </row>
    <row r="4901" spans="1:6" ht="13.5" hidden="1" thickBot="1">
      <c r="A4901" s="27">
        <f t="shared" si="86"/>
        <v>9</v>
      </c>
      <c r="B4901" s="30" t="s">
        <v>7150</v>
      </c>
      <c r="C4901" s="30" t="s">
        <v>7151</v>
      </c>
      <c r="D4901" s="34">
        <v>0</v>
      </c>
      <c r="E4901" s="34">
        <v>184273773</v>
      </c>
      <c r="F4901" s="34">
        <v>184273773</v>
      </c>
    </row>
    <row r="4902" spans="1:6" ht="13.5" hidden="1" thickBot="1">
      <c r="A4902" s="27">
        <f t="shared" si="86"/>
        <v>9</v>
      </c>
      <c r="B4902" s="30" t="s">
        <v>7152</v>
      </c>
      <c r="C4902" s="30" t="s">
        <v>7153</v>
      </c>
      <c r="D4902" s="34">
        <v>0</v>
      </c>
      <c r="E4902" s="34">
        <v>20575000</v>
      </c>
      <c r="F4902" s="34">
        <v>20575000</v>
      </c>
    </row>
    <row r="4903" spans="1:6" ht="13.5" thickBot="1">
      <c r="A4903" s="27">
        <f t="shared" si="86"/>
        <v>6</v>
      </c>
      <c r="B4903" s="27" t="s">
        <v>7154</v>
      </c>
      <c r="C4903" s="30" t="s">
        <v>5767</v>
      </c>
      <c r="D4903" s="34">
        <v>0</v>
      </c>
      <c r="E4903" s="33">
        <v>6384748057175.2002</v>
      </c>
      <c r="F4903" s="33">
        <v>6384748057175.2002</v>
      </c>
    </row>
    <row r="4904" spans="1:6" ht="13.5" hidden="1" thickBot="1">
      <c r="A4904" s="27">
        <f t="shared" si="86"/>
        <v>9</v>
      </c>
      <c r="B4904" s="30" t="s">
        <v>7155</v>
      </c>
      <c r="C4904" s="30" t="s">
        <v>153</v>
      </c>
      <c r="D4904" s="34">
        <v>0</v>
      </c>
      <c r="E4904" s="33">
        <v>39086510466.900002</v>
      </c>
      <c r="F4904" s="33">
        <v>39086510466.900002</v>
      </c>
    </row>
    <row r="4905" spans="1:6" ht="13.5" hidden="1" thickBot="1">
      <c r="A4905" s="27">
        <f t="shared" si="86"/>
        <v>9</v>
      </c>
      <c r="B4905" s="30" t="s">
        <v>7156</v>
      </c>
      <c r="C4905" s="30" t="s">
        <v>116</v>
      </c>
      <c r="D4905" s="34">
        <v>0</v>
      </c>
      <c r="E4905" s="34">
        <v>5941065154129</v>
      </c>
      <c r="F4905" s="34">
        <v>5941065154129</v>
      </c>
    </row>
    <row r="4906" spans="1:6" ht="13.5" hidden="1" thickBot="1">
      <c r="A4906" s="27">
        <f t="shared" si="86"/>
        <v>9</v>
      </c>
      <c r="B4906" s="30" t="s">
        <v>7157</v>
      </c>
      <c r="C4906" s="30" t="s">
        <v>193</v>
      </c>
      <c r="D4906" s="34">
        <v>0</v>
      </c>
      <c r="E4906" s="33">
        <v>401621747638.31</v>
      </c>
      <c r="F4906" s="33">
        <v>401621747638.31</v>
      </c>
    </row>
    <row r="4907" spans="1:6" ht="13.5" hidden="1" thickBot="1">
      <c r="A4907" s="27">
        <f t="shared" si="86"/>
        <v>9</v>
      </c>
      <c r="B4907" s="30" t="s">
        <v>7158</v>
      </c>
      <c r="C4907" s="30" t="s">
        <v>82</v>
      </c>
      <c r="D4907" s="34">
        <v>0</v>
      </c>
      <c r="E4907" s="34">
        <v>144803300</v>
      </c>
      <c r="F4907" s="34">
        <v>144803300</v>
      </c>
    </row>
    <row r="4908" spans="1:6" ht="13.5" hidden="1" thickBot="1">
      <c r="A4908" s="27">
        <f t="shared" si="86"/>
        <v>9</v>
      </c>
      <c r="B4908" s="30" t="s">
        <v>7159</v>
      </c>
      <c r="C4908" s="30" t="s">
        <v>7160</v>
      </c>
      <c r="D4908" s="34">
        <v>0</v>
      </c>
      <c r="E4908" s="33">
        <v>50593158.359999999</v>
      </c>
      <c r="F4908" s="33">
        <v>50593158.359999999</v>
      </c>
    </row>
    <row r="4909" spans="1:6" ht="13.5" hidden="1" thickBot="1">
      <c r="A4909" s="27">
        <f t="shared" si="86"/>
        <v>9</v>
      </c>
      <c r="B4909" s="30" t="s">
        <v>7161</v>
      </c>
      <c r="C4909" s="30" t="s">
        <v>1965</v>
      </c>
      <c r="D4909" s="34">
        <v>0</v>
      </c>
      <c r="E4909" s="34">
        <v>3840000</v>
      </c>
      <c r="F4909" s="34">
        <v>3840000</v>
      </c>
    </row>
    <row r="4910" spans="1:6" ht="13.5" hidden="1" thickBot="1">
      <c r="A4910" s="27">
        <f t="shared" si="86"/>
        <v>9</v>
      </c>
      <c r="B4910" s="30" t="s">
        <v>7162</v>
      </c>
      <c r="C4910" s="30" t="s">
        <v>7163</v>
      </c>
      <c r="D4910" s="34">
        <v>0</v>
      </c>
      <c r="E4910" s="33">
        <v>1338323256.73</v>
      </c>
      <c r="F4910" s="33">
        <v>1338323256.73</v>
      </c>
    </row>
    <row r="4911" spans="1:6" ht="13.5" hidden="1" thickBot="1">
      <c r="A4911" s="27">
        <f t="shared" si="86"/>
        <v>9</v>
      </c>
      <c r="B4911" s="30" t="s">
        <v>7164</v>
      </c>
      <c r="C4911" s="30" t="s">
        <v>7165</v>
      </c>
      <c r="D4911" s="34">
        <v>0</v>
      </c>
      <c r="E4911" s="33">
        <v>1437085225.9000001</v>
      </c>
      <c r="F4911" s="33">
        <v>1437085225.9000001</v>
      </c>
    </row>
    <row r="4912" spans="1:6" ht="13.5" thickBot="1">
      <c r="A4912" s="27">
        <f t="shared" si="86"/>
        <v>6</v>
      </c>
      <c r="B4912" s="27" t="s">
        <v>7166</v>
      </c>
      <c r="C4912" s="30" t="s">
        <v>7167</v>
      </c>
      <c r="D4912" s="34">
        <v>0</v>
      </c>
      <c r="E4912" s="33">
        <v>45057869507606.398</v>
      </c>
      <c r="F4912" s="33">
        <v>45057869507606.398</v>
      </c>
    </row>
    <row r="4913" spans="1:6" ht="13.5" hidden="1" thickBot="1">
      <c r="A4913" s="27">
        <f t="shared" si="86"/>
        <v>9</v>
      </c>
      <c r="B4913" s="30" t="s">
        <v>7168</v>
      </c>
      <c r="C4913" s="30" t="s">
        <v>3192</v>
      </c>
      <c r="D4913" s="34">
        <v>0</v>
      </c>
      <c r="E4913" s="33">
        <v>8188036575275.1797</v>
      </c>
      <c r="F4913" s="33">
        <v>8188036575275.1797</v>
      </c>
    </row>
    <row r="4914" spans="1:6" ht="13.5" hidden="1" thickBot="1">
      <c r="A4914" s="27">
        <f t="shared" si="86"/>
        <v>9</v>
      </c>
      <c r="B4914" s="30" t="s">
        <v>7169</v>
      </c>
      <c r="C4914" s="30" t="s">
        <v>1120</v>
      </c>
      <c r="D4914" s="34">
        <v>0</v>
      </c>
      <c r="E4914" s="33">
        <v>4912610217252.1602</v>
      </c>
      <c r="F4914" s="33">
        <v>4912610217252.1602</v>
      </c>
    </row>
    <row r="4915" spans="1:6" ht="13.5" hidden="1" thickBot="1">
      <c r="A4915" s="27">
        <f t="shared" si="86"/>
        <v>9</v>
      </c>
      <c r="B4915" s="30" t="s">
        <v>7170</v>
      </c>
      <c r="C4915" s="30" t="s">
        <v>7167</v>
      </c>
      <c r="D4915" s="34">
        <v>0</v>
      </c>
      <c r="E4915" s="33">
        <v>31957222715079</v>
      </c>
      <c r="F4915" s="33">
        <v>31957222715079</v>
      </c>
    </row>
    <row r="4916" spans="1:6" ht="13.5" thickBot="1">
      <c r="A4916" s="27">
        <f t="shared" si="86"/>
        <v>3</v>
      </c>
      <c r="B4916" s="27" t="s">
        <v>7171</v>
      </c>
      <c r="C4916" s="30" t="s">
        <v>7172</v>
      </c>
      <c r="D4916" s="34">
        <v>0</v>
      </c>
      <c r="E4916" s="33">
        <v>54999455527787.297</v>
      </c>
      <c r="F4916" s="33">
        <v>54999455527787.297</v>
      </c>
    </row>
    <row r="4917" spans="1:6" ht="13.5" thickBot="1">
      <c r="A4917" s="27">
        <f t="shared" si="86"/>
        <v>3</v>
      </c>
      <c r="B4917" s="27" t="s">
        <v>7173</v>
      </c>
      <c r="C4917" s="30" t="s">
        <v>7174</v>
      </c>
      <c r="D4917" s="34">
        <v>0</v>
      </c>
      <c r="E4917" s="33">
        <v>652721768748329</v>
      </c>
      <c r="F4917" s="33">
        <v>652721768748329</v>
      </c>
    </row>
    <row r="4918" spans="1:6" ht="13.5" thickBot="1">
      <c r="A4918" s="27">
        <f t="shared" si="86"/>
        <v>6</v>
      </c>
      <c r="B4918" s="27" t="s">
        <v>7175</v>
      </c>
      <c r="C4918" s="30" t="s">
        <v>7176</v>
      </c>
      <c r="D4918" s="34">
        <v>0</v>
      </c>
      <c r="E4918" s="33">
        <v>685467254481.21997</v>
      </c>
      <c r="F4918" s="33">
        <v>685467254481.21997</v>
      </c>
    </row>
    <row r="4919" spans="1:6" ht="13.5" hidden="1" thickBot="1">
      <c r="A4919" s="27">
        <f t="shared" si="86"/>
        <v>9</v>
      </c>
      <c r="B4919" s="30" t="s">
        <v>7177</v>
      </c>
      <c r="C4919" s="30" t="s">
        <v>7178</v>
      </c>
      <c r="D4919" s="34">
        <v>0</v>
      </c>
      <c r="E4919" s="33">
        <v>332224779764.54999</v>
      </c>
      <c r="F4919" s="33">
        <v>332224779764.54999</v>
      </c>
    </row>
    <row r="4920" spans="1:6" ht="13.5" hidden="1" thickBot="1">
      <c r="A4920" s="27">
        <f t="shared" si="86"/>
        <v>9</v>
      </c>
      <c r="B4920" s="30" t="s">
        <v>7179</v>
      </c>
      <c r="C4920" s="30" t="s">
        <v>2339</v>
      </c>
      <c r="D4920" s="34">
        <v>0</v>
      </c>
      <c r="E4920" s="33">
        <v>353242474716.66998</v>
      </c>
      <c r="F4920" s="33">
        <v>353242474716.66998</v>
      </c>
    </row>
    <row r="4921" spans="1:6" ht="13.5" thickBot="1">
      <c r="A4921" s="27">
        <f t="shared" si="86"/>
        <v>6</v>
      </c>
      <c r="B4921" s="27" t="s">
        <v>7180</v>
      </c>
      <c r="C4921" s="30" t="s">
        <v>7181</v>
      </c>
      <c r="D4921" s="34">
        <v>0</v>
      </c>
      <c r="E4921" s="33">
        <v>177400053988170</v>
      </c>
      <c r="F4921" s="33">
        <v>177400053988170</v>
      </c>
    </row>
    <row r="4922" spans="1:6" ht="13.5" hidden="1" thickBot="1">
      <c r="A4922" s="27">
        <f t="shared" si="86"/>
        <v>9</v>
      </c>
      <c r="B4922" s="30" t="s">
        <v>7182</v>
      </c>
      <c r="C4922" s="30" t="s">
        <v>2171</v>
      </c>
      <c r="D4922" s="34">
        <v>0</v>
      </c>
      <c r="E4922" s="33">
        <v>165668702623277</v>
      </c>
      <c r="F4922" s="33">
        <v>165668702623277</v>
      </c>
    </row>
    <row r="4923" spans="1:6" ht="13.5" hidden="1" thickBot="1">
      <c r="A4923" s="27">
        <f t="shared" si="86"/>
        <v>9</v>
      </c>
      <c r="B4923" s="30" t="s">
        <v>7183</v>
      </c>
      <c r="C4923" s="30" t="s">
        <v>116</v>
      </c>
      <c r="D4923" s="34">
        <v>0</v>
      </c>
      <c r="E4923" s="33">
        <v>280257582406.98999</v>
      </c>
      <c r="F4923" s="33">
        <v>280257582406.98999</v>
      </c>
    </row>
    <row r="4924" spans="1:6" ht="13.5" hidden="1" thickBot="1">
      <c r="A4924" s="27">
        <f t="shared" si="86"/>
        <v>9</v>
      </c>
      <c r="B4924" s="30" t="s">
        <v>7184</v>
      </c>
      <c r="C4924" s="30" t="s">
        <v>7185</v>
      </c>
      <c r="D4924" s="34">
        <v>0</v>
      </c>
      <c r="E4924" s="34">
        <v>8589034070895</v>
      </c>
      <c r="F4924" s="34">
        <v>8589034070895</v>
      </c>
    </row>
    <row r="4925" spans="1:6" ht="13.5" hidden="1" thickBot="1">
      <c r="A4925" s="27">
        <f t="shared" si="86"/>
        <v>9</v>
      </c>
      <c r="B4925" s="30" t="s">
        <v>7186</v>
      </c>
      <c r="C4925" s="30" t="s">
        <v>193</v>
      </c>
      <c r="D4925" s="34">
        <v>0</v>
      </c>
      <c r="E4925" s="33">
        <v>376005283204.75</v>
      </c>
      <c r="F4925" s="33">
        <v>376005283204.75</v>
      </c>
    </row>
    <row r="4926" spans="1:6" ht="13.5" hidden="1" thickBot="1">
      <c r="A4926" s="27">
        <f t="shared" si="86"/>
        <v>9</v>
      </c>
      <c r="B4926" s="30" t="s">
        <v>7187</v>
      </c>
      <c r="C4926" s="30" t="s">
        <v>82</v>
      </c>
      <c r="D4926" s="34">
        <v>0</v>
      </c>
      <c r="E4926" s="33">
        <v>2483516166364.8599</v>
      </c>
      <c r="F4926" s="33">
        <v>2483516166364.8599</v>
      </c>
    </row>
    <row r="4927" spans="1:6" ht="13.5" hidden="1" thickBot="1">
      <c r="A4927" s="27">
        <f t="shared" si="86"/>
        <v>9</v>
      </c>
      <c r="B4927" s="30" t="s">
        <v>7188</v>
      </c>
      <c r="C4927" s="30" t="s">
        <v>7189</v>
      </c>
      <c r="D4927" s="34">
        <v>0</v>
      </c>
      <c r="E4927" s="33">
        <v>2538262020.8899999</v>
      </c>
      <c r="F4927" s="33">
        <v>2538262020.8899999</v>
      </c>
    </row>
    <row r="4928" spans="1:6" ht="13.5" thickBot="1">
      <c r="A4928" s="27">
        <f t="shared" si="86"/>
        <v>6</v>
      </c>
      <c r="B4928" s="27" t="s">
        <v>7190</v>
      </c>
      <c r="C4928" s="30" t="s">
        <v>7191</v>
      </c>
      <c r="D4928" s="34">
        <v>0</v>
      </c>
      <c r="E4928" s="33">
        <v>1393994202426.47</v>
      </c>
      <c r="F4928" s="33">
        <v>1393994202426.47</v>
      </c>
    </row>
    <row r="4929" spans="1:6" ht="13.5" hidden="1" thickBot="1">
      <c r="A4929" s="27">
        <f t="shared" si="86"/>
        <v>9</v>
      </c>
      <c r="B4929" s="30" t="s">
        <v>7192</v>
      </c>
      <c r="C4929" s="30" t="s">
        <v>571</v>
      </c>
      <c r="D4929" s="34">
        <v>0</v>
      </c>
      <c r="E4929" s="34">
        <v>786647881464</v>
      </c>
      <c r="F4929" s="34">
        <v>786647881464</v>
      </c>
    </row>
    <row r="4930" spans="1:6" ht="13.5" hidden="1" thickBot="1">
      <c r="A4930" s="27">
        <f t="shared" si="86"/>
        <v>9</v>
      </c>
      <c r="B4930" s="30" t="s">
        <v>7193</v>
      </c>
      <c r="C4930" s="30" t="s">
        <v>7194</v>
      </c>
      <c r="D4930" s="34">
        <v>0</v>
      </c>
      <c r="E4930" s="34">
        <v>405794219251</v>
      </c>
      <c r="F4930" s="34">
        <v>405794219251</v>
      </c>
    </row>
    <row r="4931" spans="1:6" ht="13.5" hidden="1" thickBot="1">
      <c r="A4931" s="27">
        <f t="shared" si="86"/>
        <v>9</v>
      </c>
      <c r="B4931" s="30" t="s">
        <v>7195</v>
      </c>
      <c r="C4931" s="30" t="s">
        <v>7196</v>
      </c>
      <c r="D4931" s="34">
        <v>0</v>
      </c>
      <c r="E4931" s="34">
        <v>1314450000</v>
      </c>
      <c r="F4931" s="34">
        <v>1314450000</v>
      </c>
    </row>
    <row r="4932" spans="1:6" ht="13.5" hidden="1" thickBot="1">
      <c r="A4932" s="27">
        <f t="shared" si="86"/>
        <v>9</v>
      </c>
      <c r="B4932" s="30" t="s">
        <v>7197</v>
      </c>
      <c r="C4932" s="30" t="s">
        <v>887</v>
      </c>
      <c r="D4932" s="34">
        <v>0</v>
      </c>
      <c r="E4932" s="33">
        <v>24911215438.18</v>
      </c>
      <c r="F4932" s="33">
        <v>24911215438.18</v>
      </c>
    </row>
    <row r="4933" spans="1:6" ht="13.5" hidden="1" thickBot="1">
      <c r="A4933" s="27">
        <f t="shared" si="86"/>
        <v>9</v>
      </c>
      <c r="B4933" s="30" t="s">
        <v>7198</v>
      </c>
      <c r="C4933" s="30" t="s">
        <v>7199</v>
      </c>
      <c r="D4933" s="34">
        <v>0</v>
      </c>
      <c r="E4933" s="33">
        <v>175326436273.29001</v>
      </c>
      <c r="F4933" s="33">
        <v>175326436273.29001</v>
      </c>
    </row>
    <row r="4934" spans="1:6" ht="13.5" thickBot="1">
      <c r="A4934" s="27">
        <f t="shared" si="86"/>
        <v>6</v>
      </c>
      <c r="B4934" s="27" t="s">
        <v>7200</v>
      </c>
      <c r="C4934" s="30" t="s">
        <v>7201</v>
      </c>
      <c r="D4934" s="34">
        <v>0</v>
      </c>
      <c r="E4934" s="33">
        <v>4765584333027.2598</v>
      </c>
      <c r="F4934" s="33">
        <v>4765584333027.2598</v>
      </c>
    </row>
    <row r="4935" spans="1:6" ht="13.5" hidden="1" thickBot="1">
      <c r="A4935" s="27">
        <f t="shared" si="86"/>
        <v>9</v>
      </c>
      <c r="B4935" s="30" t="s">
        <v>7202</v>
      </c>
      <c r="C4935" s="30" t="s">
        <v>7203</v>
      </c>
      <c r="D4935" s="34">
        <v>0</v>
      </c>
      <c r="E4935" s="34">
        <v>4290502940793</v>
      </c>
      <c r="F4935" s="34">
        <v>4290502940793</v>
      </c>
    </row>
    <row r="4936" spans="1:6" ht="13.5" hidden="1" thickBot="1">
      <c r="A4936" s="27">
        <f t="shared" si="86"/>
        <v>9</v>
      </c>
      <c r="B4936" s="30" t="s">
        <v>7204</v>
      </c>
      <c r="C4936" s="30" t="s">
        <v>7205</v>
      </c>
      <c r="D4936" s="34">
        <v>0</v>
      </c>
      <c r="E4936" s="34">
        <v>13277942158</v>
      </c>
      <c r="F4936" s="34">
        <v>13277942158</v>
      </c>
    </row>
    <row r="4937" spans="1:6" ht="13.5" hidden="1" thickBot="1">
      <c r="A4937" s="27">
        <f t="shared" si="86"/>
        <v>9</v>
      </c>
      <c r="B4937" s="30" t="s">
        <v>7206</v>
      </c>
      <c r="C4937" s="30" t="s">
        <v>7207</v>
      </c>
      <c r="D4937" s="34">
        <v>0</v>
      </c>
      <c r="E4937" s="33">
        <v>49536098564.260002</v>
      </c>
      <c r="F4937" s="33">
        <v>49536098564.260002</v>
      </c>
    </row>
    <row r="4938" spans="1:6" ht="13.5" hidden="1" thickBot="1">
      <c r="A4938" s="27">
        <f t="shared" si="86"/>
        <v>9</v>
      </c>
      <c r="B4938" s="30" t="s">
        <v>7208</v>
      </c>
      <c r="C4938" s="30" t="s">
        <v>7209</v>
      </c>
      <c r="D4938" s="34">
        <v>0</v>
      </c>
      <c r="E4938" s="34">
        <v>412267351512</v>
      </c>
      <c r="F4938" s="34">
        <v>412267351512</v>
      </c>
    </row>
    <row r="4939" spans="1:6" ht="13.5" thickBot="1">
      <c r="A4939" s="27">
        <f t="shared" si="86"/>
        <v>6</v>
      </c>
      <c r="B4939" s="27" t="s">
        <v>7210</v>
      </c>
      <c r="C4939" s="30" t="s">
        <v>7211</v>
      </c>
      <c r="D4939" s="34">
        <v>0</v>
      </c>
      <c r="E4939" s="33">
        <v>1195190341.77</v>
      </c>
      <c r="F4939" s="33">
        <v>1195190341.77</v>
      </c>
    </row>
    <row r="4940" spans="1:6" ht="13.5" hidden="1" thickBot="1">
      <c r="A4940" s="27">
        <f t="shared" si="86"/>
        <v>9</v>
      </c>
      <c r="B4940" s="30" t="s">
        <v>7212</v>
      </c>
      <c r="C4940" s="30" t="s">
        <v>7211</v>
      </c>
      <c r="D4940" s="34">
        <v>0</v>
      </c>
      <c r="E4940" s="33">
        <v>1195190341.77</v>
      </c>
      <c r="F4940" s="33">
        <v>1195190341.77</v>
      </c>
    </row>
    <row r="4941" spans="1:6" ht="13.5" thickBot="1">
      <c r="A4941" s="27">
        <f t="shared" si="86"/>
        <v>6</v>
      </c>
      <c r="B4941" s="27" t="s">
        <v>7213</v>
      </c>
      <c r="C4941" s="30" t="s">
        <v>7214</v>
      </c>
      <c r="D4941" s="34">
        <v>0</v>
      </c>
      <c r="E4941" s="33">
        <v>34188463304795.102</v>
      </c>
      <c r="F4941" s="33">
        <v>34188463304795.102</v>
      </c>
    </row>
    <row r="4942" spans="1:6" ht="13.5" hidden="1" thickBot="1">
      <c r="A4942" s="27">
        <f t="shared" si="86"/>
        <v>9</v>
      </c>
      <c r="B4942" s="30" t="s">
        <v>7215</v>
      </c>
      <c r="C4942" s="30" t="s">
        <v>193</v>
      </c>
      <c r="D4942" s="34">
        <v>0</v>
      </c>
      <c r="E4942" s="33">
        <v>16503361023873.5</v>
      </c>
      <c r="F4942" s="33">
        <v>16503361023873.5</v>
      </c>
    </row>
    <row r="4943" spans="1:6" ht="13.5" hidden="1" thickBot="1">
      <c r="A4943" s="27">
        <f t="shared" si="86"/>
        <v>9</v>
      </c>
      <c r="B4943" s="30" t="s">
        <v>7216</v>
      </c>
      <c r="C4943" s="30" t="s">
        <v>2447</v>
      </c>
      <c r="D4943" s="34">
        <v>0</v>
      </c>
      <c r="E4943" s="34">
        <v>1825950932593</v>
      </c>
      <c r="F4943" s="34">
        <v>1825950932593</v>
      </c>
    </row>
    <row r="4944" spans="1:6" ht="13.5" hidden="1" thickBot="1">
      <c r="A4944" s="27">
        <f t="shared" si="86"/>
        <v>9</v>
      </c>
      <c r="B4944" s="30" t="s">
        <v>7217</v>
      </c>
      <c r="C4944" s="30" t="s">
        <v>2171</v>
      </c>
      <c r="D4944" s="34">
        <v>0</v>
      </c>
      <c r="E4944" s="34">
        <v>29031916196</v>
      </c>
      <c r="F4944" s="34">
        <v>29031916196</v>
      </c>
    </row>
    <row r="4945" spans="1:6" ht="13.5" hidden="1" thickBot="1">
      <c r="A4945" s="27">
        <f t="shared" si="86"/>
        <v>9</v>
      </c>
      <c r="B4945" s="30" t="s">
        <v>7218</v>
      </c>
      <c r="C4945" s="30" t="s">
        <v>760</v>
      </c>
      <c r="D4945" s="34">
        <v>0</v>
      </c>
      <c r="E4945" s="33">
        <v>14365764243289.801</v>
      </c>
      <c r="F4945" s="33">
        <v>14365764243289.801</v>
      </c>
    </row>
    <row r="4946" spans="1:6" ht="13.5" hidden="1" thickBot="1">
      <c r="A4946" s="27">
        <f t="shared" si="86"/>
        <v>9</v>
      </c>
      <c r="B4946" s="30" t="s">
        <v>7219</v>
      </c>
      <c r="C4946" s="30" t="s">
        <v>1383</v>
      </c>
      <c r="D4946" s="34">
        <v>0</v>
      </c>
      <c r="E4946" s="33">
        <v>911309451150.14001</v>
      </c>
      <c r="F4946" s="33">
        <v>911309451150.14001</v>
      </c>
    </row>
    <row r="4947" spans="1:6" ht="13.5" hidden="1" thickBot="1">
      <c r="A4947" s="27">
        <f t="shared" si="86"/>
        <v>9</v>
      </c>
      <c r="B4947" s="30" t="s">
        <v>7220</v>
      </c>
      <c r="C4947" s="30" t="s">
        <v>116</v>
      </c>
      <c r="D4947" s="34">
        <v>0</v>
      </c>
      <c r="E4947" s="33">
        <v>326971604668.21997</v>
      </c>
      <c r="F4947" s="33">
        <v>326971604668.21997</v>
      </c>
    </row>
    <row r="4948" spans="1:6" ht="13.5" hidden="1" thickBot="1">
      <c r="A4948" s="27">
        <f t="shared" si="86"/>
        <v>9</v>
      </c>
      <c r="B4948" s="30" t="s">
        <v>7221</v>
      </c>
      <c r="C4948" s="30" t="s">
        <v>7222</v>
      </c>
      <c r="D4948" s="34">
        <v>0</v>
      </c>
      <c r="E4948" s="33">
        <v>226074133024.48999</v>
      </c>
      <c r="F4948" s="33">
        <v>226074133024.48999</v>
      </c>
    </row>
    <row r="4949" spans="1:6" ht="13.5" thickBot="1">
      <c r="A4949" s="27">
        <f t="shared" si="86"/>
        <v>6</v>
      </c>
      <c r="B4949" s="27" t="s">
        <v>7223</v>
      </c>
      <c r="C4949" s="30" t="s">
        <v>7224</v>
      </c>
      <c r="D4949" s="34">
        <v>0</v>
      </c>
      <c r="E4949" s="34">
        <v>2117249449222</v>
      </c>
      <c r="F4949" s="34">
        <v>2117249449222</v>
      </c>
    </row>
    <row r="4950" spans="1:6" ht="13.5" hidden="1" thickBot="1">
      <c r="A4950" s="27">
        <f t="shared" si="86"/>
        <v>9</v>
      </c>
      <c r="B4950" s="30" t="s">
        <v>7225</v>
      </c>
      <c r="C4950" s="30" t="s">
        <v>7224</v>
      </c>
      <c r="D4950" s="34">
        <v>0</v>
      </c>
      <c r="E4950" s="34">
        <v>2117249449222</v>
      </c>
      <c r="F4950" s="34">
        <v>2117249449222</v>
      </c>
    </row>
    <row r="4951" spans="1:6" ht="13.5" thickBot="1">
      <c r="A4951" s="27">
        <f t="shared" si="86"/>
        <v>6</v>
      </c>
      <c r="B4951" s="27" t="s">
        <v>7226</v>
      </c>
      <c r="C4951" s="30" t="s">
        <v>7227</v>
      </c>
      <c r="D4951" s="34">
        <v>0</v>
      </c>
      <c r="E4951" s="33">
        <v>683469345112.71997</v>
      </c>
      <c r="F4951" s="33">
        <v>683469345112.71997</v>
      </c>
    </row>
    <row r="4952" spans="1:6" ht="13.5" hidden="1" thickBot="1">
      <c r="A4952" s="27">
        <f t="shared" si="86"/>
        <v>9</v>
      </c>
      <c r="B4952" s="30" t="s">
        <v>7228</v>
      </c>
      <c r="C4952" s="30" t="s">
        <v>7229</v>
      </c>
      <c r="D4952" s="34">
        <v>0</v>
      </c>
      <c r="E4952" s="33">
        <v>179771962088.92001</v>
      </c>
      <c r="F4952" s="33">
        <v>179771962088.92001</v>
      </c>
    </row>
    <row r="4953" spans="1:6" ht="13.5" hidden="1" thickBot="1">
      <c r="A4953" s="27">
        <f t="shared" si="86"/>
        <v>9</v>
      </c>
      <c r="B4953" s="30" t="s">
        <v>7230</v>
      </c>
      <c r="C4953" s="30" t="s">
        <v>7231</v>
      </c>
      <c r="D4953" s="34">
        <v>0</v>
      </c>
      <c r="E4953" s="34">
        <v>1175765341</v>
      </c>
      <c r="F4953" s="34">
        <v>1175765341</v>
      </c>
    </row>
    <row r="4954" spans="1:6" ht="13.5" hidden="1" thickBot="1">
      <c r="A4954" s="27">
        <f t="shared" si="86"/>
        <v>9</v>
      </c>
      <c r="B4954" s="30" t="s">
        <v>7232</v>
      </c>
      <c r="C4954" s="30" t="s">
        <v>7233</v>
      </c>
      <c r="D4954" s="34">
        <v>0</v>
      </c>
      <c r="E4954" s="33">
        <v>305763240822.64001</v>
      </c>
      <c r="F4954" s="33">
        <v>305763240822.64001</v>
      </c>
    </row>
    <row r="4955" spans="1:6" ht="13.5" hidden="1" thickBot="1">
      <c r="A4955" s="27">
        <f t="shared" si="86"/>
        <v>9</v>
      </c>
      <c r="B4955" s="30" t="s">
        <v>7234</v>
      </c>
      <c r="C4955" s="30" t="s">
        <v>7235</v>
      </c>
      <c r="D4955" s="34">
        <v>0</v>
      </c>
      <c r="E4955" s="33">
        <v>9487960143.1499996</v>
      </c>
      <c r="F4955" s="33">
        <v>9487960143.1499996</v>
      </c>
    </row>
    <row r="4956" spans="1:6" ht="13.5" hidden="1" thickBot="1">
      <c r="A4956" s="27">
        <f t="shared" si="86"/>
        <v>9</v>
      </c>
      <c r="B4956" s="30" t="s">
        <v>7236</v>
      </c>
      <c r="C4956" s="30" t="s">
        <v>7237</v>
      </c>
      <c r="D4956" s="34">
        <v>0</v>
      </c>
      <c r="E4956" s="34">
        <v>827548575</v>
      </c>
      <c r="F4956" s="34">
        <v>827548575</v>
      </c>
    </row>
    <row r="4957" spans="1:6" ht="13.5" hidden="1" thickBot="1">
      <c r="A4957" s="27">
        <f t="shared" si="86"/>
        <v>9</v>
      </c>
      <c r="B4957" s="30" t="s">
        <v>7238</v>
      </c>
      <c r="C4957" s="30" t="s">
        <v>7239</v>
      </c>
      <c r="D4957" s="34">
        <v>0</v>
      </c>
      <c r="E4957" s="34">
        <v>8246779475</v>
      </c>
      <c r="F4957" s="34">
        <v>8246779475</v>
      </c>
    </row>
    <row r="4958" spans="1:6" ht="13.5" hidden="1" thickBot="1">
      <c r="A4958" s="27">
        <f t="shared" si="86"/>
        <v>9</v>
      </c>
      <c r="B4958" s="30" t="s">
        <v>7240</v>
      </c>
      <c r="C4958" s="30" t="s">
        <v>7241</v>
      </c>
      <c r="D4958" s="34">
        <v>0</v>
      </c>
      <c r="E4958" s="33">
        <v>2244226822.8000002</v>
      </c>
      <c r="F4958" s="33">
        <v>2244226822.8000002</v>
      </c>
    </row>
    <row r="4959" spans="1:6" ht="13.5" hidden="1" thickBot="1">
      <c r="A4959" s="27">
        <f t="shared" si="86"/>
        <v>9</v>
      </c>
      <c r="B4959" s="30" t="s">
        <v>7242</v>
      </c>
      <c r="C4959" s="30" t="s">
        <v>7243</v>
      </c>
      <c r="D4959" s="34">
        <v>0</v>
      </c>
      <c r="E4959" s="33">
        <v>9043949014.7000008</v>
      </c>
      <c r="F4959" s="33">
        <v>9043949014.7000008</v>
      </c>
    </row>
    <row r="4960" spans="1:6" ht="13.5" hidden="1" thickBot="1">
      <c r="A4960" s="27">
        <f t="shared" si="86"/>
        <v>9</v>
      </c>
      <c r="B4960" s="30" t="s">
        <v>7244</v>
      </c>
      <c r="C4960" s="30" t="s">
        <v>7245</v>
      </c>
      <c r="D4960" s="34">
        <v>0</v>
      </c>
      <c r="E4960" s="34">
        <v>43068025098</v>
      </c>
      <c r="F4960" s="34">
        <v>43068025098</v>
      </c>
    </row>
    <row r="4961" spans="1:6" ht="13.5" hidden="1" thickBot="1">
      <c r="A4961" s="27">
        <f t="shared" si="86"/>
        <v>9</v>
      </c>
      <c r="B4961" s="30" t="s">
        <v>7246</v>
      </c>
      <c r="C4961" s="30" t="s">
        <v>7247</v>
      </c>
      <c r="D4961" s="34">
        <v>0</v>
      </c>
      <c r="E4961" s="33">
        <v>3258949771.6999998</v>
      </c>
      <c r="F4961" s="33">
        <v>3258949771.6999998</v>
      </c>
    </row>
    <row r="4962" spans="1:6" ht="13.5" hidden="1" thickBot="1">
      <c r="A4962" s="27">
        <f t="shared" ref="A4962:A5025" si="87">LEN(B4962)</f>
        <v>9</v>
      </c>
      <c r="B4962" s="30" t="s">
        <v>7248</v>
      </c>
      <c r="C4962" s="30" t="s">
        <v>7249</v>
      </c>
      <c r="D4962" s="34">
        <v>0</v>
      </c>
      <c r="E4962" s="33">
        <v>56865833455.620003</v>
      </c>
      <c r="F4962" s="33">
        <v>56865833455.620003</v>
      </c>
    </row>
    <row r="4963" spans="1:6" ht="13.5" hidden="1" thickBot="1">
      <c r="A4963" s="27">
        <f t="shared" si="87"/>
        <v>9</v>
      </c>
      <c r="B4963" s="30" t="s">
        <v>7250</v>
      </c>
      <c r="C4963" s="30" t="s">
        <v>7251</v>
      </c>
      <c r="D4963" s="34">
        <v>0</v>
      </c>
      <c r="E4963" s="33">
        <v>16835877539.66</v>
      </c>
      <c r="F4963" s="33">
        <v>16835877539.66</v>
      </c>
    </row>
    <row r="4964" spans="1:6" ht="13.5" hidden="1" thickBot="1">
      <c r="A4964" s="27">
        <f t="shared" si="87"/>
        <v>9</v>
      </c>
      <c r="B4964" s="30" t="s">
        <v>7252</v>
      </c>
      <c r="C4964" s="30" t="s">
        <v>7253</v>
      </c>
      <c r="D4964" s="34">
        <v>0</v>
      </c>
      <c r="E4964" s="34">
        <v>18525860</v>
      </c>
      <c r="F4964" s="34">
        <v>18525860</v>
      </c>
    </row>
    <row r="4965" spans="1:6" ht="13.5" hidden="1" thickBot="1">
      <c r="A4965" s="27">
        <f t="shared" si="87"/>
        <v>9</v>
      </c>
      <c r="B4965" s="30" t="s">
        <v>7254</v>
      </c>
      <c r="C4965" s="30" t="s">
        <v>1108</v>
      </c>
      <c r="D4965" s="34">
        <v>0</v>
      </c>
      <c r="E4965" s="34">
        <v>2420178286</v>
      </c>
      <c r="F4965" s="34">
        <v>2420178286</v>
      </c>
    </row>
    <row r="4966" spans="1:6" ht="13.5" hidden="1" thickBot="1">
      <c r="A4966" s="27">
        <f t="shared" si="87"/>
        <v>9</v>
      </c>
      <c r="B4966" s="30" t="s">
        <v>7255</v>
      </c>
      <c r="C4966" s="30" t="s">
        <v>7256</v>
      </c>
      <c r="D4966" s="34">
        <v>0</v>
      </c>
      <c r="E4966" s="33">
        <v>344260086.39999998</v>
      </c>
      <c r="F4966" s="33">
        <v>344260086.39999998</v>
      </c>
    </row>
    <row r="4967" spans="1:6" ht="13.5" hidden="1" thickBot="1">
      <c r="A4967" s="27">
        <f t="shared" si="87"/>
        <v>9</v>
      </c>
      <c r="B4967" s="30" t="s">
        <v>7257</v>
      </c>
      <c r="C4967" s="30" t="s">
        <v>1112</v>
      </c>
      <c r="D4967" s="34">
        <v>0</v>
      </c>
      <c r="E4967" s="33">
        <v>44096262732.129997</v>
      </c>
      <c r="F4967" s="33">
        <v>44096262732.129997</v>
      </c>
    </row>
    <row r="4968" spans="1:6" ht="13.5" thickBot="1">
      <c r="A4968" s="27">
        <f t="shared" si="87"/>
        <v>6</v>
      </c>
      <c r="B4968" s="27" t="s">
        <v>7258</v>
      </c>
      <c r="C4968" s="30" t="s">
        <v>7259</v>
      </c>
      <c r="D4968" s="34">
        <v>0</v>
      </c>
      <c r="E4968" s="34">
        <v>187195490796</v>
      </c>
      <c r="F4968" s="34">
        <v>187195490796</v>
      </c>
    </row>
    <row r="4969" spans="1:6" ht="13.5" hidden="1" thickBot="1">
      <c r="A4969" s="27">
        <f t="shared" si="87"/>
        <v>9</v>
      </c>
      <c r="B4969" s="30" t="s">
        <v>7260</v>
      </c>
      <c r="C4969" s="30" t="s">
        <v>7194</v>
      </c>
      <c r="D4969" s="34">
        <v>0</v>
      </c>
      <c r="E4969" s="34">
        <v>128469104</v>
      </c>
      <c r="F4969" s="34">
        <v>128469104</v>
      </c>
    </row>
    <row r="4970" spans="1:6" ht="13.5" hidden="1" thickBot="1">
      <c r="A4970" s="27">
        <f t="shared" si="87"/>
        <v>9</v>
      </c>
      <c r="B4970" s="30" t="s">
        <v>7261</v>
      </c>
      <c r="C4970" s="30" t="s">
        <v>182</v>
      </c>
      <c r="D4970" s="34">
        <v>0</v>
      </c>
      <c r="E4970" s="34">
        <v>187066821692</v>
      </c>
      <c r="F4970" s="34">
        <v>187066821692</v>
      </c>
    </row>
    <row r="4971" spans="1:6" ht="13.5" hidden="1" thickBot="1">
      <c r="A4971" s="27">
        <f t="shared" si="87"/>
        <v>9</v>
      </c>
      <c r="B4971" s="30" t="s">
        <v>7262</v>
      </c>
      <c r="C4971" s="30" t="s">
        <v>7263</v>
      </c>
      <c r="D4971" s="34">
        <v>0</v>
      </c>
      <c r="E4971" s="34">
        <v>200000</v>
      </c>
      <c r="F4971" s="34">
        <v>200000</v>
      </c>
    </row>
    <row r="4972" spans="1:6" ht="13.5" thickBot="1">
      <c r="A4972" s="27">
        <f t="shared" si="87"/>
        <v>6</v>
      </c>
      <c r="B4972" s="27" t="s">
        <v>7264</v>
      </c>
      <c r="C4972" s="30" t="s">
        <v>77</v>
      </c>
      <c r="D4972" s="34">
        <v>0</v>
      </c>
      <c r="E4972" s="33">
        <v>112786097848418</v>
      </c>
      <c r="F4972" s="33">
        <v>112786097848418</v>
      </c>
    </row>
    <row r="4973" spans="1:6" ht="13.5" hidden="1" thickBot="1">
      <c r="A4973" s="27">
        <f t="shared" si="87"/>
        <v>9</v>
      </c>
      <c r="B4973" s="30" t="s">
        <v>7265</v>
      </c>
      <c r="C4973" s="30" t="s">
        <v>193</v>
      </c>
      <c r="D4973" s="34">
        <v>0</v>
      </c>
      <c r="E4973" s="33">
        <v>48019510212498.102</v>
      </c>
      <c r="F4973" s="33">
        <v>48019510212498.102</v>
      </c>
    </row>
    <row r="4974" spans="1:6" ht="13.5" hidden="1" thickBot="1">
      <c r="A4974" s="27">
        <f t="shared" si="87"/>
        <v>9</v>
      </c>
      <c r="B4974" s="30" t="s">
        <v>7266</v>
      </c>
      <c r="C4974" s="30" t="s">
        <v>86</v>
      </c>
      <c r="D4974" s="34">
        <v>0</v>
      </c>
      <c r="E4974" s="33">
        <v>55527868521913.602</v>
      </c>
      <c r="F4974" s="33">
        <v>55527868521913.602</v>
      </c>
    </row>
    <row r="4975" spans="1:6" ht="13.5" hidden="1" thickBot="1">
      <c r="A4975" s="27">
        <f t="shared" si="87"/>
        <v>9</v>
      </c>
      <c r="B4975" s="30" t="s">
        <v>7267</v>
      </c>
      <c r="C4975" s="30" t="s">
        <v>7268</v>
      </c>
      <c r="D4975" s="34">
        <v>0</v>
      </c>
      <c r="E4975" s="33">
        <v>9238719114006.4902</v>
      </c>
      <c r="F4975" s="33">
        <v>9238719114006.4902</v>
      </c>
    </row>
    <row r="4976" spans="1:6" ht="13.5" thickBot="1">
      <c r="A4976" s="27">
        <f t="shared" si="87"/>
        <v>6</v>
      </c>
      <c r="B4976" s="27" t="s">
        <v>7269</v>
      </c>
      <c r="C4976" s="30" t="s">
        <v>7270</v>
      </c>
      <c r="D4976" s="34">
        <v>0</v>
      </c>
      <c r="E4976" s="34">
        <v>496473663433</v>
      </c>
      <c r="F4976" s="34">
        <v>496473663433</v>
      </c>
    </row>
    <row r="4977" spans="1:6" ht="13.5" hidden="1" thickBot="1">
      <c r="A4977" s="27">
        <f t="shared" si="87"/>
        <v>9</v>
      </c>
      <c r="B4977" s="30" t="s">
        <v>7271</v>
      </c>
      <c r="C4977" s="30" t="s">
        <v>7272</v>
      </c>
      <c r="D4977" s="34">
        <v>0</v>
      </c>
      <c r="E4977" s="34">
        <v>315034688669</v>
      </c>
      <c r="F4977" s="34">
        <v>315034688669</v>
      </c>
    </row>
    <row r="4978" spans="1:6" ht="13.5" hidden="1" thickBot="1">
      <c r="A4978" s="27">
        <f t="shared" si="87"/>
        <v>9</v>
      </c>
      <c r="B4978" s="30" t="s">
        <v>7273</v>
      </c>
      <c r="C4978" s="30" t="s">
        <v>7274</v>
      </c>
      <c r="D4978" s="34">
        <v>0</v>
      </c>
      <c r="E4978" s="34">
        <v>181438974764</v>
      </c>
      <c r="F4978" s="34">
        <v>181438974764</v>
      </c>
    </row>
    <row r="4979" spans="1:6" ht="13.5" thickBot="1">
      <c r="A4979" s="27">
        <f t="shared" si="87"/>
        <v>6</v>
      </c>
      <c r="B4979" s="27" t="s">
        <v>7275</v>
      </c>
      <c r="C4979" s="30" t="s">
        <v>7276</v>
      </c>
      <c r="D4979" s="34">
        <v>0</v>
      </c>
      <c r="E4979" s="34">
        <v>1989962708911</v>
      </c>
      <c r="F4979" s="34">
        <v>1989962708911</v>
      </c>
    </row>
    <row r="4980" spans="1:6" ht="13.5" hidden="1" thickBot="1">
      <c r="A4980" s="27">
        <f t="shared" si="87"/>
        <v>9</v>
      </c>
      <c r="B4980" s="30" t="s">
        <v>7277</v>
      </c>
      <c r="C4980" s="30" t="s">
        <v>7278</v>
      </c>
      <c r="D4980" s="34">
        <v>0</v>
      </c>
      <c r="E4980" s="34">
        <v>1963030071402</v>
      </c>
      <c r="F4980" s="34">
        <v>1963030071402</v>
      </c>
    </row>
    <row r="4981" spans="1:6" ht="13.5" hidden="1" thickBot="1">
      <c r="A4981" s="27">
        <f t="shared" si="87"/>
        <v>9</v>
      </c>
      <c r="B4981" s="30" t="s">
        <v>7279</v>
      </c>
      <c r="C4981" s="30" t="s">
        <v>2303</v>
      </c>
      <c r="D4981" s="34">
        <v>0</v>
      </c>
      <c r="E4981" s="34">
        <v>24889685674</v>
      </c>
      <c r="F4981" s="34">
        <v>24889685674</v>
      </c>
    </row>
    <row r="4982" spans="1:6" ht="13.5" hidden="1" thickBot="1">
      <c r="A4982" s="27">
        <f t="shared" si="87"/>
        <v>9</v>
      </c>
      <c r="B4982" s="30" t="s">
        <v>7280</v>
      </c>
      <c r="C4982" s="30" t="s">
        <v>2301</v>
      </c>
      <c r="D4982" s="34">
        <v>0</v>
      </c>
      <c r="E4982" s="34">
        <v>2042951835</v>
      </c>
      <c r="F4982" s="34">
        <v>2042951835</v>
      </c>
    </row>
    <row r="4983" spans="1:6" ht="13.5" thickBot="1">
      <c r="A4983" s="27">
        <f t="shared" si="87"/>
        <v>6</v>
      </c>
      <c r="B4983" s="27" t="s">
        <v>7281</v>
      </c>
      <c r="C4983" s="30" t="s">
        <v>7282</v>
      </c>
      <c r="D4983" s="34">
        <v>0</v>
      </c>
      <c r="E4983" s="33">
        <v>17389010204627.6</v>
      </c>
      <c r="F4983" s="33">
        <v>17389010204627.6</v>
      </c>
    </row>
    <row r="4984" spans="1:6" ht="13.5" hidden="1" thickBot="1">
      <c r="A4984" s="27">
        <f t="shared" si="87"/>
        <v>9</v>
      </c>
      <c r="B4984" s="30" t="s">
        <v>7283</v>
      </c>
      <c r="C4984" s="30" t="s">
        <v>182</v>
      </c>
      <c r="D4984" s="34">
        <v>0</v>
      </c>
      <c r="E4984" s="33">
        <v>8440838633389.5</v>
      </c>
      <c r="F4984" s="33">
        <v>8440838633389.5</v>
      </c>
    </row>
    <row r="4985" spans="1:6" ht="13.5" hidden="1" thickBot="1">
      <c r="A4985" s="27">
        <f t="shared" si="87"/>
        <v>9</v>
      </c>
      <c r="B4985" s="30" t="s">
        <v>7284</v>
      </c>
      <c r="C4985" s="30" t="s">
        <v>4709</v>
      </c>
      <c r="D4985" s="34">
        <v>0</v>
      </c>
      <c r="E4985" s="33">
        <v>8948171571238.1094</v>
      </c>
      <c r="F4985" s="33">
        <v>8948171571238.1094</v>
      </c>
    </row>
    <row r="4986" spans="1:6" ht="13.5" thickBot="1">
      <c r="A4986" s="27">
        <f t="shared" si="87"/>
        <v>6</v>
      </c>
      <c r="B4986" s="27" t="s">
        <v>7285</v>
      </c>
      <c r="C4986" s="30" t="s">
        <v>7286</v>
      </c>
      <c r="D4986" s="34">
        <v>0</v>
      </c>
      <c r="E4986" s="33">
        <v>1965798603692.6299</v>
      </c>
      <c r="F4986" s="33">
        <v>1965798603692.6299</v>
      </c>
    </row>
    <row r="4987" spans="1:6" ht="13.5" hidden="1" thickBot="1">
      <c r="A4987" s="27">
        <f t="shared" si="87"/>
        <v>9</v>
      </c>
      <c r="B4987" s="30" t="s">
        <v>7287</v>
      </c>
      <c r="C4987" s="30" t="s">
        <v>7288</v>
      </c>
      <c r="D4987" s="34">
        <v>0</v>
      </c>
      <c r="E4987" s="33">
        <v>957802510668.65002</v>
      </c>
      <c r="F4987" s="33">
        <v>957802510668.65002</v>
      </c>
    </row>
    <row r="4988" spans="1:6" ht="13.5" hidden="1" thickBot="1">
      <c r="A4988" s="27">
        <f t="shared" si="87"/>
        <v>9</v>
      </c>
      <c r="B4988" s="30" t="s">
        <v>7289</v>
      </c>
      <c r="C4988" s="30" t="s">
        <v>7290</v>
      </c>
      <c r="D4988" s="34">
        <v>0</v>
      </c>
      <c r="E4988" s="33">
        <v>1007996093023.98</v>
      </c>
      <c r="F4988" s="33">
        <v>1007996093023.98</v>
      </c>
    </row>
    <row r="4989" spans="1:6" ht="13.5" thickBot="1">
      <c r="A4989" s="27">
        <f t="shared" si="87"/>
        <v>6</v>
      </c>
      <c r="B4989" s="27" t="s">
        <v>7291</v>
      </c>
      <c r="C4989" s="30" t="s">
        <v>7292</v>
      </c>
      <c r="D4989" s="34">
        <v>0</v>
      </c>
      <c r="E4989" s="34">
        <v>81881350950001</v>
      </c>
      <c r="F4989" s="34">
        <v>81881350950001</v>
      </c>
    </row>
    <row r="4990" spans="1:6" ht="13.5" hidden="1" thickBot="1">
      <c r="A4990" s="27">
        <f t="shared" si="87"/>
        <v>9</v>
      </c>
      <c r="B4990" s="30" t="s">
        <v>7293</v>
      </c>
      <c r="C4990" s="30" t="s">
        <v>2156</v>
      </c>
      <c r="D4990" s="34">
        <v>0</v>
      </c>
      <c r="E4990" s="34">
        <v>81881350950001</v>
      </c>
      <c r="F4990" s="34">
        <v>81881350950001</v>
      </c>
    </row>
    <row r="4991" spans="1:6" ht="13.5" thickBot="1">
      <c r="A4991" s="27">
        <f t="shared" si="87"/>
        <v>6</v>
      </c>
      <c r="B4991" s="27" t="s">
        <v>7294</v>
      </c>
      <c r="C4991" s="30" t="s">
        <v>7295</v>
      </c>
      <c r="D4991" s="34">
        <v>0</v>
      </c>
      <c r="E4991" s="33">
        <v>69057843060.589996</v>
      </c>
      <c r="F4991" s="33">
        <v>69057843060.589996</v>
      </c>
    </row>
    <row r="4992" spans="1:6" ht="13.5" hidden="1" thickBot="1">
      <c r="A4992" s="27">
        <f t="shared" si="87"/>
        <v>9</v>
      </c>
      <c r="B4992" s="30" t="s">
        <v>7296</v>
      </c>
      <c r="C4992" s="30" t="s">
        <v>948</v>
      </c>
      <c r="D4992" s="34">
        <v>0</v>
      </c>
      <c r="E4992" s="33">
        <v>69057843060.589996</v>
      </c>
      <c r="F4992" s="33">
        <v>69057843060.589996</v>
      </c>
    </row>
    <row r="4993" spans="1:6" ht="13.5" thickBot="1">
      <c r="A4993" s="27">
        <f t="shared" si="87"/>
        <v>6</v>
      </c>
      <c r="B4993" s="27" t="s">
        <v>7297</v>
      </c>
      <c r="C4993" s="30" t="s">
        <v>7298</v>
      </c>
      <c r="D4993" s="34">
        <v>0</v>
      </c>
      <c r="E4993" s="34">
        <v>1524621641</v>
      </c>
      <c r="F4993" s="34">
        <v>1524621641</v>
      </c>
    </row>
    <row r="4994" spans="1:6" ht="13.5" hidden="1" thickBot="1">
      <c r="A4994" s="27">
        <f t="shared" si="87"/>
        <v>9</v>
      </c>
      <c r="B4994" s="30" t="s">
        <v>7299</v>
      </c>
      <c r="C4994" s="30" t="s">
        <v>7300</v>
      </c>
      <c r="D4994" s="34">
        <v>0</v>
      </c>
      <c r="E4994" s="34">
        <v>1524621641</v>
      </c>
      <c r="F4994" s="34">
        <v>1524621641</v>
      </c>
    </row>
    <row r="4995" spans="1:6" ht="13.5" thickBot="1">
      <c r="A4995" s="27">
        <f t="shared" si="87"/>
        <v>6</v>
      </c>
      <c r="B4995" s="27" t="s">
        <v>7301</v>
      </c>
      <c r="C4995" s="30" t="s">
        <v>2447</v>
      </c>
      <c r="D4995" s="34">
        <v>0</v>
      </c>
      <c r="E4995" s="33">
        <v>215493365782.22</v>
      </c>
      <c r="F4995" s="33">
        <v>215493365782.22</v>
      </c>
    </row>
    <row r="4996" spans="1:6" ht="13.5" hidden="1" thickBot="1">
      <c r="A4996" s="27">
        <f t="shared" si="87"/>
        <v>9</v>
      </c>
      <c r="B4996" s="30" t="s">
        <v>7302</v>
      </c>
      <c r="C4996" s="30" t="s">
        <v>7303</v>
      </c>
      <c r="D4996" s="34">
        <v>0</v>
      </c>
      <c r="E4996" s="34">
        <v>7743174198</v>
      </c>
      <c r="F4996" s="34">
        <v>7743174198</v>
      </c>
    </row>
    <row r="4997" spans="1:6" ht="13.5" hidden="1" thickBot="1">
      <c r="A4997" s="27">
        <f t="shared" si="87"/>
        <v>9</v>
      </c>
      <c r="B4997" s="30" t="s">
        <v>7304</v>
      </c>
      <c r="C4997" s="30" t="s">
        <v>2052</v>
      </c>
      <c r="D4997" s="34">
        <v>0</v>
      </c>
      <c r="E4997" s="34">
        <v>36087046964</v>
      </c>
      <c r="F4997" s="34">
        <v>36087046964</v>
      </c>
    </row>
    <row r="4998" spans="1:6" ht="13.5" hidden="1" thickBot="1">
      <c r="A4998" s="27">
        <f t="shared" si="87"/>
        <v>9</v>
      </c>
      <c r="B4998" s="30" t="s">
        <v>7305</v>
      </c>
      <c r="C4998" s="30" t="s">
        <v>2155</v>
      </c>
      <c r="D4998" s="34">
        <v>0</v>
      </c>
      <c r="E4998" s="33">
        <v>171663144620.22</v>
      </c>
      <c r="F4998" s="33">
        <v>171663144620.22</v>
      </c>
    </row>
    <row r="4999" spans="1:6" ht="13.5" thickBot="1">
      <c r="A4999" s="27">
        <f t="shared" si="87"/>
        <v>6</v>
      </c>
      <c r="B4999" s="27" t="s">
        <v>7306</v>
      </c>
      <c r="C4999" s="30" t="s">
        <v>87</v>
      </c>
      <c r="D4999" s="34">
        <v>0</v>
      </c>
      <c r="E4999" s="34">
        <v>8232373261</v>
      </c>
      <c r="F4999" s="34">
        <v>8232373261</v>
      </c>
    </row>
    <row r="5000" spans="1:6" ht="13.5" hidden="1" thickBot="1">
      <c r="A5000" s="27">
        <f t="shared" si="87"/>
        <v>9</v>
      </c>
      <c r="B5000" s="30" t="s">
        <v>7307</v>
      </c>
      <c r="C5000" s="30" t="s">
        <v>2088</v>
      </c>
      <c r="D5000" s="34">
        <v>0</v>
      </c>
      <c r="E5000" s="34">
        <v>37619</v>
      </c>
      <c r="F5000" s="34">
        <v>37619</v>
      </c>
    </row>
    <row r="5001" spans="1:6" ht="13.5" hidden="1" thickBot="1">
      <c r="A5001" s="27">
        <f t="shared" si="87"/>
        <v>9</v>
      </c>
      <c r="B5001" s="30" t="s">
        <v>7308</v>
      </c>
      <c r="C5001" s="30" t="s">
        <v>1965</v>
      </c>
      <c r="D5001" s="34">
        <v>0</v>
      </c>
      <c r="E5001" s="34">
        <v>37200000</v>
      </c>
      <c r="F5001" s="34">
        <v>37200000</v>
      </c>
    </row>
    <row r="5002" spans="1:6" ht="13.5" hidden="1" thickBot="1">
      <c r="A5002" s="27">
        <f t="shared" si="87"/>
        <v>9</v>
      </c>
      <c r="B5002" s="30" t="s">
        <v>7309</v>
      </c>
      <c r="C5002" s="30" t="s">
        <v>2106</v>
      </c>
      <c r="D5002" s="34">
        <v>0</v>
      </c>
      <c r="E5002" s="34">
        <v>6511487608</v>
      </c>
      <c r="F5002" s="34">
        <v>6511487608</v>
      </c>
    </row>
    <row r="5003" spans="1:6" ht="13.5" hidden="1" thickBot="1">
      <c r="A5003" s="27">
        <f t="shared" si="87"/>
        <v>9</v>
      </c>
      <c r="B5003" s="30" t="s">
        <v>7310</v>
      </c>
      <c r="C5003" s="30" t="s">
        <v>2109</v>
      </c>
      <c r="D5003" s="34">
        <v>0</v>
      </c>
      <c r="E5003" s="34">
        <v>37860</v>
      </c>
      <c r="F5003" s="34">
        <v>37860</v>
      </c>
    </row>
    <row r="5004" spans="1:6" ht="13.5" hidden="1" thickBot="1">
      <c r="A5004" s="27">
        <f t="shared" si="87"/>
        <v>9</v>
      </c>
      <c r="B5004" s="30" t="s">
        <v>7311</v>
      </c>
      <c r="C5004" s="30" t="s">
        <v>2111</v>
      </c>
      <c r="D5004" s="34">
        <v>0</v>
      </c>
      <c r="E5004" s="34">
        <v>1683610174</v>
      </c>
      <c r="F5004" s="34">
        <v>1683610174</v>
      </c>
    </row>
    <row r="5005" spans="1:6" ht="13.5" thickBot="1">
      <c r="A5005" s="27">
        <f t="shared" si="87"/>
        <v>6</v>
      </c>
      <c r="B5005" s="27" t="s">
        <v>7312</v>
      </c>
      <c r="C5005" s="30" t="s">
        <v>7313</v>
      </c>
      <c r="D5005" s="34">
        <v>0</v>
      </c>
      <c r="E5005" s="33">
        <v>28722789642.939999</v>
      </c>
      <c r="F5005" s="33">
        <v>28722789642.939999</v>
      </c>
    </row>
    <row r="5006" spans="1:6" ht="13.5" hidden="1" thickBot="1">
      <c r="A5006" s="27">
        <f t="shared" si="87"/>
        <v>9</v>
      </c>
      <c r="B5006" s="30" t="s">
        <v>7314</v>
      </c>
      <c r="C5006" s="30" t="s">
        <v>7315</v>
      </c>
      <c r="D5006" s="34">
        <v>0</v>
      </c>
      <c r="E5006" s="33">
        <v>5502174053.3599997</v>
      </c>
      <c r="F5006" s="33">
        <v>5502174053.3599997</v>
      </c>
    </row>
    <row r="5007" spans="1:6" ht="13.5" hidden="1" thickBot="1">
      <c r="A5007" s="27">
        <f t="shared" si="87"/>
        <v>9</v>
      </c>
      <c r="B5007" s="30" t="s">
        <v>7316</v>
      </c>
      <c r="C5007" s="30" t="s">
        <v>1269</v>
      </c>
      <c r="D5007" s="34">
        <v>0</v>
      </c>
      <c r="E5007" s="34">
        <v>295044102</v>
      </c>
      <c r="F5007" s="34">
        <v>295044102</v>
      </c>
    </row>
    <row r="5008" spans="1:6" ht="13.5" hidden="1" thickBot="1">
      <c r="A5008" s="27">
        <f t="shared" si="87"/>
        <v>9</v>
      </c>
      <c r="B5008" s="30" t="s">
        <v>7317</v>
      </c>
      <c r="C5008" s="30" t="s">
        <v>1334</v>
      </c>
      <c r="D5008" s="34">
        <v>0</v>
      </c>
      <c r="E5008" s="34">
        <v>396077</v>
      </c>
      <c r="F5008" s="34">
        <v>396077</v>
      </c>
    </row>
    <row r="5009" spans="1:6" ht="13.5" hidden="1" thickBot="1">
      <c r="A5009" s="27">
        <f t="shared" si="87"/>
        <v>9</v>
      </c>
      <c r="B5009" s="30" t="s">
        <v>7318</v>
      </c>
      <c r="C5009" s="30" t="s">
        <v>2788</v>
      </c>
      <c r="D5009" s="34">
        <v>0</v>
      </c>
      <c r="E5009" s="34">
        <v>19270000</v>
      </c>
      <c r="F5009" s="34">
        <v>19270000</v>
      </c>
    </row>
    <row r="5010" spans="1:6" ht="13.5" hidden="1" thickBot="1">
      <c r="A5010" s="27">
        <f t="shared" si="87"/>
        <v>9</v>
      </c>
      <c r="B5010" s="30" t="s">
        <v>7319</v>
      </c>
      <c r="C5010" s="30" t="s">
        <v>7320</v>
      </c>
      <c r="D5010" s="34">
        <v>0</v>
      </c>
      <c r="E5010" s="34">
        <v>2010690</v>
      </c>
      <c r="F5010" s="34">
        <v>2010690</v>
      </c>
    </row>
    <row r="5011" spans="1:6" ht="13.5" hidden="1" thickBot="1">
      <c r="A5011" s="27">
        <f t="shared" si="87"/>
        <v>9</v>
      </c>
      <c r="B5011" s="30" t="s">
        <v>7321</v>
      </c>
      <c r="C5011" s="30" t="s">
        <v>2198</v>
      </c>
      <c r="D5011" s="34">
        <v>0</v>
      </c>
      <c r="E5011" s="34">
        <v>14826000</v>
      </c>
      <c r="F5011" s="34">
        <v>14826000</v>
      </c>
    </row>
    <row r="5012" spans="1:6" ht="13.5" hidden="1" thickBot="1">
      <c r="A5012" s="27">
        <f t="shared" si="87"/>
        <v>9</v>
      </c>
      <c r="B5012" s="30" t="s">
        <v>7322</v>
      </c>
      <c r="C5012" s="30" t="s">
        <v>2786</v>
      </c>
      <c r="D5012" s="34">
        <v>0</v>
      </c>
      <c r="E5012" s="34">
        <v>318112270</v>
      </c>
      <c r="F5012" s="34">
        <v>318112270</v>
      </c>
    </row>
    <row r="5013" spans="1:6" ht="13.5" hidden="1" thickBot="1">
      <c r="A5013" s="27">
        <f t="shared" si="87"/>
        <v>9</v>
      </c>
      <c r="B5013" s="30" t="s">
        <v>7323</v>
      </c>
      <c r="C5013" s="30" t="s">
        <v>7324</v>
      </c>
      <c r="D5013" s="34">
        <v>0</v>
      </c>
      <c r="E5013" s="34">
        <v>16994000</v>
      </c>
      <c r="F5013" s="34">
        <v>16994000</v>
      </c>
    </row>
    <row r="5014" spans="1:6" ht="13.5" hidden="1" thickBot="1">
      <c r="A5014" s="27">
        <f t="shared" si="87"/>
        <v>9</v>
      </c>
      <c r="B5014" s="30" t="s">
        <v>7325</v>
      </c>
      <c r="C5014" s="30" t="s">
        <v>3095</v>
      </c>
      <c r="D5014" s="34">
        <v>0</v>
      </c>
      <c r="E5014" s="34">
        <v>823231365</v>
      </c>
      <c r="F5014" s="34">
        <v>823231365</v>
      </c>
    </row>
    <row r="5015" spans="1:6" ht="13.5" hidden="1" thickBot="1">
      <c r="A5015" s="27">
        <f t="shared" si="87"/>
        <v>9</v>
      </c>
      <c r="B5015" s="30" t="s">
        <v>7326</v>
      </c>
      <c r="C5015" s="30" t="s">
        <v>7327</v>
      </c>
      <c r="D5015" s="34">
        <v>0</v>
      </c>
      <c r="E5015" s="34">
        <v>19886668085</v>
      </c>
      <c r="F5015" s="34">
        <v>19886668085</v>
      </c>
    </row>
    <row r="5016" spans="1:6" ht="13.5" hidden="1" thickBot="1">
      <c r="A5016" s="27">
        <f t="shared" si="87"/>
        <v>9</v>
      </c>
      <c r="B5016" s="30" t="s">
        <v>7328</v>
      </c>
      <c r="C5016" s="30" t="s">
        <v>7329</v>
      </c>
      <c r="D5016" s="34">
        <v>0</v>
      </c>
      <c r="E5016" s="33">
        <v>1654947241.5799999</v>
      </c>
      <c r="F5016" s="33">
        <v>1654947241.5799999</v>
      </c>
    </row>
    <row r="5017" spans="1:6" ht="13.5" hidden="1" thickBot="1">
      <c r="A5017" s="27">
        <f t="shared" si="87"/>
        <v>9</v>
      </c>
      <c r="B5017" s="30" t="s">
        <v>7330</v>
      </c>
      <c r="C5017" s="30" t="s">
        <v>7331</v>
      </c>
      <c r="D5017" s="34">
        <v>0</v>
      </c>
      <c r="E5017" s="34">
        <v>189115759</v>
      </c>
      <c r="F5017" s="34">
        <v>189115759</v>
      </c>
    </row>
    <row r="5018" spans="1:6" ht="13.5" thickBot="1">
      <c r="A5018" s="27">
        <f t="shared" si="87"/>
        <v>6</v>
      </c>
      <c r="B5018" s="27" t="s">
        <v>7332</v>
      </c>
      <c r="C5018" s="30" t="s">
        <v>7333</v>
      </c>
      <c r="D5018" s="34">
        <v>0</v>
      </c>
      <c r="E5018" s="33">
        <v>2363107927.6100001</v>
      </c>
      <c r="F5018" s="33">
        <v>2363107927.6100001</v>
      </c>
    </row>
    <row r="5019" spans="1:6" ht="13.5" hidden="1" thickBot="1">
      <c r="A5019" s="27">
        <f t="shared" si="87"/>
        <v>9</v>
      </c>
      <c r="B5019" s="30" t="s">
        <v>7334</v>
      </c>
      <c r="C5019" s="30" t="s">
        <v>2212</v>
      </c>
      <c r="D5019" s="34">
        <v>0</v>
      </c>
      <c r="E5019" s="34">
        <v>738547248</v>
      </c>
      <c r="F5019" s="34">
        <v>738547248</v>
      </c>
    </row>
    <row r="5020" spans="1:6" ht="13.5" hidden="1" thickBot="1">
      <c r="A5020" s="27">
        <f t="shared" si="87"/>
        <v>9</v>
      </c>
      <c r="B5020" s="30" t="s">
        <v>7335</v>
      </c>
      <c r="C5020" s="30" t="s">
        <v>4785</v>
      </c>
      <c r="D5020" s="34">
        <v>0</v>
      </c>
      <c r="E5020" s="34">
        <v>162327250</v>
      </c>
      <c r="F5020" s="34">
        <v>162327250</v>
      </c>
    </row>
    <row r="5021" spans="1:6" ht="13.5" hidden="1" thickBot="1">
      <c r="A5021" s="27">
        <f t="shared" si="87"/>
        <v>9</v>
      </c>
      <c r="B5021" s="30" t="s">
        <v>7336</v>
      </c>
      <c r="C5021" s="30" t="s">
        <v>4802</v>
      </c>
      <c r="D5021" s="34">
        <v>0</v>
      </c>
      <c r="E5021" s="34">
        <v>103020850</v>
      </c>
      <c r="F5021" s="34">
        <v>103020850</v>
      </c>
    </row>
    <row r="5022" spans="1:6" ht="13.5" hidden="1" thickBot="1">
      <c r="A5022" s="27">
        <f t="shared" si="87"/>
        <v>9</v>
      </c>
      <c r="B5022" s="30" t="s">
        <v>7337</v>
      </c>
      <c r="C5022" s="30" t="s">
        <v>1269</v>
      </c>
      <c r="D5022" s="34">
        <v>0</v>
      </c>
      <c r="E5022" s="34">
        <v>151268619</v>
      </c>
      <c r="F5022" s="34">
        <v>151268619</v>
      </c>
    </row>
    <row r="5023" spans="1:6" ht="13.5" hidden="1" thickBot="1">
      <c r="A5023" s="27">
        <f t="shared" si="87"/>
        <v>9</v>
      </c>
      <c r="B5023" s="30" t="s">
        <v>7338</v>
      </c>
      <c r="C5023" s="30" t="s">
        <v>1334</v>
      </c>
      <c r="D5023" s="34">
        <v>0</v>
      </c>
      <c r="E5023" s="34">
        <v>921616</v>
      </c>
      <c r="F5023" s="34">
        <v>921616</v>
      </c>
    </row>
    <row r="5024" spans="1:6" ht="13.5" hidden="1" thickBot="1">
      <c r="A5024" s="27">
        <f t="shared" si="87"/>
        <v>9</v>
      </c>
      <c r="B5024" s="30" t="s">
        <v>7339</v>
      </c>
      <c r="C5024" s="30" t="s">
        <v>2788</v>
      </c>
      <c r="D5024" s="34">
        <v>0</v>
      </c>
      <c r="E5024" s="34">
        <v>700000</v>
      </c>
      <c r="F5024" s="34">
        <v>700000</v>
      </c>
    </row>
    <row r="5025" spans="1:6" ht="13.5" hidden="1" thickBot="1">
      <c r="A5025" s="27">
        <f t="shared" si="87"/>
        <v>9</v>
      </c>
      <c r="B5025" s="30" t="s">
        <v>7340</v>
      </c>
      <c r="C5025" s="30" t="s">
        <v>7320</v>
      </c>
      <c r="D5025" s="34">
        <v>0</v>
      </c>
      <c r="E5025" s="34">
        <v>12500000</v>
      </c>
      <c r="F5025" s="34">
        <v>12500000</v>
      </c>
    </row>
    <row r="5026" spans="1:6" ht="13.5" hidden="1" thickBot="1">
      <c r="A5026" s="27">
        <f t="shared" ref="A5026:A5089" si="88">LEN(B5026)</f>
        <v>9</v>
      </c>
      <c r="B5026" s="30" t="s">
        <v>7341</v>
      </c>
      <c r="C5026" s="30" t="s">
        <v>2198</v>
      </c>
      <c r="D5026" s="34">
        <v>0</v>
      </c>
      <c r="E5026" s="33">
        <v>1411912.98</v>
      </c>
      <c r="F5026" s="33">
        <v>1411912.98</v>
      </c>
    </row>
    <row r="5027" spans="1:6" ht="13.5" hidden="1" thickBot="1">
      <c r="A5027" s="27">
        <f t="shared" si="88"/>
        <v>9</v>
      </c>
      <c r="B5027" s="30" t="s">
        <v>7342</v>
      </c>
      <c r="C5027" s="30" t="s">
        <v>2786</v>
      </c>
      <c r="D5027" s="34">
        <v>0</v>
      </c>
      <c r="E5027" s="34">
        <v>336300940</v>
      </c>
      <c r="F5027" s="34">
        <v>336300940</v>
      </c>
    </row>
    <row r="5028" spans="1:6" ht="13.5" hidden="1" thickBot="1">
      <c r="A5028" s="27">
        <f t="shared" si="88"/>
        <v>9</v>
      </c>
      <c r="B5028" s="30" t="s">
        <v>7343</v>
      </c>
      <c r="C5028" s="30" t="s">
        <v>3095</v>
      </c>
      <c r="D5028" s="34">
        <v>0</v>
      </c>
      <c r="E5028" s="33">
        <v>82744500.5</v>
      </c>
      <c r="F5028" s="33">
        <v>82744500.5</v>
      </c>
    </row>
    <row r="5029" spans="1:6" ht="13.5" hidden="1" thickBot="1">
      <c r="A5029" s="27">
        <f t="shared" si="88"/>
        <v>9</v>
      </c>
      <c r="B5029" s="30" t="s">
        <v>7344</v>
      </c>
      <c r="C5029" s="30" t="s">
        <v>7345</v>
      </c>
      <c r="D5029" s="34">
        <v>0</v>
      </c>
      <c r="E5029" s="34">
        <v>6872712</v>
      </c>
      <c r="F5029" s="34">
        <v>6872712</v>
      </c>
    </row>
    <row r="5030" spans="1:6" ht="13.5" hidden="1" thickBot="1">
      <c r="A5030" s="27">
        <f t="shared" si="88"/>
        <v>9</v>
      </c>
      <c r="B5030" s="30" t="s">
        <v>7346</v>
      </c>
      <c r="C5030" s="30" t="s">
        <v>7329</v>
      </c>
      <c r="D5030" s="34">
        <v>0</v>
      </c>
      <c r="E5030" s="33">
        <v>34340048.130000003</v>
      </c>
      <c r="F5030" s="33">
        <v>34340048.130000003</v>
      </c>
    </row>
    <row r="5031" spans="1:6" ht="13.5" hidden="1" thickBot="1">
      <c r="A5031" s="27">
        <f t="shared" si="88"/>
        <v>9</v>
      </c>
      <c r="B5031" s="30" t="s">
        <v>7347</v>
      </c>
      <c r="C5031" s="30" t="s">
        <v>5760</v>
      </c>
      <c r="D5031" s="34">
        <v>0</v>
      </c>
      <c r="E5031" s="34">
        <v>732152231</v>
      </c>
      <c r="F5031" s="34">
        <v>732152231</v>
      </c>
    </row>
    <row r="5032" spans="1:6" ht="13.5" thickBot="1">
      <c r="A5032" s="27">
        <f t="shared" si="88"/>
        <v>6</v>
      </c>
      <c r="B5032" s="27" t="s">
        <v>7348</v>
      </c>
      <c r="C5032" s="30" t="s">
        <v>7349</v>
      </c>
      <c r="D5032" s="34">
        <v>0</v>
      </c>
      <c r="E5032" s="33">
        <v>66295234953369.102</v>
      </c>
      <c r="F5032" s="33">
        <v>66295234953369.102</v>
      </c>
    </row>
    <row r="5033" spans="1:6" ht="13.5" hidden="1" thickBot="1">
      <c r="A5033" s="27">
        <f t="shared" si="88"/>
        <v>9</v>
      </c>
      <c r="B5033" s="30" t="s">
        <v>7350</v>
      </c>
      <c r="C5033" s="30" t="s">
        <v>7351</v>
      </c>
      <c r="D5033" s="34">
        <v>0</v>
      </c>
      <c r="E5033" s="33">
        <v>8710054578414.71</v>
      </c>
      <c r="F5033" s="33">
        <v>8710054578414.71</v>
      </c>
    </row>
    <row r="5034" spans="1:6" ht="13.5" hidden="1" thickBot="1">
      <c r="A5034" s="27">
        <f t="shared" si="88"/>
        <v>9</v>
      </c>
      <c r="B5034" s="30" t="s">
        <v>7352</v>
      </c>
      <c r="C5034" s="30" t="s">
        <v>7353</v>
      </c>
      <c r="D5034" s="34">
        <v>0</v>
      </c>
      <c r="E5034" s="33">
        <v>4247522618470.2002</v>
      </c>
      <c r="F5034" s="33">
        <v>4247522618470.2002</v>
      </c>
    </row>
    <row r="5035" spans="1:6" ht="13.5" hidden="1" thickBot="1">
      <c r="A5035" s="27">
        <f t="shared" si="88"/>
        <v>9</v>
      </c>
      <c r="B5035" s="30" t="s">
        <v>7354</v>
      </c>
      <c r="C5035" s="30" t="s">
        <v>7355</v>
      </c>
      <c r="D5035" s="34">
        <v>0</v>
      </c>
      <c r="E5035" s="33">
        <v>53337657756484.203</v>
      </c>
      <c r="F5035" s="33">
        <v>53337657756484.203</v>
      </c>
    </row>
    <row r="5036" spans="1:6" ht="13.5" thickBot="1">
      <c r="A5036" s="27">
        <f t="shared" si="88"/>
        <v>6</v>
      </c>
      <c r="B5036" s="27" t="s">
        <v>7356</v>
      </c>
      <c r="C5036" s="30" t="s">
        <v>7357</v>
      </c>
      <c r="D5036" s="34">
        <v>0</v>
      </c>
      <c r="E5036" s="33">
        <v>148169773156189</v>
      </c>
      <c r="F5036" s="33">
        <v>148169773156189</v>
      </c>
    </row>
    <row r="5037" spans="1:6" ht="13.5" hidden="1" thickBot="1">
      <c r="A5037" s="27">
        <f t="shared" si="88"/>
        <v>9</v>
      </c>
      <c r="B5037" s="30" t="s">
        <v>7358</v>
      </c>
      <c r="C5037" s="30" t="s">
        <v>7359</v>
      </c>
      <c r="D5037" s="34">
        <v>0</v>
      </c>
      <c r="E5037" s="34">
        <v>393809292785</v>
      </c>
      <c r="F5037" s="34">
        <v>393809292785</v>
      </c>
    </row>
    <row r="5038" spans="1:6" ht="13.5" hidden="1" thickBot="1">
      <c r="A5038" s="27">
        <f t="shared" si="88"/>
        <v>9</v>
      </c>
      <c r="B5038" s="30" t="s">
        <v>7360</v>
      </c>
      <c r="C5038" s="30" t="s">
        <v>7361</v>
      </c>
      <c r="D5038" s="34">
        <v>0</v>
      </c>
      <c r="E5038" s="34">
        <v>5796267133189</v>
      </c>
      <c r="F5038" s="34">
        <v>5796267133189</v>
      </c>
    </row>
    <row r="5039" spans="1:6" ht="13.5" hidden="1" thickBot="1">
      <c r="A5039" s="27">
        <f t="shared" si="88"/>
        <v>9</v>
      </c>
      <c r="B5039" s="30" t="s">
        <v>7362</v>
      </c>
      <c r="C5039" s="30" t="s">
        <v>1263</v>
      </c>
      <c r="D5039" s="34">
        <v>0</v>
      </c>
      <c r="E5039" s="33">
        <v>863695284398.51001</v>
      </c>
      <c r="F5039" s="33">
        <v>863695284398.51001</v>
      </c>
    </row>
    <row r="5040" spans="1:6" ht="13.5" hidden="1" thickBot="1">
      <c r="A5040" s="27">
        <f t="shared" si="88"/>
        <v>9</v>
      </c>
      <c r="B5040" s="30" t="s">
        <v>7363</v>
      </c>
      <c r="C5040" s="30" t="s">
        <v>7364</v>
      </c>
      <c r="D5040" s="34">
        <v>0</v>
      </c>
      <c r="E5040" s="34">
        <v>1450396594</v>
      </c>
      <c r="F5040" s="34">
        <v>1450396594</v>
      </c>
    </row>
    <row r="5041" spans="1:6" ht="13.5" hidden="1" thickBot="1">
      <c r="A5041" s="27">
        <f t="shared" si="88"/>
        <v>9</v>
      </c>
      <c r="B5041" s="30" t="s">
        <v>7365</v>
      </c>
      <c r="C5041" s="30" t="s">
        <v>7357</v>
      </c>
      <c r="D5041" s="34">
        <v>0</v>
      </c>
      <c r="E5041" s="33">
        <v>141114551049222</v>
      </c>
      <c r="F5041" s="33">
        <v>141114551049222</v>
      </c>
    </row>
    <row r="5042" spans="1:6" ht="13.5" thickBot="1">
      <c r="A5042" s="27">
        <f t="shared" si="88"/>
        <v>3</v>
      </c>
      <c r="B5042" s="27" t="s">
        <v>7366</v>
      </c>
      <c r="C5042" s="30" t="s">
        <v>7367</v>
      </c>
      <c r="D5042" s="34">
        <v>0</v>
      </c>
      <c r="E5042" s="33">
        <v>1645817845512520</v>
      </c>
      <c r="F5042" s="33">
        <v>1645817845512520</v>
      </c>
    </row>
    <row r="5043" spans="1:6" ht="13.5" thickBot="1">
      <c r="A5043" s="27">
        <f t="shared" si="88"/>
        <v>6</v>
      </c>
      <c r="B5043" s="27" t="s">
        <v>7368</v>
      </c>
      <c r="C5043" s="30" t="s">
        <v>7369</v>
      </c>
      <c r="D5043" s="34">
        <v>0</v>
      </c>
      <c r="E5043" s="33">
        <v>937748873421901</v>
      </c>
      <c r="F5043" s="33">
        <v>937748873421901</v>
      </c>
    </row>
    <row r="5044" spans="1:6" ht="13.5" hidden="1" thickBot="1">
      <c r="A5044" s="27">
        <f t="shared" si="88"/>
        <v>9</v>
      </c>
      <c r="B5044" s="30" t="s">
        <v>7370</v>
      </c>
      <c r="C5044" s="30" t="s">
        <v>7129</v>
      </c>
      <c r="D5044" s="34">
        <v>0</v>
      </c>
      <c r="E5044" s="34">
        <v>824675433380708</v>
      </c>
      <c r="F5044" s="34">
        <v>824675433380708</v>
      </c>
    </row>
    <row r="5045" spans="1:6" ht="13.5" hidden="1" thickBot="1">
      <c r="A5045" s="27">
        <f t="shared" si="88"/>
        <v>9</v>
      </c>
      <c r="B5045" s="30" t="s">
        <v>7371</v>
      </c>
      <c r="C5045" s="30" t="s">
        <v>7113</v>
      </c>
      <c r="D5045" s="34">
        <v>0</v>
      </c>
      <c r="E5045" s="33">
        <v>37070250757688</v>
      </c>
      <c r="F5045" s="33">
        <v>37070250757688</v>
      </c>
    </row>
    <row r="5046" spans="1:6" ht="13.5" hidden="1" thickBot="1">
      <c r="A5046" s="27">
        <f t="shared" si="88"/>
        <v>9</v>
      </c>
      <c r="B5046" s="30" t="s">
        <v>7372</v>
      </c>
      <c r="C5046" s="30" t="s">
        <v>7123</v>
      </c>
      <c r="D5046" s="34">
        <v>0</v>
      </c>
      <c r="E5046" s="33">
        <v>6837713038760.7402</v>
      </c>
      <c r="F5046" s="33">
        <v>6837713038760.7402</v>
      </c>
    </row>
    <row r="5047" spans="1:6" ht="13.5" hidden="1" thickBot="1">
      <c r="A5047" s="27">
        <f t="shared" si="88"/>
        <v>9</v>
      </c>
      <c r="B5047" s="30" t="s">
        <v>7373</v>
      </c>
      <c r="C5047" s="30" t="s">
        <v>3194</v>
      </c>
      <c r="D5047" s="34">
        <v>0</v>
      </c>
      <c r="E5047" s="33">
        <v>15056682556927.9</v>
      </c>
      <c r="F5047" s="33">
        <v>15056682556927.9</v>
      </c>
    </row>
    <row r="5048" spans="1:6" ht="13.5" hidden="1" thickBot="1">
      <c r="A5048" s="27">
        <f t="shared" si="88"/>
        <v>9</v>
      </c>
      <c r="B5048" s="30" t="s">
        <v>7374</v>
      </c>
      <c r="C5048" s="30" t="s">
        <v>7149</v>
      </c>
      <c r="D5048" s="34">
        <v>0</v>
      </c>
      <c r="E5048" s="33">
        <v>28074045857.310001</v>
      </c>
      <c r="F5048" s="33">
        <v>28074045857.310001</v>
      </c>
    </row>
    <row r="5049" spans="1:6" ht="13.5" hidden="1" thickBot="1">
      <c r="A5049" s="27">
        <f t="shared" si="88"/>
        <v>9</v>
      </c>
      <c r="B5049" s="30" t="s">
        <v>7375</v>
      </c>
      <c r="C5049" s="30" t="s">
        <v>5767</v>
      </c>
      <c r="D5049" s="34">
        <v>0</v>
      </c>
      <c r="E5049" s="33">
        <v>6365618110875.2002</v>
      </c>
      <c r="F5049" s="33">
        <v>6365618110875.2002</v>
      </c>
    </row>
    <row r="5050" spans="1:6" ht="13.5" hidden="1" thickBot="1">
      <c r="A5050" s="27">
        <f t="shared" si="88"/>
        <v>9</v>
      </c>
      <c r="B5050" s="30" t="s">
        <v>7376</v>
      </c>
      <c r="C5050" s="30" t="s">
        <v>7377</v>
      </c>
      <c r="D5050" s="34">
        <v>0</v>
      </c>
      <c r="E5050" s="33">
        <v>47715101531083.703</v>
      </c>
      <c r="F5050" s="33">
        <v>47715101531083.703</v>
      </c>
    </row>
    <row r="5051" spans="1:6" ht="13.5" thickBot="1">
      <c r="A5051" s="27">
        <f t="shared" si="88"/>
        <v>6</v>
      </c>
      <c r="B5051" s="27" t="s">
        <v>7378</v>
      </c>
      <c r="C5051" s="30" t="s">
        <v>7379</v>
      </c>
      <c r="D5051" s="34">
        <v>0</v>
      </c>
      <c r="E5051" s="33">
        <v>72172511722013.797</v>
      </c>
      <c r="F5051" s="33">
        <v>72172511722013.797</v>
      </c>
    </row>
    <row r="5052" spans="1:6" ht="13.5" hidden="1" thickBot="1">
      <c r="A5052" s="27">
        <f t="shared" si="88"/>
        <v>9</v>
      </c>
      <c r="B5052" s="30" t="s">
        <v>7380</v>
      </c>
      <c r="C5052" s="30" t="s">
        <v>7379</v>
      </c>
      <c r="D5052" s="34">
        <v>0</v>
      </c>
      <c r="E5052" s="33">
        <v>72172511722013.797</v>
      </c>
      <c r="F5052" s="33">
        <v>72172511722013.797</v>
      </c>
    </row>
    <row r="5053" spans="1:6" ht="13.5" thickBot="1">
      <c r="A5053" s="27">
        <f t="shared" si="88"/>
        <v>6</v>
      </c>
      <c r="B5053" s="27" t="s">
        <v>7381</v>
      </c>
      <c r="C5053" s="30" t="s">
        <v>7382</v>
      </c>
      <c r="D5053" s="34">
        <v>0</v>
      </c>
      <c r="E5053" s="33">
        <v>635896460368608</v>
      </c>
      <c r="F5053" s="33">
        <v>635896460368608</v>
      </c>
    </row>
    <row r="5054" spans="1:6" ht="13.5" hidden="1" thickBot="1">
      <c r="A5054" s="27">
        <f t="shared" si="88"/>
        <v>9</v>
      </c>
      <c r="B5054" s="30" t="s">
        <v>7383</v>
      </c>
      <c r="C5054" s="30" t="s">
        <v>7181</v>
      </c>
      <c r="D5054" s="34">
        <v>0</v>
      </c>
      <c r="E5054" s="33">
        <v>167963329662767</v>
      </c>
      <c r="F5054" s="33">
        <v>167963329662767</v>
      </c>
    </row>
    <row r="5055" spans="1:6" ht="13.5" hidden="1" thickBot="1">
      <c r="A5055" s="27">
        <f t="shared" si="88"/>
        <v>9</v>
      </c>
      <c r="B5055" s="30" t="s">
        <v>7384</v>
      </c>
      <c r="C5055" s="30" t="s">
        <v>7191</v>
      </c>
      <c r="D5055" s="34">
        <v>0</v>
      </c>
      <c r="E5055" s="33">
        <v>989822182617.46997</v>
      </c>
      <c r="F5055" s="33">
        <v>989822182617.46997</v>
      </c>
    </row>
    <row r="5056" spans="1:6" ht="13.5" hidden="1" thickBot="1">
      <c r="A5056" s="27">
        <f t="shared" si="88"/>
        <v>9</v>
      </c>
      <c r="B5056" s="30" t="s">
        <v>7385</v>
      </c>
      <c r="C5056" s="30" t="s">
        <v>7201</v>
      </c>
      <c r="D5056" s="34">
        <v>0</v>
      </c>
      <c r="E5056" s="33">
        <v>4778514222346.2998</v>
      </c>
      <c r="F5056" s="33">
        <v>4778514222346.2998</v>
      </c>
    </row>
    <row r="5057" spans="1:6" ht="13.5" hidden="1" thickBot="1">
      <c r="A5057" s="27">
        <f t="shared" si="88"/>
        <v>9</v>
      </c>
      <c r="B5057" s="30" t="s">
        <v>7386</v>
      </c>
      <c r="C5057" s="30" t="s">
        <v>7211</v>
      </c>
      <c r="D5057" s="34">
        <v>0</v>
      </c>
      <c r="E5057" s="33">
        <v>11332106503.77</v>
      </c>
      <c r="F5057" s="33">
        <v>11332106503.77</v>
      </c>
    </row>
    <row r="5058" spans="1:6" ht="13.5" hidden="1" thickBot="1">
      <c r="A5058" s="27">
        <f t="shared" si="88"/>
        <v>9</v>
      </c>
      <c r="B5058" s="30" t="s">
        <v>7387</v>
      </c>
      <c r="C5058" s="30" t="s">
        <v>7214</v>
      </c>
      <c r="D5058" s="34">
        <v>0</v>
      </c>
      <c r="E5058" s="33">
        <v>17162115159167.801</v>
      </c>
      <c r="F5058" s="33">
        <v>17162115159167.801</v>
      </c>
    </row>
    <row r="5059" spans="1:6" ht="13.5" hidden="1" thickBot="1">
      <c r="A5059" s="27">
        <f t="shared" si="88"/>
        <v>9</v>
      </c>
      <c r="B5059" s="30" t="s">
        <v>7388</v>
      </c>
      <c r="C5059" s="30" t="s">
        <v>7389</v>
      </c>
      <c r="D5059" s="34">
        <v>0</v>
      </c>
      <c r="E5059" s="34">
        <v>55537050702944</v>
      </c>
      <c r="F5059" s="34">
        <v>55537050702944</v>
      </c>
    </row>
    <row r="5060" spans="1:6" ht="13.5" hidden="1" thickBot="1">
      <c r="A5060" s="27">
        <f t="shared" si="88"/>
        <v>9</v>
      </c>
      <c r="B5060" s="30" t="s">
        <v>7390</v>
      </c>
      <c r="C5060" s="30" t="s">
        <v>7224</v>
      </c>
      <c r="D5060" s="34">
        <v>0</v>
      </c>
      <c r="E5060" s="34">
        <v>2117249449222</v>
      </c>
      <c r="F5060" s="34">
        <v>2117249449222</v>
      </c>
    </row>
    <row r="5061" spans="1:6" ht="13.5" hidden="1" thickBot="1">
      <c r="A5061" s="27">
        <f t="shared" si="88"/>
        <v>9</v>
      </c>
      <c r="B5061" s="30" t="s">
        <v>7391</v>
      </c>
      <c r="C5061" s="30" t="s">
        <v>7259</v>
      </c>
      <c r="D5061" s="34">
        <v>0</v>
      </c>
      <c r="E5061" s="34">
        <v>201852128289</v>
      </c>
      <c r="F5061" s="34">
        <v>201852128289</v>
      </c>
    </row>
    <row r="5062" spans="1:6" ht="13.5" hidden="1" thickBot="1">
      <c r="A5062" s="27">
        <f t="shared" si="88"/>
        <v>9</v>
      </c>
      <c r="B5062" s="30" t="s">
        <v>7392</v>
      </c>
      <c r="C5062" s="30" t="s">
        <v>7270</v>
      </c>
      <c r="D5062" s="34">
        <v>0</v>
      </c>
      <c r="E5062" s="34">
        <v>496473663433</v>
      </c>
      <c r="F5062" s="34">
        <v>496473663433</v>
      </c>
    </row>
    <row r="5063" spans="1:6" ht="13.5" hidden="1" thickBot="1">
      <c r="A5063" s="27">
        <f t="shared" si="88"/>
        <v>9</v>
      </c>
      <c r="B5063" s="30" t="s">
        <v>7393</v>
      </c>
      <c r="C5063" s="30" t="s">
        <v>7282</v>
      </c>
      <c r="D5063" s="34">
        <v>0</v>
      </c>
      <c r="E5063" s="33">
        <v>17429004728173.801</v>
      </c>
      <c r="F5063" s="33">
        <v>17429004728173.801</v>
      </c>
    </row>
    <row r="5064" spans="1:6" ht="13.5" hidden="1" thickBot="1">
      <c r="A5064" s="27">
        <f t="shared" si="88"/>
        <v>9</v>
      </c>
      <c r="B5064" s="30" t="s">
        <v>7394</v>
      </c>
      <c r="C5064" s="30" t="s">
        <v>7227</v>
      </c>
      <c r="D5064" s="34">
        <v>0</v>
      </c>
      <c r="E5064" s="33">
        <v>669920997286.56995</v>
      </c>
      <c r="F5064" s="33">
        <v>669920997286.56995</v>
      </c>
    </row>
    <row r="5065" spans="1:6" ht="13.5" hidden="1" thickBot="1">
      <c r="A5065" s="27">
        <f t="shared" si="88"/>
        <v>9</v>
      </c>
      <c r="B5065" s="30" t="s">
        <v>7395</v>
      </c>
      <c r="C5065" s="30" t="s">
        <v>77</v>
      </c>
      <c r="D5065" s="34">
        <v>0</v>
      </c>
      <c r="E5065" s="33">
        <v>58849617447923</v>
      </c>
      <c r="F5065" s="33">
        <v>58849617447923</v>
      </c>
    </row>
    <row r="5066" spans="1:6" ht="13.5" hidden="1" thickBot="1">
      <c r="A5066" s="27">
        <f t="shared" si="88"/>
        <v>9</v>
      </c>
      <c r="B5066" s="30" t="s">
        <v>7396</v>
      </c>
      <c r="C5066" s="30" t="s">
        <v>7286</v>
      </c>
      <c r="D5066" s="34">
        <v>0</v>
      </c>
      <c r="E5066" s="33">
        <v>1947752786449.1201</v>
      </c>
      <c r="F5066" s="33">
        <v>1947752786449.1201</v>
      </c>
    </row>
    <row r="5067" spans="1:6" ht="13.5" hidden="1" thickBot="1">
      <c r="A5067" s="27">
        <f t="shared" si="88"/>
        <v>9</v>
      </c>
      <c r="B5067" s="30" t="s">
        <v>7397</v>
      </c>
      <c r="C5067" s="30" t="s">
        <v>7292</v>
      </c>
      <c r="D5067" s="34">
        <v>0</v>
      </c>
      <c r="E5067" s="34">
        <v>81881350950001</v>
      </c>
      <c r="F5067" s="34">
        <v>81881350950001</v>
      </c>
    </row>
    <row r="5068" spans="1:6" ht="13.5" hidden="1" thickBot="1">
      <c r="A5068" s="27">
        <f t="shared" si="88"/>
        <v>9</v>
      </c>
      <c r="B5068" s="30" t="s">
        <v>7398</v>
      </c>
      <c r="C5068" s="30" t="s">
        <v>7176</v>
      </c>
      <c r="D5068" s="34">
        <v>0</v>
      </c>
      <c r="E5068" s="34">
        <v>464322331016</v>
      </c>
      <c r="F5068" s="34">
        <v>464322331016</v>
      </c>
    </row>
    <row r="5069" spans="1:6" ht="13.5" hidden="1" thickBot="1">
      <c r="A5069" s="27">
        <f t="shared" si="88"/>
        <v>9</v>
      </c>
      <c r="B5069" s="30" t="s">
        <v>7399</v>
      </c>
      <c r="C5069" s="30" t="s">
        <v>7295</v>
      </c>
      <c r="D5069" s="34">
        <v>0</v>
      </c>
      <c r="E5069" s="33">
        <v>69067943060.589996</v>
      </c>
      <c r="F5069" s="33">
        <v>69067943060.589996</v>
      </c>
    </row>
    <row r="5070" spans="1:6" ht="13.5" hidden="1" thickBot="1">
      <c r="A5070" s="27">
        <f t="shared" si="88"/>
        <v>9</v>
      </c>
      <c r="B5070" s="30" t="s">
        <v>7400</v>
      </c>
      <c r="C5070" s="30" t="s">
        <v>7276</v>
      </c>
      <c r="D5070" s="34">
        <v>0</v>
      </c>
      <c r="E5070" s="33">
        <v>1990166363875.5</v>
      </c>
      <c r="F5070" s="33">
        <v>1990166363875.5</v>
      </c>
    </row>
    <row r="5071" spans="1:6" ht="13.5" hidden="1" thickBot="1">
      <c r="A5071" s="27">
        <f t="shared" si="88"/>
        <v>9</v>
      </c>
      <c r="B5071" s="30" t="s">
        <v>7401</v>
      </c>
      <c r="C5071" s="30" t="s">
        <v>7298</v>
      </c>
      <c r="D5071" s="34">
        <v>0</v>
      </c>
      <c r="E5071" s="34">
        <v>1582541726</v>
      </c>
      <c r="F5071" s="34">
        <v>1582541726</v>
      </c>
    </row>
    <row r="5072" spans="1:6" ht="13.5" hidden="1" thickBot="1">
      <c r="A5072" s="27">
        <f t="shared" si="88"/>
        <v>9</v>
      </c>
      <c r="B5072" s="30" t="s">
        <v>7402</v>
      </c>
      <c r="C5072" s="30" t="s">
        <v>2447</v>
      </c>
      <c r="D5072" s="34">
        <v>0</v>
      </c>
      <c r="E5072" s="33">
        <v>215493365782.22</v>
      </c>
      <c r="F5072" s="33">
        <v>215493365782.22</v>
      </c>
    </row>
    <row r="5073" spans="1:6" ht="13.5" hidden="1" thickBot="1">
      <c r="A5073" s="27">
        <f t="shared" si="88"/>
        <v>9</v>
      </c>
      <c r="B5073" s="30" t="s">
        <v>7403</v>
      </c>
      <c r="C5073" s="30" t="s">
        <v>87</v>
      </c>
      <c r="D5073" s="34">
        <v>0</v>
      </c>
      <c r="E5073" s="34">
        <v>8232297782</v>
      </c>
      <c r="F5073" s="34">
        <v>8232297782</v>
      </c>
    </row>
    <row r="5074" spans="1:6" ht="13.5" hidden="1" thickBot="1">
      <c r="A5074" s="27">
        <f t="shared" si="88"/>
        <v>9</v>
      </c>
      <c r="B5074" s="30" t="s">
        <v>7404</v>
      </c>
      <c r="C5074" s="30" t="s">
        <v>7313</v>
      </c>
      <c r="D5074" s="34">
        <v>0</v>
      </c>
      <c r="E5074" s="33">
        <v>10994894954.940001</v>
      </c>
      <c r="F5074" s="33">
        <v>10994894954.940001</v>
      </c>
    </row>
    <row r="5075" spans="1:6" ht="13.5" hidden="1" thickBot="1">
      <c r="A5075" s="27">
        <f t="shared" si="88"/>
        <v>9</v>
      </c>
      <c r="B5075" s="30" t="s">
        <v>7405</v>
      </c>
      <c r="C5075" s="30" t="s">
        <v>7333</v>
      </c>
      <c r="D5075" s="34">
        <v>0</v>
      </c>
      <c r="E5075" s="33">
        <v>2363386547.6100001</v>
      </c>
      <c r="F5075" s="33">
        <v>2363386547.6100001</v>
      </c>
    </row>
    <row r="5076" spans="1:6" ht="13.5" hidden="1" thickBot="1">
      <c r="A5076" s="27">
        <f t="shared" si="88"/>
        <v>9</v>
      </c>
      <c r="B5076" s="30" t="s">
        <v>7406</v>
      </c>
      <c r="C5076" s="30" t="s">
        <v>7349</v>
      </c>
      <c r="D5076" s="34">
        <v>0</v>
      </c>
      <c r="E5076" s="33">
        <v>65834346119070.703</v>
      </c>
      <c r="F5076" s="33">
        <v>65834346119070.703</v>
      </c>
    </row>
    <row r="5077" spans="1:6" ht="13.5" hidden="1" thickBot="1">
      <c r="A5077" s="27">
        <f t="shared" si="88"/>
        <v>9</v>
      </c>
      <c r="B5077" s="30" t="s">
        <v>7407</v>
      </c>
      <c r="C5077" s="30" t="s">
        <v>7408</v>
      </c>
      <c r="D5077" s="34">
        <v>0</v>
      </c>
      <c r="E5077" s="33">
        <v>157264504937668</v>
      </c>
      <c r="F5077" s="33">
        <v>157264504937668</v>
      </c>
    </row>
    <row r="5078" spans="1:6" ht="13.5" thickBot="1">
      <c r="A5078" s="27">
        <f t="shared" si="88"/>
        <v>1</v>
      </c>
      <c r="B5078" s="27" t="s">
        <v>7409</v>
      </c>
      <c r="C5078" s="30" t="s">
        <v>7410</v>
      </c>
      <c r="D5078" s="34">
        <v>0</v>
      </c>
      <c r="E5078" s="33">
        <v>0.6</v>
      </c>
      <c r="F5078" s="33">
        <v>0.6</v>
      </c>
    </row>
    <row r="5079" spans="1:6" ht="13.5" thickBot="1">
      <c r="A5079" s="27">
        <f t="shared" si="88"/>
        <v>3</v>
      </c>
      <c r="B5079" s="27" t="s">
        <v>7411</v>
      </c>
      <c r="C5079" s="30" t="s">
        <v>7412</v>
      </c>
      <c r="D5079" s="34">
        <v>0</v>
      </c>
      <c r="E5079" s="34">
        <v>3890989321762300</v>
      </c>
      <c r="F5079" s="34">
        <v>3890989321762300</v>
      </c>
    </row>
    <row r="5080" spans="1:6" ht="13.5" thickBot="1">
      <c r="A5080" s="27">
        <f t="shared" si="88"/>
        <v>6</v>
      </c>
      <c r="B5080" s="27" t="s">
        <v>7413</v>
      </c>
      <c r="C5080" s="30" t="s">
        <v>7113</v>
      </c>
      <c r="D5080" s="34">
        <v>0</v>
      </c>
      <c r="E5080" s="33">
        <v>1104383025000930</v>
      </c>
      <c r="F5080" s="33">
        <v>1104383025000930</v>
      </c>
    </row>
    <row r="5081" spans="1:6" ht="13.5" hidden="1" thickBot="1">
      <c r="A5081" s="27">
        <f t="shared" si="88"/>
        <v>9</v>
      </c>
      <c r="B5081" s="30" t="s">
        <v>7414</v>
      </c>
      <c r="C5081" s="30" t="s">
        <v>3180</v>
      </c>
      <c r="D5081" s="34">
        <v>0</v>
      </c>
      <c r="E5081" s="33">
        <v>35324405326599.297</v>
      </c>
      <c r="F5081" s="33">
        <v>35324405326599.297</v>
      </c>
    </row>
    <row r="5082" spans="1:6" ht="13.5" hidden="1" thickBot="1">
      <c r="A5082" s="27">
        <f t="shared" si="88"/>
        <v>9</v>
      </c>
      <c r="B5082" s="30" t="s">
        <v>7415</v>
      </c>
      <c r="C5082" s="30" t="s">
        <v>3188</v>
      </c>
      <c r="D5082" s="34">
        <v>0</v>
      </c>
      <c r="E5082" s="33">
        <v>5562285977710.1201</v>
      </c>
      <c r="F5082" s="33">
        <v>5562285977710.1201</v>
      </c>
    </row>
    <row r="5083" spans="1:6" ht="13.5" hidden="1" thickBot="1">
      <c r="A5083" s="27">
        <f t="shared" si="88"/>
        <v>9</v>
      </c>
      <c r="B5083" s="30" t="s">
        <v>7416</v>
      </c>
      <c r="C5083" s="30" t="s">
        <v>7417</v>
      </c>
      <c r="D5083" s="34">
        <v>0</v>
      </c>
      <c r="E5083" s="33">
        <v>1032335833667780</v>
      </c>
      <c r="F5083" s="33">
        <v>1032335833667780</v>
      </c>
    </row>
    <row r="5084" spans="1:6" ht="13.5" hidden="1" thickBot="1">
      <c r="A5084" s="27">
        <f t="shared" si="88"/>
        <v>9</v>
      </c>
      <c r="B5084" s="30" t="s">
        <v>7418</v>
      </c>
      <c r="C5084" s="30" t="s">
        <v>3186</v>
      </c>
      <c r="D5084" s="34">
        <v>0</v>
      </c>
      <c r="E5084" s="33">
        <v>613782290567.54004</v>
      </c>
      <c r="F5084" s="33">
        <v>613782290567.54004</v>
      </c>
    </row>
    <row r="5085" spans="1:6" ht="13.5" hidden="1" thickBot="1">
      <c r="A5085" s="27">
        <f t="shared" si="88"/>
        <v>9</v>
      </c>
      <c r="B5085" s="30" t="s">
        <v>7419</v>
      </c>
      <c r="C5085" s="30" t="s">
        <v>7121</v>
      </c>
      <c r="D5085" s="34">
        <v>0</v>
      </c>
      <c r="E5085" s="33">
        <v>30546717738268.602</v>
      </c>
      <c r="F5085" s="33">
        <v>30546717738268.602</v>
      </c>
    </row>
    <row r="5086" spans="1:6" ht="13.5" thickBot="1">
      <c r="A5086" s="27">
        <f t="shared" si="88"/>
        <v>6</v>
      </c>
      <c r="B5086" s="27" t="s">
        <v>7420</v>
      </c>
      <c r="C5086" s="30" t="s">
        <v>7421</v>
      </c>
      <c r="D5086" s="34">
        <v>0</v>
      </c>
      <c r="E5086" s="33">
        <v>6836740168870.1699</v>
      </c>
      <c r="F5086" s="33">
        <v>6836740168870.1699</v>
      </c>
    </row>
    <row r="5087" spans="1:6" ht="13.5" hidden="1" thickBot="1">
      <c r="A5087" s="27">
        <f t="shared" si="88"/>
        <v>9</v>
      </c>
      <c r="B5087" s="30" t="s">
        <v>7422</v>
      </c>
      <c r="C5087" s="30" t="s">
        <v>7423</v>
      </c>
      <c r="D5087" s="34">
        <v>0</v>
      </c>
      <c r="E5087" s="33">
        <v>775407177522.43005</v>
      </c>
      <c r="F5087" s="33">
        <v>775407177522.43005</v>
      </c>
    </row>
    <row r="5088" spans="1:6" ht="13.5" hidden="1" thickBot="1">
      <c r="A5088" s="27">
        <f t="shared" si="88"/>
        <v>9</v>
      </c>
      <c r="B5088" s="30" t="s">
        <v>7424</v>
      </c>
      <c r="C5088" s="30" t="s">
        <v>7425</v>
      </c>
      <c r="D5088" s="34">
        <v>0</v>
      </c>
      <c r="E5088" s="33">
        <v>6061332991347.7402</v>
      </c>
      <c r="F5088" s="33">
        <v>6061332991347.7402</v>
      </c>
    </row>
    <row r="5089" spans="1:6" ht="13.5" thickBot="1">
      <c r="A5089" s="27">
        <f t="shared" si="88"/>
        <v>6</v>
      </c>
      <c r="B5089" s="27" t="s">
        <v>7426</v>
      </c>
      <c r="C5089" s="30" t="s">
        <v>7129</v>
      </c>
      <c r="D5089" s="34">
        <v>0</v>
      </c>
      <c r="E5089" s="33">
        <v>823849826212790</v>
      </c>
      <c r="F5089" s="33">
        <v>823849826212790</v>
      </c>
    </row>
    <row r="5090" spans="1:6" ht="13.5" hidden="1" thickBot="1">
      <c r="A5090" s="27">
        <f t="shared" ref="A5090:A5153" si="89">LEN(B5090)</f>
        <v>9</v>
      </c>
      <c r="B5090" s="30" t="s">
        <v>7427</v>
      </c>
      <c r="C5090" s="30" t="s">
        <v>7131</v>
      </c>
      <c r="D5090" s="34">
        <v>0</v>
      </c>
      <c r="E5090" s="34">
        <v>823849080264524</v>
      </c>
      <c r="F5090" s="34">
        <v>823849080264524</v>
      </c>
    </row>
    <row r="5091" spans="1:6" ht="13.5" hidden="1" thickBot="1">
      <c r="A5091" s="27">
        <f t="shared" si="89"/>
        <v>9</v>
      </c>
      <c r="B5091" s="30" t="s">
        <v>7428</v>
      </c>
      <c r="C5091" s="30" t="s">
        <v>7429</v>
      </c>
      <c r="D5091" s="34">
        <v>0</v>
      </c>
      <c r="E5091" s="33">
        <v>745948266.00999999</v>
      </c>
      <c r="F5091" s="33">
        <v>745948266.00999999</v>
      </c>
    </row>
    <row r="5092" spans="1:6" ht="13.5" thickBot="1">
      <c r="A5092" s="27">
        <f t="shared" si="89"/>
        <v>6</v>
      </c>
      <c r="B5092" s="27" t="s">
        <v>7430</v>
      </c>
      <c r="C5092" s="30" t="s">
        <v>3194</v>
      </c>
      <c r="D5092" s="34">
        <v>0</v>
      </c>
      <c r="E5092" s="33">
        <v>39269120907542.102</v>
      </c>
      <c r="F5092" s="33">
        <v>39269120907542.102</v>
      </c>
    </row>
    <row r="5093" spans="1:6" ht="13.5" hidden="1" thickBot="1">
      <c r="A5093" s="27">
        <f t="shared" si="89"/>
        <v>9</v>
      </c>
      <c r="B5093" s="30" t="s">
        <v>7431</v>
      </c>
      <c r="C5093" s="30" t="s">
        <v>4608</v>
      </c>
      <c r="D5093" s="34">
        <v>0</v>
      </c>
      <c r="E5093" s="34">
        <v>376497784962</v>
      </c>
      <c r="F5093" s="34">
        <v>376497784962</v>
      </c>
    </row>
    <row r="5094" spans="1:6" ht="13.5" hidden="1" thickBot="1">
      <c r="A5094" s="27">
        <f t="shared" si="89"/>
        <v>9</v>
      </c>
      <c r="B5094" s="30" t="s">
        <v>7432</v>
      </c>
      <c r="C5094" s="30" t="s">
        <v>7139</v>
      </c>
      <c r="D5094" s="34">
        <v>0</v>
      </c>
      <c r="E5094" s="33">
        <v>149581633129.92999</v>
      </c>
      <c r="F5094" s="33">
        <v>149581633129.92999</v>
      </c>
    </row>
    <row r="5095" spans="1:6" ht="13.5" hidden="1" thickBot="1">
      <c r="A5095" s="27">
        <f t="shared" si="89"/>
        <v>9</v>
      </c>
      <c r="B5095" s="30" t="s">
        <v>7433</v>
      </c>
      <c r="C5095" s="30" t="s">
        <v>7141</v>
      </c>
      <c r="D5095" s="34">
        <v>0</v>
      </c>
      <c r="E5095" s="33">
        <v>349739362132.15997</v>
      </c>
      <c r="F5095" s="33">
        <v>349739362132.15997</v>
      </c>
    </row>
    <row r="5096" spans="1:6" ht="13.5" hidden="1" thickBot="1">
      <c r="A5096" s="27">
        <f t="shared" si="89"/>
        <v>9</v>
      </c>
      <c r="B5096" s="30" t="s">
        <v>7434</v>
      </c>
      <c r="C5096" s="30" t="s">
        <v>7143</v>
      </c>
      <c r="D5096" s="34">
        <v>0</v>
      </c>
      <c r="E5096" s="34">
        <v>24982289121</v>
      </c>
      <c r="F5096" s="34">
        <v>24982289121</v>
      </c>
    </row>
    <row r="5097" spans="1:6" ht="13.5" hidden="1" thickBot="1">
      <c r="A5097" s="27">
        <f t="shared" si="89"/>
        <v>9</v>
      </c>
      <c r="B5097" s="30" t="s">
        <v>7435</v>
      </c>
      <c r="C5097" s="30" t="s">
        <v>7145</v>
      </c>
      <c r="D5097" s="34">
        <v>0</v>
      </c>
      <c r="E5097" s="33">
        <v>51035178206.699997</v>
      </c>
      <c r="F5097" s="33">
        <v>51035178206.699997</v>
      </c>
    </row>
    <row r="5098" spans="1:6" ht="13.5" hidden="1" thickBot="1">
      <c r="A5098" s="27">
        <f t="shared" si="89"/>
        <v>9</v>
      </c>
      <c r="B5098" s="30" t="s">
        <v>7436</v>
      </c>
      <c r="C5098" s="30" t="s">
        <v>7147</v>
      </c>
      <c r="D5098" s="34">
        <v>0</v>
      </c>
      <c r="E5098" s="33">
        <v>38317284659990.297</v>
      </c>
      <c r="F5098" s="33">
        <v>38317284659990.297</v>
      </c>
    </row>
    <row r="5099" spans="1:6" ht="13.5" thickBot="1">
      <c r="A5099" s="27">
        <f t="shared" si="89"/>
        <v>6</v>
      </c>
      <c r="B5099" s="27" t="s">
        <v>7437</v>
      </c>
      <c r="C5099" s="30" t="s">
        <v>5767</v>
      </c>
      <c r="D5099" s="34">
        <v>0</v>
      </c>
      <c r="E5099" s="34">
        <v>19199822655</v>
      </c>
      <c r="F5099" s="34">
        <v>19199822655</v>
      </c>
    </row>
    <row r="5100" spans="1:6" ht="13.5" hidden="1" thickBot="1">
      <c r="A5100" s="27">
        <f t="shared" si="89"/>
        <v>9</v>
      </c>
      <c r="B5100" s="30" t="s">
        <v>7438</v>
      </c>
      <c r="C5100" s="30" t="s">
        <v>116</v>
      </c>
      <c r="D5100" s="34">
        <v>0</v>
      </c>
      <c r="E5100" s="34">
        <v>19091663468</v>
      </c>
      <c r="F5100" s="34">
        <v>19091663468</v>
      </c>
    </row>
    <row r="5101" spans="1:6" ht="13.5" hidden="1" thickBot="1">
      <c r="A5101" s="27">
        <f t="shared" si="89"/>
        <v>9</v>
      </c>
      <c r="B5101" s="30" t="s">
        <v>7439</v>
      </c>
      <c r="C5101" s="30" t="s">
        <v>193</v>
      </c>
      <c r="D5101" s="34">
        <v>0</v>
      </c>
      <c r="E5101" s="34">
        <v>6000000</v>
      </c>
      <c r="F5101" s="34">
        <v>6000000</v>
      </c>
    </row>
    <row r="5102" spans="1:6" ht="13.5" hidden="1" thickBot="1">
      <c r="A5102" s="27">
        <f t="shared" si="89"/>
        <v>9</v>
      </c>
      <c r="B5102" s="30" t="s">
        <v>7440</v>
      </c>
      <c r="C5102" s="30" t="s">
        <v>7441</v>
      </c>
      <c r="D5102" s="34">
        <v>0</v>
      </c>
      <c r="E5102" s="34">
        <v>54060820</v>
      </c>
      <c r="F5102" s="34">
        <v>54060820</v>
      </c>
    </row>
    <row r="5103" spans="1:6" ht="13.5" hidden="1" thickBot="1">
      <c r="A5103" s="27">
        <f t="shared" si="89"/>
        <v>9</v>
      </c>
      <c r="B5103" s="30" t="s">
        <v>7442</v>
      </c>
      <c r="C5103" s="30" t="s">
        <v>7165</v>
      </c>
      <c r="D5103" s="34">
        <v>0</v>
      </c>
      <c r="E5103" s="34">
        <v>48098367</v>
      </c>
      <c r="F5103" s="34">
        <v>48098367</v>
      </c>
    </row>
    <row r="5104" spans="1:6" ht="13.5" thickBot="1">
      <c r="A5104" s="27">
        <f t="shared" si="89"/>
        <v>6</v>
      </c>
      <c r="B5104" s="27" t="s">
        <v>7443</v>
      </c>
      <c r="C5104" s="30" t="s">
        <v>7444</v>
      </c>
      <c r="D5104" s="34">
        <v>0</v>
      </c>
      <c r="E5104" s="33">
        <v>1085848244879060</v>
      </c>
      <c r="F5104" s="33">
        <v>1085848244879060</v>
      </c>
    </row>
    <row r="5105" spans="1:6" ht="13.5" hidden="1" thickBot="1">
      <c r="A5105" s="27">
        <f t="shared" si="89"/>
        <v>9</v>
      </c>
      <c r="B5105" s="30" t="s">
        <v>7445</v>
      </c>
      <c r="C5105" s="30" t="s">
        <v>7446</v>
      </c>
      <c r="D5105" s="34">
        <v>0</v>
      </c>
      <c r="E5105" s="34">
        <v>273036707389798</v>
      </c>
      <c r="F5105" s="34">
        <v>273036707389798</v>
      </c>
    </row>
    <row r="5106" spans="1:6" ht="13.5" hidden="1" thickBot="1">
      <c r="A5106" s="27">
        <f t="shared" si="89"/>
        <v>9</v>
      </c>
      <c r="B5106" s="30" t="s">
        <v>7447</v>
      </c>
      <c r="C5106" s="30" t="s">
        <v>7448</v>
      </c>
      <c r="D5106" s="34">
        <v>0</v>
      </c>
      <c r="E5106" s="34">
        <v>343051250503092</v>
      </c>
      <c r="F5106" s="34">
        <v>343051250503092</v>
      </c>
    </row>
    <row r="5107" spans="1:6" ht="13.5" hidden="1" thickBot="1">
      <c r="A5107" s="27">
        <f t="shared" si="89"/>
        <v>9</v>
      </c>
      <c r="B5107" s="30" t="s">
        <v>7449</v>
      </c>
      <c r="C5107" s="30" t="s">
        <v>7450</v>
      </c>
      <c r="D5107" s="34">
        <v>0</v>
      </c>
      <c r="E5107" s="34">
        <v>257766182456707</v>
      </c>
      <c r="F5107" s="34">
        <v>257766182456707</v>
      </c>
    </row>
    <row r="5108" spans="1:6" ht="13.5" hidden="1" thickBot="1">
      <c r="A5108" s="27">
        <f t="shared" si="89"/>
        <v>9</v>
      </c>
      <c r="B5108" s="30" t="s">
        <v>7451</v>
      </c>
      <c r="C5108" s="30" t="s">
        <v>7452</v>
      </c>
      <c r="D5108" s="34">
        <v>0</v>
      </c>
      <c r="E5108" s="34">
        <v>200196583586423</v>
      </c>
      <c r="F5108" s="34">
        <v>200196583586423</v>
      </c>
    </row>
    <row r="5109" spans="1:6" ht="13.5" hidden="1" thickBot="1">
      <c r="A5109" s="27">
        <f t="shared" si="89"/>
        <v>9</v>
      </c>
      <c r="B5109" s="30" t="s">
        <v>7453</v>
      </c>
      <c r="C5109" s="30" t="s">
        <v>3144</v>
      </c>
      <c r="D5109" s="34">
        <v>0</v>
      </c>
      <c r="E5109" s="33">
        <v>11797520943043.4</v>
      </c>
      <c r="F5109" s="33">
        <v>11797520943043.4</v>
      </c>
    </row>
    <row r="5110" spans="1:6" ht="13.5" thickBot="1">
      <c r="A5110" s="27">
        <f t="shared" si="89"/>
        <v>6</v>
      </c>
      <c r="B5110" s="27" t="s">
        <v>7454</v>
      </c>
      <c r="C5110" s="30" t="s">
        <v>7455</v>
      </c>
      <c r="D5110" s="34">
        <v>0</v>
      </c>
      <c r="E5110" s="34">
        <v>2660297148860</v>
      </c>
      <c r="F5110" s="34">
        <v>2660297148860</v>
      </c>
    </row>
    <row r="5111" spans="1:6" ht="13.5" hidden="1" thickBot="1">
      <c r="A5111" s="27">
        <f t="shared" si="89"/>
        <v>9</v>
      </c>
      <c r="B5111" s="30" t="s">
        <v>7456</v>
      </c>
      <c r="C5111" s="30" t="s">
        <v>7457</v>
      </c>
      <c r="D5111" s="34">
        <v>0</v>
      </c>
      <c r="E5111" s="34">
        <v>2660297148860</v>
      </c>
      <c r="F5111" s="34">
        <v>2660297148860</v>
      </c>
    </row>
    <row r="5112" spans="1:6" ht="13.5" thickBot="1">
      <c r="A5112" s="27">
        <f t="shared" si="89"/>
        <v>6</v>
      </c>
      <c r="B5112" s="27" t="s">
        <v>7458</v>
      </c>
      <c r="C5112" s="30" t="s">
        <v>7459</v>
      </c>
      <c r="D5112" s="34">
        <v>0</v>
      </c>
      <c r="E5112" s="34">
        <v>828122867621587</v>
      </c>
      <c r="F5112" s="34">
        <v>828122867621587</v>
      </c>
    </row>
    <row r="5113" spans="1:6" ht="13.5" hidden="1" thickBot="1">
      <c r="A5113" s="27">
        <f t="shared" si="89"/>
        <v>9</v>
      </c>
      <c r="B5113" s="30" t="s">
        <v>7460</v>
      </c>
      <c r="C5113" s="30" t="s">
        <v>7461</v>
      </c>
      <c r="D5113" s="34">
        <v>0</v>
      </c>
      <c r="E5113" s="33">
        <v>4572367540610.6396</v>
      </c>
      <c r="F5113" s="33">
        <v>4572367540610.6396</v>
      </c>
    </row>
    <row r="5114" spans="1:6" ht="13.5" hidden="1" thickBot="1">
      <c r="A5114" s="27">
        <f t="shared" si="89"/>
        <v>9</v>
      </c>
      <c r="B5114" s="30" t="s">
        <v>7462</v>
      </c>
      <c r="C5114" s="30" t="s">
        <v>7463</v>
      </c>
      <c r="D5114" s="34">
        <v>0</v>
      </c>
      <c r="E5114" s="33">
        <v>17617898221677.602</v>
      </c>
      <c r="F5114" s="33">
        <v>17617898221677.602</v>
      </c>
    </row>
    <row r="5115" spans="1:6" ht="13.5" hidden="1" thickBot="1">
      <c r="A5115" s="27">
        <f t="shared" si="89"/>
        <v>9</v>
      </c>
      <c r="B5115" s="30" t="s">
        <v>7464</v>
      </c>
      <c r="C5115" s="30" t="s">
        <v>7465</v>
      </c>
      <c r="D5115" s="34">
        <v>0</v>
      </c>
      <c r="E5115" s="34">
        <v>160239581</v>
      </c>
      <c r="F5115" s="34">
        <v>160239581</v>
      </c>
    </row>
    <row r="5116" spans="1:6" ht="13.5" hidden="1" thickBot="1">
      <c r="A5116" s="27">
        <f t="shared" si="89"/>
        <v>9</v>
      </c>
      <c r="B5116" s="30" t="s">
        <v>7466</v>
      </c>
      <c r="C5116" s="30" t="s">
        <v>7459</v>
      </c>
      <c r="D5116" s="34">
        <v>0</v>
      </c>
      <c r="E5116" s="33">
        <v>805932441619718</v>
      </c>
      <c r="F5116" s="33">
        <v>805932441619718</v>
      </c>
    </row>
    <row r="5117" spans="1:6" ht="13.5" thickBot="1">
      <c r="A5117" s="27">
        <f t="shared" si="89"/>
        <v>3</v>
      </c>
      <c r="B5117" s="27" t="s">
        <v>7467</v>
      </c>
      <c r="C5117" s="30" t="s">
        <v>7468</v>
      </c>
      <c r="D5117" s="34">
        <v>0</v>
      </c>
      <c r="E5117" s="33">
        <v>26788538730059</v>
      </c>
      <c r="F5117" s="33">
        <v>26788538730059</v>
      </c>
    </row>
    <row r="5118" spans="1:6" ht="13.5" thickBot="1">
      <c r="A5118" s="27">
        <f t="shared" si="89"/>
        <v>3</v>
      </c>
      <c r="B5118" s="27" t="s">
        <v>7469</v>
      </c>
      <c r="C5118" s="30" t="s">
        <v>7470</v>
      </c>
      <c r="D5118" s="34">
        <v>0</v>
      </c>
      <c r="E5118" s="33">
        <v>487003547146172</v>
      </c>
      <c r="F5118" s="33">
        <v>487003547146172</v>
      </c>
    </row>
    <row r="5119" spans="1:6" ht="13.5" thickBot="1">
      <c r="A5119" s="27">
        <f t="shared" si="89"/>
        <v>6</v>
      </c>
      <c r="B5119" s="27" t="s">
        <v>7471</v>
      </c>
      <c r="C5119" s="30" t="s">
        <v>7472</v>
      </c>
      <c r="D5119" s="34">
        <v>0</v>
      </c>
      <c r="E5119" s="33">
        <v>52685705304033.602</v>
      </c>
      <c r="F5119" s="33">
        <v>52685705304033.602</v>
      </c>
    </row>
    <row r="5120" spans="1:6" ht="13.5" hidden="1" thickBot="1">
      <c r="A5120" s="27">
        <f t="shared" si="89"/>
        <v>9</v>
      </c>
      <c r="B5120" s="30" t="s">
        <v>7473</v>
      </c>
      <c r="C5120" s="30" t="s">
        <v>6066</v>
      </c>
      <c r="D5120" s="34">
        <v>0</v>
      </c>
      <c r="E5120" s="33">
        <v>24095491596990</v>
      </c>
      <c r="F5120" s="33">
        <v>24095491596990</v>
      </c>
    </row>
    <row r="5121" spans="1:6" ht="13.5" hidden="1" thickBot="1">
      <c r="A5121" s="27">
        <f t="shared" si="89"/>
        <v>9</v>
      </c>
      <c r="B5121" s="30" t="s">
        <v>7474</v>
      </c>
      <c r="C5121" s="30" t="s">
        <v>2339</v>
      </c>
      <c r="D5121" s="34">
        <v>0</v>
      </c>
      <c r="E5121" s="33">
        <v>28590213707043.602</v>
      </c>
      <c r="F5121" s="33">
        <v>28590213707043.602</v>
      </c>
    </row>
    <row r="5122" spans="1:6" ht="13.5" thickBot="1">
      <c r="A5122" s="27">
        <f t="shared" si="89"/>
        <v>6</v>
      </c>
      <c r="B5122" s="27" t="s">
        <v>7475</v>
      </c>
      <c r="C5122" s="30" t="s">
        <v>7476</v>
      </c>
      <c r="D5122" s="34">
        <v>0</v>
      </c>
      <c r="E5122" s="34">
        <v>39639385947</v>
      </c>
      <c r="F5122" s="34">
        <v>39639385947</v>
      </c>
    </row>
    <row r="5123" spans="1:6" ht="13.5" hidden="1" thickBot="1">
      <c r="A5123" s="27">
        <f t="shared" si="89"/>
        <v>9</v>
      </c>
      <c r="B5123" s="30" t="s">
        <v>7477</v>
      </c>
      <c r="C5123" s="30" t="s">
        <v>7478</v>
      </c>
      <c r="D5123" s="34">
        <v>0</v>
      </c>
      <c r="E5123" s="34">
        <v>3341024187</v>
      </c>
      <c r="F5123" s="34">
        <v>3341024187</v>
      </c>
    </row>
    <row r="5124" spans="1:6" ht="13.5" hidden="1" thickBot="1">
      <c r="A5124" s="27">
        <f t="shared" si="89"/>
        <v>9</v>
      </c>
      <c r="B5124" s="30" t="s">
        <v>7479</v>
      </c>
      <c r="C5124" s="30" t="s">
        <v>7480</v>
      </c>
      <c r="D5124" s="34">
        <v>0</v>
      </c>
      <c r="E5124" s="34">
        <v>36298361760</v>
      </c>
      <c r="F5124" s="34">
        <v>36298361760</v>
      </c>
    </row>
    <row r="5125" spans="1:6" ht="13.5" thickBot="1">
      <c r="A5125" s="27">
        <f t="shared" si="89"/>
        <v>6</v>
      </c>
      <c r="B5125" s="27" t="s">
        <v>7481</v>
      </c>
      <c r="C5125" s="30" t="s">
        <v>7482</v>
      </c>
      <c r="D5125" s="34">
        <v>0</v>
      </c>
      <c r="E5125" s="33">
        <v>50250493576498.5</v>
      </c>
      <c r="F5125" s="33">
        <v>50250493576498.5</v>
      </c>
    </row>
    <row r="5126" spans="1:6" ht="13.5" hidden="1" thickBot="1">
      <c r="A5126" s="27">
        <f t="shared" si="89"/>
        <v>9</v>
      </c>
      <c r="B5126" s="30" t="s">
        <v>7483</v>
      </c>
      <c r="C5126" s="30" t="s">
        <v>7484</v>
      </c>
      <c r="D5126" s="34">
        <v>0</v>
      </c>
      <c r="E5126" s="33">
        <v>1524599015636.6599</v>
      </c>
      <c r="F5126" s="33">
        <v>1524599015636.6599</v>
      </c>
    </row>
    <row r="5127" spans="1:6" ht="13.5" hidden="1" thickBot="1">
      <c r="A5127" s="27">
        <f t="shared" si="89"/>
        <v>9</v>
      </c>
      <c r="B5127" s="30" t="s">
        <v>7485</v>
      </c>
      <c r="C5127" s="30" t="s">
        <v>7486</v>
      </c>
      <c r="D5127" s="34">
        <v>0</v>
      </c>
      <c r="E5127" s="33">
        <v>48407905277861.898</v>
      </c>
      <c r="F5127" s="33">
        <v>48407905277861.898</v>
      </c>
    </row>
    <row r="5128" spans="1:6" ht="13.5" hidden="1" thickBot="1">
      <c r="A5128" s="27">
        <f t="shared" si="89"/>
        <v>9</v>
      </c>
      <c r="B5128" s="30" t="s">
        <v>7487</v>
      </c>
      <c r="C5128" s="30" t="s">
        <v>7488</v>
      </c>
      <c r="D5128" s="34">
        <v>0</v>
      </c>
      <c r="E5128" s="34">
        <v>317989283000</v>
      </c>
      <c r="F5128" s="34">
        <v>317989283000</v>
      </c>
    </row>
    <row r="5129" spans="1:6" ht="13.5" thickBot="1">
      <c r="A5129" s="27">
        <f t="shared" si="89"/>
        <v>6</v>
      </c>
      <c r="B5129" s="27" t="s">
        <v>7489</v>
      </c>
      <c r="C5129" s="30" t="s">
        <v>7490</v>
      </c>
      <c r="D5129" s="34">
        <v>0</v>
      </c>
      <c r="E5129" s="34">
        <v>55526051681652</v>
      </c>
      <c r="F5129" s="34">
        <v>55526051681652</v>
      </c>
    </row>
    <row r="5130" spans="1:6" ht="13.5" hidden="1" thickBot="1">
      <c r="A5130" s="27">
        <f t="shared" si="89"/>
        <v>9</v>
      </c>
      <c r="B5130" s="30" t="s">
        <v>7491</v>
      </c>
      <c r="C5130" s="30" t="s">
        <v>2171</v>
      </c>
      <c r="D5130" s="34">
        <v>0</v>
      </c>
      <c r="E5130" s="33">
        <v>33843908478974.398</v>
      </c>
      <c r="F5130" s="33">
        <v>33843908478974.398</v>
      </c>
    </row>
    <row r="5131" spans="1:6" ht="13.5" hidden="1" thickBot="1">
      <c r="A5131" s="27">
        <f t="shared" si="89"/>
        <v>9</v>
      </c>
      <c r="B5131" s="30" t="s">
        <v>7492</v>
      </c>
      <c r="C5131" s="30" t="s">
        <v>116</v>
      </c>
      <c r="D5131" s="34">
        <v>0</v>
      </c>
      <c r="E5131" s="33">
        <v>1474843112587.25</v>
      </c>
      <c r="F5131" s="33">
        <v>1474843112587.25</v>
      </c>
    </row>
    <row r="5132" spans="1:6" ht="13.5" hidden="1" thickBot="1">
      <c r="A5132" s="27">
        <f t="shared" si="89"/>
        <v>9</v>
      </c>
      <c r="B5132" s="30" t="s">
        <v>7493</v>
      </c>
      <c r="C5132" s="30" t="s">
        <v>7185</v>
      </c>
      <c r="D5132" s="34">
        <v>0</v>
      </c>
      <c r="E5132" s="33">
        <v>4891737010896.4297</v>
      </c>
      <c r="F5132" s="33">
        <v>4891737010896.4297</v>
      </c>
    </row>
    <row r="5133" spans="1:6" ht="13.5" hidden="1" thickBot="1">
      <c r="A5133" s="27">
        <f t="shared" si="89"/>
        <v>9</v>
      </c>
      <c r="B5133" s="30" t="s">
        <v>7494</v>
      </c>
      <c r="C5133" s="30" t="s">
        <v>193</v>
      </c>
      <c r="D5133" s="34">
        <v>0</v>
      </c>
      <c r="E5133" s="33">
        <v>10015348068913</v>
      </c>
      <c r="F5133" s="33">
        <v>10015348068913</v>
      </c>
    </row>
    <row r="5134" spans="1:6" ht="13.5" hidden="1" thickBot="1">
      <c r="A5134" s="27">
        <f t="shared" si="89"/>
        <v>9</v>
      </c>
      <c r="B5134" s="30" t="s">
        <v>7495</v>
      </c>
      <c r="C5134" s="30" t="s">
        <v>82</v>
      </c>
      <c r="D5134" s="34">
        <v>0</v>
      </c>
      <c r="E5134" s="33">
        <v>5187427460335.3203</v>
      </c>
      <c r="F5134" s="33">
        <v>5187427460335.3203</v>
      </c>
    </row>
    <row r="5135" spans="1:6" ht="13.5" hidden="1" thickBot="1">
      <c r="A5135" s="27">
        <f t="shared" si="89"/>
        <v>9</v>
      </c>
      <c r="B5135" s="30" t="s">
        <v>7496</v>
      </c>
      <c r="C5135" s="30" t="s">
        <v>7497</v>
      </c>
      <c r="D5135" s="34">
        <v>0</v>
      </c>
      <c r="E5135" s="33">
        <v>112787549945.56</v>
      </c>
      <c r="F5135" s="33">
        <v>112787549945.56</v>
      </c>
    </row>
    <row r="5136" spans="1:6" ht="13.5" thickBot="1">
      <c r="A5136" s="27">
        <f t="shared" si="89"/>
        <v>6</v>
      </c>
      <c r="B5136" s="27" t="s">
        <v>7498</v>
      </c>
      <c r="C5136" s="30" t="s">
        <v>7499</v>
      </c>
      <c r="D5136" s="34">
        <v>0</v>
      </c>
      <c r="E5136" s="33">
        <v>19259592401626.5</v>
      </c>
      <c r="F5136" s="33">
        <v>19259592401626.5</v>
      </c>
    </row>
    <row r="5137" spans="1:6" ht="13.5" hidden="1" thickBot="1">
      <c r="A5137" s="27">
        <f t="shared" si="89"/>
        <v>9</v>
      </c>
      <c r="B5137" s="30" t="s">
        <v>7500</v>
      </c>
      <c r="C5137" s="30" t="s">
        <v>153</v>
      </c>
      <c r="D5137" s="34">
        <v>0</v>
      </c>
      <c r="E5137" s="33">
        <v>349418042519.37</v>
      </c>
      <c r="F5137" s="33">
        <v>349418042519.37</v>
      </c>
    </row>
    <row r="5138" spans="1:6" ht="13.5" hidden="1" thickBot="1">
      <c r="A5138" s="27">
        <f t="shared" si="89"/>
        <v>9</v>
      </c>
      <c r="B5138" s="30" t="s">
        <v>7501</v>
      </c>
      <c r="C5138" s="30" t="s">
        <v>2171</v>
      </c>
      <c r="D5138" s="34">
        <v>0</v>
      </c>
      <c r="E5138" s="33">
        <v>657536893008.68005</v>
      </c>
      <c r="F5138" s="33">
        <v>657536893008.68005</v>
      </c>
    </row>
    <row r="5139" spans="1:6" ht="13.5" hidden="1" thickBot="1">
      <c r="A5139" s="27">
        <f t="shared" si="89"/>
        <v>9</v>
      </c>
      <c r="B5139" s="30" t="s">
        <v>7502</v>
      </c>
      <c r="C5139" s="30" t="s">
        <v>7503</v>
      </c>
      <c r="D5139" s="34">
        <v>0</v>
      </c>
      <c r="E5139" s="33">
        <v>2608597901399.79</v>
      </c>
      <c r="F5139" s="33">
        <v>2608597901399.79</v>
      </c>
    </row>
    <row r="5140" spans="1:6" ht="13.5" hidden="1" thickBot="1">
      <c r="A5140" s="27">
        <f t="shared" si="89"/>
        <v>9</v>
      </c>
      <c r="B5140" s="30" t="s">
        <v>7504</v>
      </c>
      <c r="C5140" s="30" t="s">
        <v>7505</v>
      </c>
      <c r="D5140" s="34">
        <v>0</v>
      </c>
      <c r="E5140" s="33">
        <v>1794110716973.3201</v>
      </c>
      <c r="F5140" s="33">
        <v>1794110716973.3201</v>
      </c>
    </row>
    <row r="5141" spans="1:6" ht="13.5" hidden="1" thickBot="1">
      <c r="A5141" s="27">
        <f t="shared" si="89"/>
        <v>9</v>
      </c>
      <c r="B5141" s="30" t="s">
        <v>7506</v>
      </c>
      <c r="C5141" s="30" t="s">
        <v>2339</v>
      </c>
      <c r="D5141" s="34">
        <v>0</v>
      </c>
      <c r="E5141" s="33">
        <v>1293942571562.5901</v>
      </c>
      <c r="F5141" s="33">
        <v>1293942571562.5901</v>
      </c>
    </row>
    <row r="5142" spans="1:6" ht="13.5" hidden="1" thickBot="1">
      <c r="A5142" s="27">
        <f t="shared" si="89"/>
        <v>9</v>
      </c>
      <c r="B5142" s="30" t="s">
        <v>7507</v>
      </c>
      <c r="C5142" s="30" t="s">
        <v>6066</v>
      </c>
      <c r="D5142" s="34">
        <v>0</v>
      </c>
      <c r="E5142" s="33">
        <v>12555986276162.801</v>
      </c>
      <c r="F5142" s="33">
        <v>12555986276162.801</v>
      </c>
    </row>
    <row r="5143" spans="1:6" ht="13.5" thickBot="1">
      <c r="A5143" s="27">
        <f t="shared" si="89"/>
        <v>6</v>
      </c>
      <c r="B5143" s="27" t="s">
        <v>7508</v>
      </c>
      <c r="C5143" s="30" t="s">
        <v>7509</v>
      </c>
      <c r="D5143" s="34">
        <v>0</v>
      </c>
      <c r="E5143" s="33">
        <v>235584210330.04999</v>
      </c>
      <c r="F5143" s="33">
        <v>235584210330.04999</v>
      </c>
    </row>
    <row r="5144" spans="1:6" ht="13.5" hidden="1" thickBot="1">
      <c r="A5144" s="27">
        <f t="shared" si="89"/>
        <v>9</v>
      </c>
      <c r="B5144" s="30" t="s">
        <v>7510</v>
      </c>
      <c r="C5144" s="30" t="s">
        <v>7511</v>
      </c>
      <c r="D5144" s="34">
        <v>0</v>
      </c>
      <c r="E5144" s="34">
        <v>36642005</v>
      </c>
      <c r="F5144" s="34">
        <v>36642005</v>
      </c>
    </row>
    <row r="5145" spans="1:6" ht="13.5" hidden="1" thickBot="1">
      <c r="A5145" s="27">
        <f t="shared" si="89"/>
        <v>9</v>
      </c>
      <c r="B5145" s="30" t="s">
        <v>7512</v>
      </c>
      <c r="C5145" s="30" t="s">
        <v>1178</v>
      </c>
      <c r="D5145" s="34">
        <v>0</v>
      </c>
      <c r="E5145" s="33">
        <v>74017136713.050003</v>
      </c>
      <c r="F5145" s="33">
        <v>74017136713.050003</v>
      </c>
    </row>
    <row r="5146" spans="1:6" ht="13.5" hidden="1" thickBot="1">
      <c r="A5146" s="27">
        <f t="shared" si="89"/>
        <v>9</v>
      </c>
      <c r="B5146" s="30" t="s">
        <v>7513</v>
      </c>
      <c r="C5146" s="30" t="s">
        <v>1180</v>
      </c>
      <c r="D5146" s="34">
        <v>0</v>
      </c>
      <c r="E5146" s="34">
        <v>6381378088</v>
      </c>
      <c r="F5146" s="34">
        <v>6381378088</v>
      </c>
    </row>
    <row r="5147" spans="1:6" ht="13.5" hidden="1" thickBot="1">
      <c r="A5147" s="27">
        <f t="shared" si="89"/>
        <v>9</v>
      </c>
      <c r="B5147" s="30" t="s">
        <v>7514</v>
      </c>
      <c r="C5147" s="30" t="s">
        <v>7515</v>
      </c>
      <c r="D5147" s="34">
        <v>0</v>
      </c>
      <c r="E5147" s="34">
        <v>141559938769</v>
      </c>
      <c r="F5147" s="34">
        <v>141559938769</v>
      </c>
    </row>
    <row r="5148" spans="1:6" ht="13.5" hidden="1" thickBot="1">
      <c r="A5148" s="27">
        <f t="shared" si="89"/>
        <v>9</v>
      </c>
      <c r="B5148" s="30" t="s">
        <v>7516</v>
      </c>
      <c r="C5148" s="30" t="s">
        <v>7517</v>
      </c>
      <c r="D5148" s="34">
        <v>0</v>
      </c>
      <c r="E5148" s="34">
        <v>6965077278</v>
      </c>
      <c r="F5148" s="34">
        <v>6965077278</v>
      </c>
    </row>
    <row r="5149" spans="1:6" ht="13.5" hidden="1" thickBot="1">
      <c r="A5149" s="27">
        <f t="shared" si="89"/>
        <v>9</v>
      </c>
      <c r="B5149" s="30" t="s">
        <v>7518</v>
      </c>
      <c r="C5149" s="30" t="s">
        <v>7519</v>
      </c>
      <c r="D5149" s="34">
        <v>0</v>
      </c>
      <c r="E5149" s="34">
        <v>6624037477</v>
      </c>
      <c r="F5149" s="34">
        <v>6624037477</v>
      </c>
    </row>
    <row r="5150" spans="1:6" ht="13.5" thickBot="1">
      <c r="A5150" s="27">
        <f t="shared" si="89"/>
        <v>6</v>
      </c>
      <c r="B5150" s="27" t="s">
        <v>7520</v>
      </c>
      <c r="C5150" s="30" t="s">
        <v>7521</v>
      </c>
      <c r="D5150" s="34">
        <v>0</v>
      </c>
      <c r="E5150" s="33">
        <v>24485125781761.801</v>
      </c>
      <c r="F5150" s="33">
        <v>24485125781761.801</v>
      </c>
    </row>
    <row r="5151" spans="1:6" ht="13.5" hidden="1" thickBot="1">
      <c r="A5151" s="27">
        <f t="shared" si="89"/>
        <v>9</v>
      </c>
      <c r="B5151" s="30" t="s">
        <v>7522</v>
      </c>
      <c r="C5151" s="30" t="s">
        <v>7523</v>
      </c>
      <c r="D5151" s="34">
        <v>0</v>
      </c>
      <c r="E5151" s="33">
        <v>24485125781761.801</v>
      </c>
      <c r="F5151" s="33">
        <v>24485125781761.801</v>
      </c>
    </row>
    <row r="5152" spans="1:6" ht="13.5" thickBot="1">
      <c r="A5152" s="27">
        <f t="shared" si="89"/>
        <v>6</v>
      </c>
      <c r="B5152" s="27" t="s">
        <v>7524</v>
      </c>
      <c r="C5152" s="30" t="s">
        <v>7525</v>
      </c>
      <c r="D5152" s="34">
        <v>0</v>
      </c>
      <c r="E5152" s="33">
        <v>11993823549.9</v>
      </c>
      <c r="F5152" s="33">
        <v>11993823549.9</v>
      </c>
    </row>
    <row r="5153" spans="1:6" ht="13.5" hidden="1" thickBot="1">
      <c r="A5153" s="27">
        <f t="shared" si="89"/>
        <v>9</v>
      </c>
      <c r="B5153" s="30" t="s">
        <v>7526</v>
      </c>
      <c r="C5153" s="30" t="s">
        <v>7525</v>
      </c>
      <c r="D5153" s="34">
        <v>0</v>
      </c>
      <c r="E5153" s="33">
        <v>11993823549.9</v>
      </c>
      <c r="F5153" s="33">
        <v>11993823549.9</v>
      </c>
    </row>
    <row r="5154" spans="1:6" ht="13.5" thickBot="1">
      <c r="A5154" s="27">
        <f t="shared" ref="A5154:A5217" si="90">LEN(B5154)</f>
        <v>6</v>
      </c>
      <c r="B5154" s="27" t="s">
        <v>7527</v>
      </c>
      <c r="C5154" s="30" t="s">
        <v>7528</v>
      </c>
      <c r="D5154" s="34">
        <v>0</v>
      </c>
      <c r="E5154" s="34">
        <v>19878433767828</v>
      </c>
      <c r="F5154" s="34">
        <v>19878433767828</v>
      </c>
    </row>
    <row r="5155" spans="1:6" ht="13.5" hidden="1" thickBot="1">
      <c r="A5155" s="27">
        <f t="shared" si="90"/>
        <v>9</v>
      </c>
      <c r="B5155" s="30" t="s">
        <v>7529</v>
      </c>
      <c r="C5155" s="30" t="s">
        <v>86</v>
      </c>
      <c r="D5155" s="34">
        <v>0</v>
      </c>
      <c r="E5155" s="34">
        <v>19878433767828</v>
      </c>
      <c r="F5155" s="34">
        <v>19878433767828</v>
      </c>
    </row>
    <row r="5156" spans="1:6" ht="13.5" thickBot="1">
      <c r="A5156" s="27">
        <f t="shared" si="90"/>
        <v>6</v>
      </c>
      <c r="B5156" s="27" t="s">
        <v>7530</v>
      </c>
      <c r="C5156" s="30" t="s">
        <v>5767</v>
      </c>
      <c r="D5156" s="34">
        <v>0</v>
      </c>
      <c r="E5156" s="33">
        <v>59066479341.760002</v>
      </c>
      <c r="F5156" s="33">
        <v>59066479341.760002</v>
      </c>
    </row>
    <row r="5157" spans="1:6" ht="13.5" hidden="1" thickBot="1">
      <c r="A5157" s="27">
        <f t="shared" si="90"/>
        <v>9</v>
      </c>
      <c r="B5157" s="30" t="s">
        <v>7531</v>
      </c>
      <c r="C5157" s="30" t="s">
        <v>2171</v>
      </c>
      <c r="D5157" s="34">
        <v>0</v>
      </c>
      <c r="E5157" s="34">
        <v>270000000</v>
      </c>
      <c r="F5157" s="34">
        <v>270000000</v>
      </c>
    </row>
    <row r="5158" spans="1:6" ht="13.5" hidden="1" thickBot="1">
      <c r="A5158" s="27">
        <f t="shared" si="90"/>
        <v>9</v>
      </c>
      <c r="B5158" s="30" t="s">
        <v>7532</v>
      </c>
      <c r="C5158" s="30" t="s">
        <v>116</v>
      </c>
      <c r="D5158" s="34">
        <v>0</v>
      </c>
      <c r="E5158" s="34">
        <v>61522771</v>
      </c>
      <c r="F5158" s="34">
        <v>61522771</v>
      </c>
    </row>
    <row r="5159" spans="1:6" ht="13.5" hidden="1" thickBot="1">
      <c r="A5159" s="27">
        <f t="shared" si="90"/>
        <v>9</v>
      </c>
      <c r="B5159" s="30" t="s">
        <v>7533</v>
      </c>
      <c r="C5159" s="30" t="s">
        <v>7163</v>
      </c>
      <c r="D5159" s="34">
        <v>0</v>
      </c>
      <c r="E5159" s="34">
        <v>18971100</v>
      </c>
      <c r="F5159" s="34">
        <v>18971100</v>
      </c>
    </row>
    <row r="5160" spans="1:6" ht="13.5" hidden="1" thickBot="1">
      <c r="A5160" s="27">
        <f t="shared" si="90"/>
        <v>9</v>
      </c>
      <c r="B5160" s="30" t="s">
        <v>7534</v>
      </c>
      <c r="C5160" s="30" t="s">
        <v>193</v>
      </c>
      <c r="D5160" s="34">
        <v>0</v>
      </c>
      <c r="E5160" s="33">
        <v>58454625470.760002</v>
      </c>
      <c r="F5160" s="33">
        <v>58454625470.760002</v>
      </c>
    </row>
    <row r="5161" spans="1:6" ht="13.5" hidden="1" thickBot="1">
      <c r="A5161" s="27">
        <f t="shared" si="90"/>
        <v>9</v>
      </c>
      <c r="B5161" s="30" t="s">
        <v>7535</v>
      </c>
      <c r="C5161" s="30" t="s">
        <v>7536</v>
      </c>
      <c r="D5161" s="34">
        <v>0</v>
      </c>
      <c r="E5161" s="34">
        <v>261360000</v>
      </c>
      <c r="F5161" s="34">
        <v>261360000</v>
      </c>
    </row>
    <row r="5162" spans="1:6" ht="13.5" thickBot="1">
      <c r="A5162" s="27">
        <f t="shared" si="90"/>
        <v>6</v>
      </c>
      <c r="B5162" s="27" t="s">
        <v>7537</v>
      </c>
      <c r="C5162" s="30" t="s">
        <v>7538</v>
      </c>
      <c r="D5162" s="34">
        <v>0</v>
      </c>
      <c r="E5162" s="33">
        <v>8393947873183.5</v>
      </c>
      <c r="F5162" s="33">
        <v>8393947873183.5</v>
      </c>
    </row>
    <row r="5163" spans="1:6" ht="13.5" hidden="1" thickBot="1">
      <c r="A5163" s="27">
        <f t="shared" si="90"/>
        <v>9</v>
      </c>
      <c r="B5163" s="30" t="s">
        <v>7539</v>
      </c>
      <c r="C5163" s="30" t="s">
        <v>7540</v>
      </c>
      <c r="D5163" s="34">
        <v>0</v>
      </c>
      <c r="E5163" s="34">
        <v>3870075219193</v>
      </c>
      <c r="F5163" s="34">
        <v>3870075219193</v>
      </c>
    </row>
    <row r="5164" spans="1:6" ht="13.5" hidden="1" thickBot="1">
      <c r="A5164" s="27">
        <f t="shared" si="90"/>
        <v>9</v>
      </c>
      <c r="B5164" s="30" t="s">
        <v>7541</v>
      </c>
      <c r="C5164" s="30" t="s">
        <v>7542</v>
      </c>
      <c r="D5164" s="34">
        <v>0</v>
      </c>
      <c r="E5164" s="33">
        <v>4507568147690.1104</v>
      </c>
      <c r="F5164" s="33">
        <v>4507568147690.1104</v>
      </c>
    </row>
    <row r="5165" spans="1:6" ht="13.5" hidden="1" thickBot="1">
      <c r="A5165" s="27">
        <f t="shared" si="90"/>
        <v>9</v>
      </c>
      <c r="B5165" s="30" t="s">
        <v>7543</v>
      </c>
      <c r="C5165" s="30" t="s">
        <v>7544</v>
      </c>
      <c r="D5165" s="34">
        <v>0</v>
      </c>
      <c r="E5165" s="33">
        <v>11613938964.389999</v>
      </c>
      <c r="F5165" s="33">
        <v>11613938964.389999</v>
      </c>
    </row>
    <row r="5166" spans="1:6" ht="13.5" hidden="1" thickBot="1">
      <c r="A5166" s="27">
        <f t="shared" si="90"/>
        <v>9</v>
      </c>
      <c r="B5166" s="30" t="s">
        <v>7545</v>
      </c>
      <c r="C5166" s="30" t="s">
        <v>7546</v>
      </c>
      <c r="D5166" s="34">
        <v>0</v>
      </c>
      <c r="E5166" s="34">
        <v>4690567336</v>
      </c>
      <c r="F5166" s="34">
        <v>4690567336</v>
      </c>
    </row>
    <row r="5167" spans="1:6" ht="13.5" thickBot="1">
      <c r="A5167" s="27">
        <f t="shared" si="90"/>
        <v>6</v>
      </c>
      <c r="B5167" s="27" t="s">
        <v>7547</v>
      </c>
      <c r="C5167" s="30" t="s">
        <v>7282</v>
      </c>
      <c r="D5167" s="34">
        <v>0</v>
      </c>
      <c r="E5167" s="33">
        <v>12239776885882.1</v>
      </c>
      <c r="F5167" s="33">
        <v>12239776885882.1</v>
      </c>
    </row>
    <row r="5168" spans="1:6" ht="13.5" hidden="1" thickBot="1">
      <c r="A5168" s="27">
        <f t="shared" si="90"/>
        <v>9</v>
      </c>
      <c r="B5168" s="30" t="s">
        <v>7548</v>
      </c>
      <c r="C5168" s="30" t="s">
        <v>157</v>
      </c>
      <c r="D5168" s="34">
        <v>0</v>
      </c>
      <c r="E5168" s="33">
        <v>732861228460.14001</v>
      </c>
      <c r="F5168" s="33">
        <v>732861228460.14001</v>
      </c>
    </row>
    <row r="5169" spans="1:6" ht="13.5" hidden="1" thickBot="1">
      <c r="A5169" s="27">
        <f t="shared" si="90"/>
        <v>9</v>
      </c>
      <c r="B5169" s="30" t="s">
        <v>7549</v>
      </c>
      <c r="C5169" s="30" t="s">
        <v>3677</v>
      </c>
      <c r="D5169" s="34">
        <v>0</v>
      </c>
      <c r="E5169" s="34">
        <v>11506915657422</v>
      </c>
      <c r="F5169" s="34">
        <v>11506915657422</v>
      </c>
    </row>
    <row r="5170" spans="1:6" ht="13.5" thickBot="1">
      <c r="A5170" s="27">
        <f t="shared" si="90"/>
        <v>6</v>
      </c>
      <c r="B5170" s="27" t="s">
        <v>7550</v>
      </c>
      <c r="C5170" s="30" t="s">
        <v>2157</v>
      </c>
      <c r="D5170" s="34">
        <v>0</v>
      </c>
      <c r="E5170" s="34">
        <v>12760072609900</v>
      </c>
      <c r="F5170" s="34">
        <v>12760072609900</v>
      </c>
    </row>
    <row r="5171" spans="1:6" ht="13.5" hidden="1" thickBot="1">
      <c r="A5171" s="27">
        <f t="shared" si="90"/>
        <v>9</v>
      </c>
      <c r="B5171" s="30" t="s">
        <v>7551</v>
      </c>
      <c r="C5171" s="30" t="s">
        <v>948</v>
      </c>
      <c r="D5171" s="34">
        <v>0</v>
      </c>
      <c r="E5171" s="34">
        <v>12760072609900</v>
      </c>
      <c r="F5171" s="34">
        <v>12760072609900</v>
      </c>
    </row>
    <row r="5172" spans="1:6" ht="13.5" thickBot="1">
      <c r="A5172" s="27">
        <f t="shared" si="90"/>
        <v>6</v>
      </c>
      <c r="B5172" s="27" t="s">
        <v>7552</v>
      </c>
      <c r="C5172" s="30" t="s">
        <v>7349</v>
      </c>
      <c r="D5172" s="34">
        <v>0</v>
      </c>
      <c r="E5172" s="33">
        <v>66705556601682.203</v>
      </c>
      <c r="F5172" s="33">
        <v>66705556601682.203</v>
      </c>
    </row>
    <row r="5173" spans="1:6" ht="13.5" hidden="1" thickBot="1">
      <c r="A5173" s="27">
        <f t="shared" si="90"/>
        <v>9</v>
      </c>
      <c r="B5173" s="30" t="s">
        <v>7553</v>
      </c>
      <c r="C5173" s="30" t="s">
        <v>7554</v>
      </c>
      <c r="D5173" s="34">
        <v>0</v>
      </c>
      <c r="E5173" s="33">
        <v>57258204888384.297</v>
      </c>
      <c r="F5173" s="33">
        <v>57258204888384.297</v>
      </c>
    </row>
    <row r="5174" spans="1:6" ht="13.5" hidden="1" thickBot="1">
      <c r="A5174" s="27">
        <f t="shared" si="90"/>
        <v>9</v>
      </c>
      <c r="B5174" s="30" t="s">
        <v>7555</v>
      </c>
      <c r="C5174" s="30" t="s">
        <v>7556</v>
      </c>
      <c r="D5174" s="34">
        <v>0</v>
      </c>
      <c r="E5174" s="33">
        <v>6075155448961.8701</v>
      </c>
      <c r="F5174" s="33">
        <v>6075155448961.8701</v>
      </c>
    </row>
    <row r="5175" spans="1:6" ht="13.5" hidden="1" thickBot="1">
      <c r="A5175" s="27">
        <f t="shared" si="90"/>
        <v>9</v>
      </c>
      <c r="B5175" s="30" t="s">
        <v>7557</v>
      </c>
      <c r="C5175" s="30" t="s">
        <v>7558</v>
      </c>
      <c r="D5175" s="34">
        <v>0</v>
      </c>
      <c r="E5175" s="33">
        <v>3372196264336.0498</v>
      </c>
      <c r="F5175" s="33">
        <v>3372196264336.0498</v>
      </c>
    </row>
    <row r="5176" spans="1:6" ht="13.5" thickBot="1">
      <c r="A5176" s="27">
        <f t="shared" si="90"/>
        <v>6</v>
      </c>
      <c r="B5176" s="27" t="s">
        <v>7559</v>
      </c>
      <c r="C5176" s="30" t="s">
        <v>7560</v>
      </c>
      <c r="D5176" s="34">
        <v>0</v>
      </c>
      <c r="E5176" s="33">
        <v>164472506762955</v>
      </c>
      <c r="F5176" s="33">
        <v>164472506762955</v>
      </c>
    </row>
    <row r="5177" spans="1:6" ht="13.5" hidden="1" thickBot="1">
      <c r="A5177" s="27">
        <f t="shared" si="90"/>
        <v>9</v>
      </c>
      <c r="B5177" s="30" t="s">
        <v>7561</v>
      </c>
      <c r="C5177" s="30" t="s">
        <v>7562</v>
      </c>
      <c r="D5177" s="34">
        <v>0</v>
      </c>
      <c r="E5177" s="33">
        <v>26631070974.619999</v>
      </c>
      <c r="F5177" s="33">
        <v>26631070974.619999</v>
      </c>
    </row>
    <row r="5178" spans="1:6" ht="13.5" hidden="1" thickBot="1">
      <c r="A5178" s="27">
        <f t="shared" si="90"/>
        <v>9</v>
      </c>
      <c r="B5178" s="30" t="s">
        <v>7563</v>
      </c>
      <c r="C5178" s="30" t="s">
        <v>7564</v>
      </c>
      <c r="D5178" s="34">
        <v>0</v>
      </c>
      <c r="E5178" s="33">
        <v>12837477343111.801</v>
      </c>
      <c r="F5178" s="33">
        <v>12837477343111.801</v>
      </c>
    </row>
    <row r="5179" spans="1:6" ht="13.5" hidden="1" thickBot="1">
      <c r="A5179" s="27">
        <f t="shared" si="90"/>
        <v>9</v>
      </c>
      <c r="B5179" s="30" t="s">
        <v>7565</v>
      </c>
      <c r="C5179" s="30" t="s">
        <v>7566</v>
      </c>
      <c r="D5179" s="34">
        <v>0</v>
      </c>
      <c r="E5179" s="33">
        <v>11415635802.860001</v>
      </c>
      <c r="F5179" s="33">
        <v>11415635802.860001</v>
      </c>
    </row>
    <row r="5180" spans="1:6" ht="13.5" hidden="1" thickBot="1">
      <c r="A5180" s="27">
        <f t="shared" si="90"/>
        <v>9</v>
      </c>
      <c r="B5180" s="30" t="s">
        <v>7567</v>
      </c>
      <c r="C5180" s="30" t="s">
        <v>7568</v>
      </c>
      <c r="D5180" s="34">
        <v>0</v>
      </c>
      <c r="E5180" s="34">
        <v>544369291000</v>
      </c>
      <c r="F5180" s="34">
        <v>544369291000</v>
      </c>
    </row>
    <row r="5181" spans="1:6" ht="13.5" hidden="1" thickBot="1">
      <c r="A5181" s="27">
        <f t="shared" si="90"/>
        <v>9</v>
      </c>
      <c r="B5181" s="30" t="s">
        <v>7569</v>
      </c>
      <c r="C5181" s="30" t="s">
        <v>7570</v>
      </c>
      <c r="D5181" s="34">
        <v>0</v>
      </c>
      <c r="E5181" s="34">
        <v>2591356513733</v>
      </c>
      <c r="F5181" s="34">
        <v>2591356513733</v>
      </c>
    </row>
    <row r="5182" spans="1:6" ht="13.5" hidden="1" thickBot="1">
      <c r="A5182" s="27">
        <f t="shared" si="90"/>
        <v>9</v>
      </c>
      <c r="B5182" s="30" t="s">
        <v>7571</v>
      </c>
      <c r="C5182" s="30" t="s">
        <v>7572</v>
      </c>
      <c r="D5182" s="34">
        <v>0</v>
      </c>
      <c r="E5182" s="34">
        <v>20855196844</v>
      </c>
      <c r="F5182" s="34">
        <v>20855196844</v>
      </c>
    </row>
    <row r="5183" spans="1:6" ht="13.5" hidden="1" thickBot="1">
      <c r="A5183" s="27">
        <f t="shared" si="90"/>
        <v>9</v>
      </c>
      <c r="B5183" s="30" t="s">
        <v>7573</v>
      </c>
      <c r="C5183" s="30" t="s">
        <v>7574</v>
      </c>
      <c r="D5183" s="34">
        <v>0</v>
      </c>
      <c r="E5183" s="34">
        <v>4974440786441</v>
      </c>
      <c r="F5183" s="34">
        <v>4974440786441</v>
      </c>
    </row>
    <row r="5184" spans="1:6" ht="13.5" hidden="1" thickBot="1">
      <c r="A5184" s="27">
        <f t="shared" si="90"/>
        <v>9</v>
      </c>
      <c r="B5184" s="30" t="s">
        <v>7575</v>
      </c>
      <c r="C5184" s="30" t="s">
        <v>7576</v>
      </c>
      <c r="D5184" s="34">
        <v>0</v>
      </c>
      <c r="E5184" s="34">
        <v>193813996</v>
      </c>
      <c r="F5184" s="34">
        <v>193813996</v>
      </c>
    </row>
    <row r="5185" spans="1:6" ht="13.5" hidden="1" thickBot="1">
      <c r="A5185" s="27">
        <f t="shared" si="90"/>
        <v>9</v>
      </c>
      <c r="B5185" s="30" t="s">
        <v>7577</v>
      </c>
      <c r="C5185" s="30" t="s">
        <v>2982</v>
      </c>
      <c r="D5185" s="34">
        <v>0</v>
      </c>
      <c r="E5185" s="33">
        <v>8580226788.9200001</v>
      </c>
      <c r="F5185" s="33">
        <v>8580226788.9200001</v>
      </c>
    </row>
    <row r="5186" spans="1:6" ht="13.5" hidden="1" thickBot="1">
      <c r="A5186" s="27">
        <f t="shared" si="90"/>
        <v>9</v>
      </c>
      <c r="B5186" s="30" t="s">
        <v>7578</v>
      </c>
      <c r="C5186" s="30" t="s">
        <v>7579</v>
      </c>
      <c r="D5186" s="34">
        <v>0</v>
      </c>
      <c r="E5186" s="33">
        <v>6897863314293.5098</v>
      </c>
      <c r="F5186" s="33">
        <v>6897863314293.5098</v>
      </c>
    </row>
    <row r="5187" spans="1:6" ht="13.5" hidden="1" thickBot="1">
      <c r="A5187" s="27">
        <f t="shared" si="90"/>
        <v>9</v>
      </c>
      <c r="B5187" s="30" t="s">
        <v>7580</v>
      </c>
      <c r="C5187" s="30" t="s">
        <v>7581</v>
      </c>
      <c r="D5187" s="34">
        <v>0</v>
      </c>
      <c r="E5187" s="33">
        <v>275744554466.84998</v>
      </c>
      <c r="F5187" s="33">
        <v>275744554466.84998</v>
      </c>
    </row>
    <row r="5188" spans="1:6" ht="13.5" hidden="1" thickBot="1">
      <c r="A5188" s="27">
        <f t="shared" si="90"/>
        <v>9</v>
      </c>
      <c r="B5188" s="30" t="s">
        <v>7582</v>
      </c>
      <c r="C5188" s="30" t="s">
        <v>7583</v>
      </c>
      <c r="D5188" s="34">
        <v>0</v>
      </c>
      <c r="E5188" s="33">
        <v>40553261183616</v>
      </c>
      <c r="F5188" s="33">
        <v>40553261183616</v>
      </c>
    </row>
    <row r="5189" spans="1:6" ht="13.5" hidden="1" thickBot="1">
      <c r="A5189" s="27">
        <f t="shared" si="90"/>
        <v>9</v>
      </c>
      <c r="B5189" s="30" t="s">
        <v>7584</v>
      </c>
      <c r="C5189" s="30" t="s">
        <v>7585</v>
      </c>
      <c r="D5189" s="34">
        <v>0</v>
      </c>
      <c r="E5189" s="34">
        <v>53768660599</v>
      </c>
      <c r="F5189" s="34">
        <v>53768660599</v>
      </c>
    </row>
    <row r="5190" spans="1:6" ht="13.5" hidden="1" thickBot="1">
      <c r="A5190" s="27">
        <f t="shared" si="90"/>
        <v>9</v>
      </c>
      <c r="B5190" s="30" t="s">
        <v>7586</v>
      </c>
      <c r="C5190" s="30" t="s">
        <v>2849</v>
      </c>
      <c r="D5190" s="34">
        <v>0</v>
      </c>
      <c r="E5190" s="33">
        <v>820114756195.40002</v>
      </c>
      <c r="F5190" s="33">
        <v>820114756195.40002</v>
      </c>
    </row>
    <row r="5191" spans="1:6" ht="13.5" hidden="1" thickBot="1">
      <c r="A5191" s="27">
        <f t="shared" si="90"/>
        <v>9</v>
      </c>
      <c r="B5191" s="30" t="s">
        <v>7587</v>
      </c>
      <c r="C5191" s="30" t="s">
        <v>7588</v>
      </c>
      <c r="D5191" s="34">
        <v>0</v>
      </c>
      <c r="E5191" s="33">
        <v>256767599024.76999</v>
      </c>
      <c r="F5191" s="33">
        <v>256767599024.76999</v>
      </c>
    </row>
    <row r="5192" spans="1:6" ht="13.5" hidden="1" thickBot="1">
      <c r="A5192" s="27">
        <f t="shared" si="90"/>
        <v>9</v>
      </c>
      <c r="B5192" s="30" t="s">
        <v>7589</v>
      </c>
      <c r="C5192" s="30" t="s">
        <v>7590</v>
      </c>
      <c r="D5192" s="34">
        <v>0</v>
      </c>
      <c r="E5192" s="34">
        <v>3489033893</v>
      </c>
      <c r="F5192" s="34">
        <v>3489033893</v>
      </c>
    </row>
    <row r="5193" spans="1:6" ht="13.5" hidden="1" thickBot="1">
      <c r="A5193" s="27">
        <f t="shared" si="90"/>
        <v>9</v>
      </c>
      <c r="B5193" s="30" t="s">
        <v>7591</v>
      </c>
      <c r="C5193" s="30" t="s">
        <v>7592</v>
      </c>
      <c r="D5193" s="34">
        <v>0</v>
      </c>
      <c r="E5193" s="34">
        <v>292860359628</v>
      </c>
      <c r="F5193" s="34">
        <v>292860359628</v>
      </c>
    </row>
    <row r="5194" spans="1:6" ht="13.5" hidden="1" thickBot="1">
      <c r="A5194" s="27">
        <f t="shared" si="90"/>
        <v>9</v>
      </c>
      <c r="B5194" s="30" t="s">
        <v>7593</v>
      </c>
      <c r="C5194" s="30" t="s">
        <v>7594</v>
      </c>
      <c r="D5194" s="34">
        <v>0</v>
      </c>
      <c r="E5194" s="33">
        <v>1036485735346.4301</v>
      </c>
      <c r="F5194" s="33">
        <v>1036485735346.4301</v>
      </c>
    </row>
    <row r="5195" spans="1:6" ht="13.5" hidden="1" thickBot="1">
      <c r="A5195" s="27">
        <f t="shared" si="90"/>
        <v>9</v>
      </c>
      <c r="B5195" s="30" t="s">
        <v>7595</v>
      </c>
      <c r="C5195" s="30" t="s">
        <v>7596</v>
      </c>
      <c r="D5195" s="34">
        <v>0</v>
      </c>
      <c r="E5195" s="34">
        <v>959789852351</v>
      </c>
      <c r="F5195" s="34">
        <v>959789852351</v>
      </c>
    </row>
    <row r="5196" spans="1:6" ht="13.5" hidden="1" thickBot="1">
      <c r="A5196" s="27">
        <f t="shared" si="90"/>
        <v>9</v>
      </c>
      <c r="B5196" s="30" t="s">
        <v>7597</v>
      </c>
      <c r="C5196" s="30" t="s">
        <v>7560</v>
      </c>
      <c r="D5196" s="34">
        <v>0</v>
      </c>
      <c r="E5196" s="33">
        <v>92307041834848.594</v>
      </c>
      <c r="F5196" s="33">
        <v>92307041834848.594</v>
      </c>
    </row>
    <row r="5197" spans="1:6" ht="13.5" thickBot="1">
      <c r="A5197" s="27">
        <f t="shared" si="90"/>
        <v>3</v>
      </c>
      <c r="B5197" s="27" t="s">
        <v>7598</v>
      </c>
      <c r="C5197" s="30" t="s">
        <v>7599</v>
      </c>
      <c r="D5197" s="34">
        <v>0</v>
      </c>
      <c r="E5197" s="34">
        <v>4404781407638530</v>
      </c>
      <c r="F5197" s="34">
        <v>4404781407638530</v>
      </c>
    </row>
    <row r="5198" spans="1:6" ht="13.5" thickBot="1">
      <c r="A5198" s="27">
        <f t="shared" si="90"/>
        <v>6</v>
      </c>
      <c r="B5198" s="27" t="s">
        <v>7600</v>
      </c>
      <c r="C5198" s="30" t="s">
        <v>7601</v>
      </c>
      <c r="D5198" s="34">
        <v>0</v>
      </c>
      <c r="E5198" s="34">
        <v>3891050734664430</v>
      </c>
      <c r="F5198" s="34">
        <v>3891050734664430</v>
      </c>
    </row>
    <row r="5199" spans="1:6" ht="13.5" hidden="1" thickBot="1">
      <c r="A5199" s="27">
        <f t="shared" si="90"/>
        <v>9</v>
      </c>
      <c r="B5199" s="30" t="s">
        <v>7602</v>
      </c>
      <c r="C5199" s="30" t="s">
        <v>7113</v>
      </c>
      <c r="D5199" s="34">
        <v>0</v>
      </c>
      <c r="E5199" s="33">
        <v>1101033239238210</v>
      </c>
      <c r="F5199" s="33">
        <v>1101033239238210</v>
      </c>
    </row>
    <row r="5200" spans="1:6" ht="13.5" hidden="1" thickBot="1">
      <c r="A5200" s="27">
        <f t="shared" si="90"/>
        <v>9</v>
      </c>
      <c r="B5200" s="30" t="s">
        <v>7603</v>
      </c>
      <c r="C5200" s="30" t="s">
        <v>7421</v>
      </c>
      <c r="D5200" s="34">
        <v>0</v>
      </c>
      <c r="E5200" s="33">
        <v>6837027615760.1699</v>
      </c>
      <c r="F5200" s="33">
        <v>6837027615760.1699</v>
      </c>
    </row>
    <row r="5201" spans="1:6" ht="13.5" hidden="1" thickBot="1">
      <c r="A5201" s="27">
        <f t="shared" si="90"/>
        <v>9</v>
      </c>
      <c r="B5201" s="30" t="s">
        <v>7604</v>
      </c>
      <c r="C5201" s="30" t="s">
        <v>7129</v>
      </c>
      <c r="D5201" s="34">
        <v>0</v>
      </c>
      <c r="E5201" s="34">
        <v>823850482249940</v>
      </c>
      <c r="F5201" s="34">
        <v>823850482249940</v>
      </c>
    </row>
    <row r="5202" spans="1:6" ht="13.5" hidden="1" thickBot="1">
      <c r="A5202" s="27">
        <f t="shared" si="90"/>
        <v>9</v>
      </c>
      <c r="B5202" s="30" t="s">
        <v>7605</v>
      </c>
      <c r="C5202" s="30" t="s">
        <v>3194</v>
      </c>
      <c r="D5202" s="34">
        <v>0</v>
      </c>
      <c r="E5202" s="33">
        <v>41510582494300.398</v>
      </c>
      <c r="F5202" s="33">
        <v>41510582494300.398</v>
      </c>
    </row>
    <row r="5203" spans="1:6" ht="13.5" hidden="1" thickBot="1">
      <c r="A5203" s="27">
        <f t="shared" si="90"/>
        <v>9</v>
      </c>
      <c r="B5203" s="30" t="s">
        <v>7606</v>
      </c>
      <c r="C5203" s="30" t="s">
        <v>7607</v>
      </c>
      <c r="D5203" s="34">
        <v>0</v>
      </c>
      <c r="E5203" s="34">
        <v>32010892187</v>
      </c>
      <c r="F5203" s="34">
        <v>32010892187</v>
      </c>
    </row>
    <row r="5204" spans="1:6" ht="13.5" hidden="1" thickBot="1">
      <c r="A5204" s="27">
        <f t="shared" si="90"/>
        <v>9</v>
      </c>
      <c r="B5204" s="30" t="s">
        <v>7608</v>
      </c>
      <c r="C5204" s="30" t="s">
        <v>5767</v>
      </c>
      <c r="D5204" s="34">
        <v>0</v>
      </c>
      <c r="E5204" s="34">
        <v>19381432405</v>
      </c>
      <c r="F5204" s="34">
        <v>19381432405</v>
      </c>
    </row>
    <row r="5205" spans="1:6" ht="13.5" hidden="1" thickBot="1">
      <c r="A5205" s="27">
        <f t="shared" si="90"/>
        <v>9</v>
      </c>
      <c r="B5205" s="30" t="s">
        <v>7609</v>
      </c>
      <c r="C5205" s="30" t="s">
        <v>7444</v>
      </c>
      <c r="D5205" s="34">
        <v>0</v>
      </c>
      <c r="E5205" s="33">
        <v>1085844512462590</v>
      </c>
      <c r="F5205" s="33">
        <v>1085844512462590</v>
      </c>
    </row>
    <row r="5206" spans="1:6" ht="13.5" hidden="1" thickBot="1">
      <c r="A5206" s="27">
        <f t="shared" si="90"/>
        <v>9</v>
      </c>
      <c r="B5206" s="30" t="s">
        <v>7610</v>
      </c>
      <c r="C5206" s="30" t="s">
        <v>7455</v>
      </c>
      <c r="D5206" s="34">
        <v>0</v>
      </c>
      <c r="E5206" s="34">
        <v>2664029565338</v>
      </c>
      <c r="F5206" s="34">
        <v>2664029565338</v>
      </c>
    </row>
    <row r="5207" spans="1:6" ht="13.5" hidden="1" thickBot="1">
      <c r="A5207" s="27">
        <f t="shared" si="90"/>
        <v>9</v>
      </c>
      <c r="B5207" s="30" t="s">
        <v>7611</v>
      </c>
      <c r="C5207" s="30" t="s">
        <v>7612</v>
      </c>
      <c r="D5207" s="34">
        <v>0</v>
      </c>
      <c r="E5207" s="33">
        <v>829259468713702</v>
      </c>
      <c r="F5207" s="33">
        <v>829259468713702</v>
      </c>
    </row>
    <row r="5208" spans="1:6" ht="13.5" thickBot="1">
      <c r="A5208" s="27">
        <f t="shared" si="90"/>
        <v>6</v>
      </c>
      <c r="B5208" s="27" t="s">
        <v>7613</v>
      </c>
      <c r="C5208" s="30" t="s">
        <v>7614</v>
      </c>
      <c r="D5208" s="34">
        <v>0</v>
      </c>
      <c r="E5208" s="33">
        <v>26126764430687</v>
      </c>
      <c r="F5208" s="33">
        <v>26126764430687</v>
      </c>
    </row>
    <row r="5209" spans="1:6" ht="13.5" hidden="1" thickBot="1">
      <c r="A5209" s="27">
        <f t="shared" si="90"/>
        <v>9</v>
      </c>
      <c r="B5209" s="30" t="s">
        <v>7615</v>
      </c>
      <c r="C5209" s="30" t="s">
        <v>7614</v>
      </c>
      <c r="D5209" s="34">
        <v>0</v>
      </c>
      <c r="E5209" s="33">
        <v>26126764430687</v>
      </c>
      <c r="F5209" s="33">
        <v>26126764430687</v>
      </c>
    </row>
    <row r="5210" spans="1:6" ht="13.5" thickBot="1">
      <c r="A5210" s="27">
        <f t="shared" si="90"/>
        <v>6</v>
      </c>
      <c r="B5210" s="27" t="s">
        <v>7616</v>
      </c>
      <c r="C5210" s="30" t="s">
        <v>7617</v>
      </c>
      <c r="D5210" s="34">
        <v>0</v>
      </c>
      <c r="E5210" s="33">
        <v>487603908543416</v>
      </c>
      <c r="F5210" s="33">
        <v>487603908543416</v>
      </c>
    </row>
    <row r="5211" spans="1:6" ht="13.5" hidden="1" thickBot="1">
      <c r="A5211" s="27">
        <f t="shared" si="90"/>
        <v>9</v>
      </c>
      <c r="B5211" s="30" t="s">
        <v>7618</v>
      </c>
      <c r="C5211" s="30" t="s">
        <v>7490</v>
      </c>
      <c r="D5211" s="34">
        <v>0</v>
      </c>
      <c r="E5211" s="33">
        <v>56269321155898.102</v>
      </c>
      <c r="F5211" s="33">
        <v>56269321155898.102</v>
      </c>
    </row>
    <row r="5212" spans="1:6" ht="13.5" hidden="1" thickBot="1">
      <c r="A5212" s="27">
        <f t="shared" si="90"/>
        <v>9</v>
      </c>
      <c r="B5212" s="30" t="s">
        <v>7619</v>
      </c>
      <c r="C5212" s="30" t="s">
        <v>7525</v>
      </c>
      <c r="D5212" s="34">
        <v>0</v>
      </c>
      <c r="E5212" s="33">
        <v>18864308273.900002</v>
      </c>
      <c r="F5212" s="33">
        <v>18864308273.900002</v>
      </c>
    </row>
    <row r="5213" spans="1:6" ht="13.5" hidden="1" thickBot="1">
      <c r="A5213" s="27">
        <f t="shared" si="90"/>
        <v>9</v>
      </c>
      <c r="B5213" s="30" t="s">
        <v>7620</v>
      </c>
      <c r="C5213" s="30" t="s">
        <v>7528</v>
      </c>
      <c r="D5213" s="34">
        <v>0</v>
      </c>
      <c r="E5213" s="34">
        <v>19907932738120</v>
      </c>
      <c r="F5213" s="34">
        <v>19907932738120</v>
      </c>
    </row>
    <row r="5214" spans="1:6" ht="13.5" hidden="1" thickBot="1">
      <c r="A5214" s="27">
        <f t="shared" si="90"/>
        <v>9</v>
      </c>
      <c r="B5214" s="30" t="s">
        <v>7621</v>
      </c>
      <c r="C5214" s="30" t="s">
        <v>5767</v>
      </c>
      <c r="D5214" s="34">
        <v>0</v>
      </c>
      <c r="E5214" s="33">
        <v>59381840854.910004</v>
      </c>
      <c r="F5214" s="33">
        <v>59381840854.910004</v>
      </c>
    </row>
    <row r="5215" spans="1:6" ht="13.5" hidden="1" thickBot="1">
      <c r="A5215" s="27">
        <f t="shared" si="90"/>
        <v>9</v>
      </c>
      <c r="B5215" s="30" t="s">
        <v>7622</v>
      </c>
      <c r="C5215" s="30" t="s">
        <v>7538</v>
      </c>
      <c r="D5215" s="34">
        <v>0</v>
      </c>
      <c r="E5215" s="33">
        <v>8394073375068.1396</v>
      </c>
      <c r="F5215" s="33">
        <v>8394073375068.1396</v>
      </c>
    </row>
    <row r="5216" spans="1:6" ht="13.5" hidden="1" thickBot="1">
      <c r="A5216" s="27">
        <f t="shared" si="90"/>
        <v>9</v>
      </c>
      <c r="B5216" s="30" t="s">
        <v>7623</v>
      </c>
      <c r="C5216" s="30" t="s">
        <v>7624</v>
      </c>
      <c r="D5216" s="34">
        <v>0</v>
      </c>
      <c r="E5216" s="33">
        <v>50250493576498.5</v>
      </c>
      <c r="F5216" s="33">
        <v>50250493576498.5</v>
      </c>
    </row>
    <row r="5217" spans="1:6" ht="13.5" hidden="1" thickBot="1">
      <c r="A5217" s="27">
        <f t="shared" si="90"/>
        <v>9</v>
      </c>
      <c r="B5217" s="30" t="s">
        <v>7625</v>
      </c>
      <c r="C5217" s="30" t="s">
        <v>7626</v>
      </c>
      <c r="D5217" s="34">
        <v>0</v>
      </c>
      <c r="E5217" s="33">
        <v>1061018610.9299999</v>
      </c>
      <c r="F5217" s="33">
        <v>1061018610.9299999</v>
      </c>
    </row>
    <row r="5218" spans="1:6" ht="13.5" hidden="1" thickBot="1">
      <c r="A5218" s="27">
        <f t="shared" ref="A5218:A5226" si="91">LEN(B5218)</f>
        <v>9</v>
      </c>
      <c r="B5218" s="30" t="s">
        <v>7627</v>
      </c>
      <c r="C5218" s="30" t="s">
        <v>7499</v>
      </c>
      <c r="D5218" s="34">
        <v>0</v>
      </c>
      <c r="E5218" s="33">
        <v>17031809303134</v>
      </c>
      <c r="F5218" s="33">
        <v>17031809303134</v>
      </c>
    </row>
    <row r="5219" spans="1:6" ht="13.5" hidden="1" thickBot="1">
      <c r="A5219" s="27">
        <f t="shared" si="91"/>
        <v>9</v>
      </c>
      <c r="B5219" s="30" t="s">
        <v>7628</v>
      </c>
      <c r="C5219" s="30" t="s">
        <v>7476</v>
      </c>
      <c r="D5219" s="34">
        <v>0</v>
      </c>
      <c r="E5219" s="34">
        <v>1219484000</v>
      </c>
      <c r="F5219" s="34">
        <v>1219484000</v>
      </c>
    </row>
    <row r="5220" spans="1:6" ht="13.5" hidden="1" thickBot="1">
      <c r="A5220" s="27">
        <f t="shared" si="91"/>
        <v>9</v>
      </c>
      <c r="B5220" s="30" t="s">
        <v>7629</v>
      </c>
      <c r="C5220" s="30" t="s">
        <v>7282</v>
      </c>
      <c r="D5220" s="34">
        <v>0</v>
      </c>
      <c r="E5220" s="33">
        <v>13052328516407.301</v>
      </c>
      <c r="F5220" s="33">
        <v>13052328516407.301</v>
      </c>
    </row>
    <row r="5221" spans="1:6" ht="13.5" hidden="1" thickBot="1">
      <c r="A5221" s="27">
        <f t="shared" si="91"/>
        <v>9</v>
      </c>
      <c r="B5221" s="30" t="s">
        <v>7630</v>
      </c>
      <c r="C5221" s="30" t="s">
        <v>7472</v>
      </c>
      <c r="D5221" s="34">
        <v>0</v>
      </c>
      <c r="E5221" s="33">
        <v>35269267438004.398</v>
      </c>
      <c r="F5221" s="33">
        <v>35269267438004.398</v>
      </c>
    </row>
    <row r="5222" spans="1:6" ht="13.5" hidden="1" thickBot="1">
      <c r="A5222" s="27">
        <f t="shared" si="91"/>
        <v>9</v>
      </c>
      <c r="B5222" s="30" t="s">
        <v>7631</v>
      </c>
      <c r="C5222" s="30" t="s">
        <v>2157</v>
      </c>
      <c r="D5222" s="34">
        <v>0</v>
      </c>
      <c r="E5222" s="34">
        <v>12760072609900</v>
      </c>
      <c r="F5222" s="34">
        <v>12760072609900</v>
      </c>
    </row>
    <row r="5223" spans="1:6" ht="13.5" hidden="1" thickBot="1">
      <c r="A5223" s="27">
        <f t="shared" si="91"/>
        <v>9</v>
      </c>
      <c r="B5223" s="30" t="s">
        <v>7632</v>
      </c>
      <c r="C5223" s="30" t="s">
        <v>7509</v>
      </c>
      <c r="D5223" s="34">
        <v>0</v>
      </c>
      <c r="E5223" s="33">
        <v>58669337481988.5</v>
      </c>
      <c r="F5223" s="33">
        <v>58669337481988.5</v>
      </c>
    </row>
    <row r="5224" spans="1:6" ht="13.5" hidden="1" thickBot="1">
      <c r="A5224" s="27">
        <f t="shared" si="91"/>
        <v>9</v>
      </c>
      <c r="B5224" s="30" t="s">
        <v>7633</v>
      </c>
      <c r="C5224" s="30" t="s">
        <v>7349</v>
      </c>
      <c r="D5224" s="34">
        <v>0</v>
      </c>
      <c r="E5224" s="33">
        <v>8058943128163.5</v>
      </c>
      <c r="F5224" s="33">
        <v>8058943128163.5</v>
      </c>
    </row>
    <row r="5225" spans="1:6" ht="13.5" hidden="1" thickBot="1">
      <c r="A5225" s="27">
        <f t="shared" si="91"/>
        <v>9</v>
      </c>
      <c r="B5225" s="30" t="s">
        <v>7634</v>
      </c>
      <c r="C5225" s="30" t="s">
        <v>7521</v>
      </c>
      <c r="D5225" s="34">
        <v>0</v>
      </c>
      <c r="E5225" s="33">
        <v>24490799224092.801</v>
      </c>
      <c r="F5225" s="33">
        <v>24490799224092.801</v>
      </c>
    </row>
    <row r="5226" spans="1:6" ht="13.5" hidden="1" thickBot="1">
      <c r="A5226" s="27">
        <f t="shared" si="91"/>
        <v>9</v>
      </c>
      <c r="B5226" s="30" t="s">
        <v>7635</v>
      </c>
      <c r="C5226" s="30" t="s">
        <v>7636</v>
      </c>
      <c r="D5226" s="34">
        <v>0</v>
      </c>
      <c r="E5226" s="34">
        <v>183369003344401</v>
      </c>
      <c r="F5226" s="34">
        <v>183369003344401</v>
      </c>
    </row>
  </sheetData>
  <autoFilter ref="A15:F5226" xr:uid="{00000000-0009-0000-0000-000000000000}">
    <filterColumn colId="0">
      <filters>
        <filter val="1"/>
        <filter val="3"/>
        <filter val="4"/>
        <filter val="6"/>
      </filters>
    </filterColumn>
  </autoFilter>
  <pageMargins left="0.7" right="0.7" top="0.75" bottom="0.75" header="0.3" footer="0.3"/>
  <pageSetup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D327DC-9EFF-46C3-A1FA-1D666EE95E89}">
  <dimension ref="A1:Q10"/>
  <sheetViews>
    <sheetView workbookViewId="0">
      <pane xSplit="1" ySplit="1" topLeftCell="K2" activePane="bottomRight" state="frozen"/>
      <selection pane="topRight" activeCell="B1" sqref="B1"/>
      <selection pane="bottomLeft" activeCell="A2" sqref="A2"/>
      <selection pane="bottomRight" activeCell="M14" sqref="M14"/>
    </sheetView>
  </sheetViews>
  <sheetFormatPr baseColWidth="10" defaultRowHeight="12.75"/>
  <cols>
    <col min="1" max="1" width="29.42578125" customWidth="1"/>
    <col min="2" max="6" width="20.7109375" customWidth="1"/>
    <col min="7" max="8" width="20.28515625" customWidth="1"/>
    <col min="9" max="12" width="20.7109375" customWidth="1"/>
    <col min="13" max="13" width="25.42578125" customWidth="1"/>
    <col min="14" max="15" width="22" customWidth="1"/>
    <col min="16" max="16" width="22" bestFit="1" customWidth="1"/>
  </cols>
  <sheetData>
    <row r="1" spans="1:17">
      <c r="A1" t="s">
        <v>187</v>
      </c>
      <c r="B1">
        <v>2007</v>
      </c>
      <c r="C1">
        <v>2008</v>
      </c>
      <c r="D1">
        <v>2009</v>
      </c>
      <c r="E1">
        <v>2010</v>
      </c>
      <c r="F1">
        <v>2011</v>
      </c>
      <c r="G1">
        <v>2012</v>
      </c>
      <c r="H1">
        <v>2013</v>
      </c>
      <c r="I1">
        <v>2014</v>
      </c>
      <c r="J1">
        <v>2015</v>
      </c>
      <c r="K1">
        <v>2016</v>
      </c>
      <c r="L1">
        <v>2017</v>
      </c>
      <c r="M1">
        <v>2018</v>
      </c>
      <c r="N1">
        <v>2019</v>
      </c>
      <c r="O1">
        <v>2020</v>
      </c>
      <c r="P1">
        <v>2021</v>
      </c>
      <c r="Q1">
        <v>2022</v>
      </c>
    </row>
    <row r="2" spans="1:17">
      <c r="A2" t="s">
        <v>66</v>
      </c>
      <c r="B2" s="79">
        <v>49389917609</v>
      </c>
      <c r="C2" s="79">
        <v>53156716003</v>
      </c>
      <c r="D2" s="79">
        <v>59737926919</v>
      </c>
      <c r="E2" s="79">
        <v>67177716983</v>
      </c>
      <c r="F2" s="79">
        <v>76178552110</v>
      </c>
      <c r="G2" s="79">
        <v>85075618351</v>
      </c>
      <c r="H2" s="79">
        <v>100076449402</v>
      </c>
      <c r="I2" s="79">
        <v>118479721160</v>
      </c>
      <c r="J2" s="79">
        <v>125966489664</v>
      </c>
      <c r="K2" s="79">
        <v>135641433111</v>
      </c>
      <c r="L2" s="79">
        <v>137747271814.41299</v>
      </c>
      <c r="M2" s="79">
        <v>142494813436.51599</v>
      </c>
      <c r="N2" s="79">
        <v>161190888502.92401</v>
      </c>
      <c r="O2" s="79">
        <v>192861226610.58899</v>
      </c>
      <c r="P2" s="79">
        <v>216018023797.534</v>
      </c>
      <c r="Q2" s="79">
        <v>226045618753.79001</v>
      </c>
    </row>
    <row r="3" spans="1:17">
      <c r="A3" t="s">
        <v>2406</v>
      </c>
      <c r="B3" s="79">
        <v>125228279051</v>
      </c>
      <c r="C3" s="79">
        <v>139070302465</v>
      </c>
      <c r="D3" s="79">
        <v>159258527161</v>
      </c>
      <c r="E3" s="79">
        <v>176498959843</v>
      </c>
      <c r="F3" s="79">
        <v>193073222194</v>
      </c>
      <c r="G3" s="79">
        <v>235363355081</v>
      </c>
      <c r="H3" s="79">
        <v>270569211276</v>
      </c>
      <c r="I3" s="79">
        <v>335104625685</v>
      </c>
      <c r="J3" s="79">
        <v>402310536222</v>
      </c>
      <c r="K3" s="79">
        <v>441840622349</v>
      </c>
      <c r="L3" s="79">
        <v>470323368825.70398</v>
      </c>
      <c r="M3" s="79">
        <v>416473541409.43298</v>
      </c>
      <c r="N3" s="79">
        <v>455459014549.005</v>
      </c>
      <c r="O3" s="79">
        <v>512962612498.237</v>
      </c>
      <c r="P3" s="79">
        <v>596457339126.99194</v>
      </c>
      <c r="Q3" s="79">
        <v>682467919943.73206</v>
      </c>
    </row>
    <row r="4" spans="1:17">
      <c r="A4" t="s">
        <v>2408</v>
      </c>
      <c r="B4" s="79">
        <v>13068474945</v>
      </c>
      <c r="C4" s="79">
        <v>13761140822</v>
      </c>
      <c r="D4" s="79">
        <v>15055702396</v>
      </c>
      <c r="E4" s="79">
        <v>17926731966</v>
      </c>
      <c r="F4" s="79">
        <v>14233769093</v>
      </c>
      <c r="G4" s="79">
        <v>14086452122</v>
      </c>
      <c r="H4" s="79">
        <v>17253596852</v>
      </c>
      <c r="I4" s="79">
        <v>16925054211</v>
      </c>
      <c r="J4" s="79">
        <v>27389725442</v>
      </c>
      <c r="K4" s="79">
        <v>24961715992</v>
      </c>
      <c r="L4" s="79">
        <v>24374578447.405201</v>
      </c>
      <c r="M4" s="79">
        <v>144419056083.81299</v>
      </c>
      <c r="N4" s="79">
        <v>146606383440.76501</v>
      </c>
      <c r="O4" s="79">
        <v>204229878617.67499</v>
      </c>
      <c r="P4" s="79">
        <v>248209313794.02499</v>
      </c>
      <c r="Q4" s="79">
        <v>327598209158.46399</v>
      </c>
    </row>
    <row r="5" spans="1:17">
      <c r="A5" t="s">
        <v>57</v>
      </c>
      <c r="B5" s="79">
        <v>37888346325</v>
      </c>
      <c r="C5" s="79">
        <v>40589831276</v>
      </c>
      <c r="D5" s="79">
        <v>46530526474</v>
      </c>
      <c r="E5" s="79">
        <v>55338742793</v>
      </c>
      <c r="F5" s="79">
        <v>60045858140</v>
      </c>
      <c r="G5" s="79">
        <v>67727564713</v>
      </c>
      <c r="H5" s="79">
        <v>68154782836</v>
      </c>
      <c r="I5" s="79">
        <v>77548646235</v>
      </c>
      <c r="J5" s="79">
        <v>85693889297</v>
      </c>
      <c r="K5" s="79">
        <v>90553733829</v>
      </c>
      <c r="L5" s="79">
        <v>89434729194.735199</v>
      </c>
      <c r="M5" s="79">
        <v>87888438400.281097</v>
      </c>
      <c r="N5" s="79">
        <v>99535432575.105209</v>
      </c>
      <c r="O5" s="79">
        <v>100282674223.254</v>
      </c>
      <c r="P5" s="79">
        <v>119441052559.522</v>
      </c>
      <c r="Q5" s="79">
        <v>135574391784.584</v>
      </c>
    </row>
    <row r="6" spans="1:17">
      <c r="A6" t="s">
        <v>3058</v>
      </c>
      <c r="B6" s="79">
        <v>4472458153</v>
      </c>
      <c r="C6" s="79">
        <v>5510331474</v>
      </c>
      <c r="D6" s="79">
        <v>4838196728</v>
      </c>
      <c r="E6" s="79">
        <v>4962871657</v>
      </c>
      <c r="F6" s="79">
        <v>4839853129</v>
      </c>
      <c r="G6" s="79">
        <v>5853475120</v>
      </c>
      <c r="H6" s="79">
        <v>6012524675</v>
      </c>
      <c r="I6" s="79">
        <v>6408548514</v>
      </c>
      <c r="J6" s="79">
        <v>8197690411</v>
      </c>
      <c r="K6" s="79">
        <v>15628565736</v>
      </c>
      <c r="L6" s="79">
        <v>17038682135.677801</v>
      </c>
      <c r="M6" s="79">
        <v>241753109380.98734</v>
      </c>
      <c r="N6" s="79">
        <v>474279568575.23602</v>
      </c>
      <c r="O6" s="79">
        <v>523688040004.80298</v>
      </c>
      <c r="P6" s="79">
        <v>575782317246.31995</v>
      </c>
      <c r="Q6" s="79">
        <v>611426638801.198</v>
      </c>
    </row>
    <row r="7" spans="1:17">
      <c r="A7" t="s">
        <v>2413</v>
      </c>
      <c r="B7" s="79">
        <v>9115555182</v>
      </c>
      <c r="C7" s="79">
        <v>10747609056</v>
      </c>
      <c r="D7" s="79">
        <v>12554474255</v>
      </c>
      <c r="E7" s="79">
        <v>14151106870</v>
      </c>
      <c r="F7" s="79">
        <v>12454036558</v>
      </c>
      <c r="G7" s="79">
        <v>13279706451</v>
      </c>
      <c r="H7" s="79">
        <v>15648322995</v>
      </c>
      <c r="I7" s="79">
        <v>16558015293</v>
      </c>
      <c r="J7" s="79">
        <v>21599376676</v>
      </c>
      <c r="K7" s="79">
        <v>22860455559</v>
      </c>
      <c r="L7" s="79">
        <v>23479340404.405602</v>
      </c>
      <c r="M7" s="79">
        <v>204785427.84388</v>
      </c>
      <c r="N7" s="79">
        <v>213505041.50269002</v>
      </c>
      <c r="O7" s="79">
        <v>734117781.65111995</v>
      </c>
      <c r="P7" s="79">
        <v>393556175.34799999</v>
      </c>
      <c r="Q7" s="79">
        <v>468161070.92452002</v>
      </c>
    </row>
    <row r="8" spans="1:17">
      <c r="A8" t="s">
        <v>2415</v>
      </c>
      <c r="B8" s="79">
        <v>143062910900</v>
      </c>
      <c r="C8" s="79">
        <v>143421950445</v>
      </c>
      <c r="D8" s="79">
        <v>161972114359</v>
      </c>
      <c r="E8" s="79">
        <v>166328226570</v>
      </c>
      <c r="F8" s="79">
        <v>177384774217</v>
      </c>
      <c r="G8" s="79">
        <v>182633707071</v>
      </c>
      <c r="H8" s="79">
        <v>194329089536</v>
      </c>
      <c r="I8" s="79">
        <v>204764580014</v>
      </c>
      <c r="J8" s="79">
        <v>134257953753</v>
      </c>
      <c r="K8" s="79">
        <v>125572190814</v>
      </c>
      <c r="L8" s="79">
        <v>144906070326.49399</v>
      </c>
      <c r="M8" s="79">
        <v>80258959891.112503</v>
      </c>
      <c r="N8" s="79">
        <v>211547957406.45499</v>
      </c>
      <c r="O8" s="79">
        <v>92841344551.932907</v>
      </c>
      <c r="P8" s="79">
        <v>94163354650.035095</v>
      </c>
      <c r="Q8" s="79">
        <v>103057053407.83</v>
      </c>
    </row>
    <row r="9" spans="1:17">
      <c r="A9" t="s">
        <v>162</v>
      </c>
      <c r="B9" s="79">
        <v>42870668081</v>
      </c>
      <c r="C9" s="79">
        <v>48719607373</v>
      </c>
      <c r="D9" s="79">
        <v>55011509473</v>
      </c>
      <c r="E9" s="79">
        <v>59246144577</v>
      </c>
      <c r="F9" s="79">
        <v>72447594673</v>
      </c>
      <c r="G9" s="79">
        <v>77940679974</v>
      </c>
      <c r="H9" s="79">
        <v>84408711779</v>
      </c>
      <c r="I9" s="79">
        <v>92895255274</v>
      </c>
      <c r="J9" s="79">
        <v>103165087012</v>
      </c>
      <c r="K9" s="79">
        <v>112477317992</v>
      </c>
      <c r="L9" s="79">
        <v>127668640081.916</v>
      </c>
      <c r="M9" s="79">
        <v>157371534097.013</v>
      </c>
      <c r="N9" s="79">
        <v>153584733646.41699</v>
      </c>
      <c r="O9" s="79">
        <v>161546605284.565</v>
      </c>
      <c r="P9" s="79">
        <v>194322509763.50601</v>
      </c>
      <c r="Q9" s="79">
        <v>232999295823.90799</v>
      </c>
    </row>
    <row r="10" spans="1:17">
      <c r="A10" t="s">
        <v>180</v>
      </c>
      <c r="B10" s="79">
        <v>-15621888678</v>
      </c>
      <c r="C10" s="79">
        <v>-14962843881</v>
      </c>
      <c r="D10" s="79">
        <v>-15452469768</v>
      </c>
      <c r="E10" s="79">
        <v>-15038941629</v>
      </c>
      <c r="F10" s="79">
        <v>-16794078384</v>
      </c>
      <c r="G10" s="79">
        <v>-23504560637</v>
      </c>
      <c r="H10" s="79">
        <v>-24667766708</v>
      </c>
      <c r="I10" s="79">
        <v>-27359064521</v>
      </c>
      <c r="J10" s="79">
        <v>-33218423985</v>
      </c>
      <c r="K10" s="79">
        <v>-16025453693</v>
      </c>
      <c r="L10" s="79">
        <v>-15028747873.7628</v>
      </c>
      <c r="M10" s="79"/>
      <c r="N10" s="79"/>
      <c r="O10" s="79"/>
      <c r="P10" s="79"/>
      <c r="Q10" s="79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R10"/>
  <sheetViews>
    <sheetView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B14" sqref="B14"/>
    </sheetView>
  </sheetViews>
  <sheetFormatPr baseColWidth="10" defaultRowHeight="12.75"/>
  <cols>
    <col min="3" max="16" width="11.42578125" customWidth="1"/>
  </cols>
  <sheetData>
    <row r="1" spans="1:18" ht="15.75">
      <c r="A1" s="115" t="s">
        <v>7642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</row>
    <row r="2" spans="1:18" ht="15.75">
      <c r="B2" s="4"/>
      <c r="C2" s="4"/>
      <c r="D2" s="4"/>
      <c r="E2" s="4"/>
      <c r="F2" s="4"/>
      <c r="G2" s="4"/>
      <c r="H2" s="8"/>
      <c r="I2" s="8"/>
      <c r="J2" s="8"/>
      <c r="K2" s="8"/>
      <c r="L2" s="8"/>
      <c r="M2" s="8"/>
      <c r="N2" s="23"/>
      <c r="O2" s="23"/>
      <c r="P2" s="23"/>
      <c r="Q2" s="23"/>
    </row>
    <row r="3" spans="1:18" ht="31.5">
      <c r="A3" s="48" t="s">
        <v>224</v>
      </c>
      <c r="B3" s="48" t="s">
        <v>187</v>
      </c>
      <c r="C3" s="26">
        <v>2007</v>
      </c>
      <c r="D3" s="45">
        <v>2008</v>
      </c>
      <c r="E3" s="45">
        <v>2009</v>
      </c>
      <c r="F3" s="45">
        <v>2010</v>
      </c>
      <c r="G3" s="45">
        <v>2011</v>
      </c>
      <c r="H3" s="45">
        <v>2012</v>
      </c>
      <c r="I3" s="45">
        <v>2013</v>
      </c>
      <c r="J3" s="45">
        <v>2014</v>
      </c>
      <c r="K3" s="45">
        <v>2015</v>
      </c>
      <c r="L3" s="49">
        <v>2016</v>
      </c>
      <c r="M3" s="49">
        <v>2017</v>
      </c>
      <c r="N3" s="49">
        <v>2018</v>
      </c>
      <c r="O3" s="49">
        <v>2019</v>
      </c>
      <c r="P3" s="49">
        <v>2020</v>
      </c>
      <c r="Q3" s="49">
        <v>2021</v>
      </c>
      <c r="R3" s="49">
        <v>2022</v>
      </c>
    </row>
    <row r="4" spans="1:18" ht="15">
      <c r="A4" s="11">
        <v>3</v>
      </c>
      <c r="B4" s="6" t="s">
        <v>7643</v>
      </c>
      <c r="C4" s="73">
        <v>20783778658.580002</v>
      </c>
      <c r="D4" s="73">
        <v>16888621451.570015</v>
      </c>
      <c r="E4" s="73">
        <v>6295209613.7000074</v>
      </c>
      <c r="F4" s="73">
        <v>8825414942.9100037</v>
      </c>
      <c r="G4" s="73">
        <v>55179543530.160019</v>
      </c>
      <c r="H4" s="73">
        <v>120325244539.46001</v>
      </c>
      <c r="I4" s="73">
        <v>144698157199.76001</v>
      </c>
      <c r="J4" s="73">
        <v>130425163723.57001</v>
      </c>
      <c r="K4" s="73">
        <v>236759746740.59</v>
      </c>
      <c r="L4" s="73">
        <v>234987182270.25</v>
      </c>
      <c r="M4" s="70">
        <v>246529425544.57501</v>
      </c>
      <c r="N4" s="74">
        <v>100811342290.04346</v>
      </c>
      <c r="O4" s="74">
        <v>-203353407854.39099</v>
      </c>
      <c r="P4" s="74">
        <v>-249693516149.96701</v>
      </c>
      <c r="Q4" s="74">
        <v>-399036569507.06097</v>
      </c>
      <c r="R4" s="74">
        <v>-404274997624.15198</v>
      </c>
    </row>
    <row r="5" spans="1:18" ht="15">
      <c r="A5" s="11" t="s">
        <v>418</v>
      </c>
      <c r="B5" s="6" t="s">
        <v>3407</v>
      </c>
      <c r="C5" s="73">
        <v>-6786639669</v>
      </c>
      <c r="D5" s="73">
        <v>-13770228701</v>
      </c>
      <c r="E5" s="73">
        <v>-51516085455</v>
      </c>
      <c r="F5" s="73">
        <v>-54858040925</v>
      </c>
      <c r="G5" s="73">
        <v>-47137383826</v>
      </c>
      <c r="H5" s="73">
        <v>-5198307448</v>
      </c>
      <c r="I5" s="73">
        <v>41202604974</v>
      </c>
      <c r="J5" s="73">
        <v>28629945908</v>
      </c>
      <c r="K5" s="73">
        <v>33928017299</v>
      </c>
      <c r="L5" s="73">
        <v>-19885414483</v>
      </c>
      <c r="M5" s="70">
        <v>-19916789612.411602</v>
      </c>
      <c r="N5" s="74">
        <v>-30013367670.398701</v>
      </c>
      <c r="O5" s="74">
        <v>-353991153604.17297</v>
      </c>
      <c r="P5" s="74">
        <v>-373917458218.87799</v>
      </c>
      <c r="Q5" s="74">
        <v>-539311210131.68799</v>
      </c>
      <c r="R5" s="74">
        <v>-578927637269.54297</v>
      </c>
    </row>
    <row r="6" spans="1:18" ht="15">
      <c r="A6" s="11" t="s">
        <v>426</v>
      </c>
      <c r="B6" s="6" t="s">
        <v>3539</v>
      </c>
      <c r="C6" s="73">
        <v>26366212247.68</v>
      </c>
      <c r="D6" s="73">
        <v>35514787090.180016</v>
      </c>
      <c r="E6" s="73">
        <v>64025539352.390007</v>
      </c>
      <c r="F6" s="73">
        <v>66096645895.370003</v>
      </c>
      <c r="G6" s="73">
        <v>80614927112.27002</v>
      </c>
      <c r="H6" s="73">
        <v>76431742312.380005</v>
      </c>
      <c r="I6" s="73">
        <v>95663475576.690002</v>
      </c>
      <c r="J6" s="73">
        <v>127334530584.99001</v>
      </c>
      <c r="K6" s="73">
        <v>239552490791.20001</v>
      </c>
      <c r="L6" s="73">
        <v>259510538599.60999</v>
      </c>
      <c r="M6" s="70">
        <v>271261758635.52499</v>
      </c>
      <c r="N6" s="74">
        <v>138914642800.715</v>
      </c>
      <c r="O6" s="74">
        <v>145150010512.57901</v>
      </c>
      <c r="P6" s="74">
        <v>162864905945.13699</v>
      </c>
      <c r="Q6" s="74">
        <v>199577771693.884</v>
      </c>
      <c r="R6" s="74">
        <v>239109499353.78799</v>
      </c>
    </row>
    <row r="7" spans="1:18" ht="15">
      <c r="A7" s="53" t="s">
        <v>450</v>
      </c>
      <c r="B7" s="6" t="s">
        <v>164</v>
      </c>
      <c r="C7" s="73">
        <v>1204206079.9000001</v>
      </c>
      <c r="D7" s="73">
        <v>-4855936937.6099997</v>
      </c>
      <c r="E7" s="73">
        <v>-6214244283.6899996</v>
      </c>
      <c r="F7" s="73">
        <v>-2413190027.46</v>
      </c>
      <c r="G7" s="73">
        <v>21702000243.889999</v>
      </c>
      <c r="H7" s="73">
        <v>49091809675.080002</v>
      </c>
      <c r="I7" s="73">
        <v>7832076649.0699997</v>
      </c>
      <c r="J7" s="73">
        <v>-25539312769.43</v>
      </c>
      <c r="K7" s="73">
        <v>-36720761349.610001</v>
      </c>
      <c r="L7" s="73">
        <v>-4637941846.3599997</v>
      </c>
      <c r="M7" s="70">
        <v>-4815543478.5384998</v>
      </c>
      <c r="N7" s="74">
        <v>-30365559777.0877</v>
      </c>
      <c r="O7" s="74">
        <v>19559801774.668999</v>
      </c>
      <c r="P7" s="74">
        <v>-69119874611.846893</v>
      </c>
      <c r="Q7" s="74">
        <v>-67874867752.410004</v>
      </c>
      <c r="R7" s="74">
        <v>-79854516039.280594</v>
      </c>
    </row>
    <row r="8" spans="1:18" ht="15">
      <c r="A8" s="53" t="s">
        <v>3663</v>
      </c>
      <c r="B8" s="6" t="s">
        <v>3664</v>
      </c>
      <c r="C8" s="73"/>
      <c r="D8" s="73"/>
      <c r="E8" s="73"/>
      <c r="F8" s="73"/>
      <c r="G8" s="73"/>
      <c r="H8" s="73"/>
      <c r="I8" s="73"/>
      <c r="J8" s="73"/>
      <c r="K8" s="73"/>
      <c r="L8" s="73"/>
      <c r="M8" s="70"/>
      <c r="N8" s="74">
        <v>6605551718.6555023</v>
      </c>
      <c r="O8" s="74">
        <v>30645756291.739201</v>
      </c>
      <c r="P8" s="74">
        <v>12690187524.983099</v>
      </c>
      <c r="Q8" s="74">
        <v>-10858559186.009401</v>
      </c>
      <c r="R8" s="74">
        <v>-7305419466.55474</v>
      </c>
    </row>
    <row r="9" spans="1:18" ht="15">
      <c r="A9" s="53" t="s">
        <v>3671</v>
      </c>
      <c r="B9" s="6" t="s">
        <v>3672</v>
      </c>
      <c r="C9" s="73"/>
      <c r="D9" s="73"/>
      <c r="E9" s="73"/>
      <c r="F9" s="73"/>
      <c r="G9" s="73"/>
      <c r="H9" s="73"/>
      <c r="I9" s="73"/>
      <c r="J9" s="73"/>
      <c r="K9" s="73"/>
      <c r="L9" s="73"/>
      <c r="M9" s="70"/>
      <c r="N9" s="74">
        <v>15670075218.1602</v>
      </c>
      <c r="O9" s="74">
        <v>16573689754.2729</v>
      </c>
      <c r="P9" s="74">
        <v>17788723210.637501</v>
      </c>
      <c r="Q9" s="74">
        <v>19430295869.162201</v>
      </c>
      <c r="R9" s="74">
        <v>22703075797.438602</v>
      </c>
    </row>
    <row r="10" spans="1:18" ht="15"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0"/>
      <c r="N10" s="74"/>
      <c r="O10" s="74"/>
      <c r="P10" s="74"/>
      <c r="Q10" s="74"/>
      <c r="R10" s="74"/>
    </row>
  </sheetData>
  <mergeCells count="1">
    <mergeCell ref="A1:O1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534761-B73E-4A31-BEDF-23109DB80BBA}">
  <dimension ref="A1:D7"/>
  <sheetViews>
    <sheetView topLeftCell="A4" workbookViewId="0">
      <selection activeCell="A14" sqref="A14"/>
    </sheetView>
  </sheetViews>
  <sheetFormatPr baseColWidth="10" defaultColWidth="11.42578125" defaultRowHeight="12.75"/>
  <cols>
    <col min="1" max="1" width="22.85546875" style="81" customWidth="1"/>
    <col min="2" max="3" width="12.42578125" style="84" bestFit="1" customWidth="1"/>
    <col min="4" max="4" width="7.28515625" style="85" bestFit="1" customWidth="1"/>
    <col min="5" max="16384" width="11.42578125" style="85"/>
  </cols>
  <sheetData>
    <row r="1" spans="1:4" s="81" customFormat="1">
      <c r="B1" s="82">
        <v>2020</v>
      </c>
      <c r="C1" s="82">
        <v>2021</v>
      </c>
      <c r="D1" s="81">
        <v>2022</v>
      </c>
    </row>
    <row r="2" spans="1:4" s="81" customFormat="1" ht="15">
      <c r="A2" s="83" t="s">
        <v>7652</v>
      </c>
      <c r="B2" s="84">
        <f>+'[1]SERIES HISTÓRICAS 2007-2021'!AN5</f>
        <v>1539452983422.74</v>
      </c>
      <c r="C2" s="84">
        <v>1645750897606.2251</v>
      </c>
      <c r="D2" s="84">
        <v>1915362291120.28</v>
      </c>
    </row>
    <row r="3" spans="1:4" s="81" customFormat="1" ht="15">
      <c r="A3" s="83" t="s">
        <v>7653</v>
      </c>
      <c r="B3" s="84">
        <f>+'[1]SERIES HISTÓRICAS 2007-2021'!AN207</f>
        <v>1789146499572.71</v>
      </c>
      <c r="C3" s="84">
        <v>2044787467113.2849</v>
      </c>
      <c r="D3" s="84">
        <v>2319637288744.4302</v>
      </c>
    </row>
    <row r="4" spans="1:4" s="81" customFormat="1" ht="15">
      <c r="A4" s="83" t="s">
        <v>22</v>
      </c>
      <c r="B4" s="84">
        <f>+'[1]SERIES HISTÓRICAS 2007-2021'!AN318</f>
        <v>-249693516149.96701</v>
      </c>
      <c r="C4" s="84">
        <v>399036569507.06097</v>
      </c>
      <c r="D4" s="84">
        <v>404274997624.15002</v>
      </c>
    </row>
    <row r="5" spans="1:4">
      <c r="A5" s="85"/>
      <c r="B5" s="86"/>
      <c r="C5" s="86"/>
    </row>
    <row r="6" spans="1:4">
      <c r="A6" s="85"/>
      <c r="B6" s="86"/>
      <c r="C6" s="86"/>
    </row>
    <row r="7" spans="1:4">
      <c r="A7" s="85"/>
      <c r="B7" s="86"/>
      <c r="C7" s="86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78"/>
  <sheetViews>
    <sheetView workbookViewId="0">
      <selection activeCell="B17" sqref="B17:F2117"/>
    </sheetView>
  </sheetViews>
  <sheetFormatPr baseColWidth="10" defaultColWidth="11.42578125" defaultRowHeight="12.75"/>
  <cols>
    <col min="1" max="1" width="6.140625" style="42" bestFit="1" customWidth="1"/>
    <col min="2" max="2" width="2.42578125" style="42" customWidth="1"/>
    <col min="3" max="3" width="6.140625" style="27" bestFit="1" customWidth="1"/>
    <col min="4" max="4" width="7.28515625" style="27" customWidth="1"/>
    <col min="5" max="16384" width="11.42578125" style="27"/>
  </cols>
  <sheetData>
    <row r="1" spans="1:8">
      <c r="A1" s="42" t="s">
        <v>7637</v>
      </c>
      <c r="B1" s="42" t="s">
        <v>7638</v>
      </c>
      <c r="C1" s="27" t="s">
        <v>7639</v>
      </c>
      <c r="D1" s="27" t="s">
        <v>7638</v>
      </c>
      <c r="E1" s="27" t="s">
        <v>7638</v>
      </c>
    </row>
    <row r="2" spans="1:8">
      <c r="A2" s="44"/>
      <c r="B2" s="44"/>
      <c r="C2" s="27" t="s">
        <v>527</v>
      </c>
      <c r="D2" s="27" t="s">
        <v>528</v>
      </c>
      <c r="E2" s="27" t="b">
        <f t="shared" ref="E2:E65" si="0">A2=C2</f>
        <v>0</v>
      </c>
      <c r="G2" s="54"/>
      <c r="H2" s="27" t="s">
        <v>7640</v>
      </c>
    </row>
    <row r="3" spans="1:8">
      <c r="A3" s="44"/>
      <c r="B3" s="44"/>
      <c r="C3" s="27" t="s">
        <v>532</v>
      </c>
      <c r="D3" s="27" t="s">
        <v>533</v>
      </c>
      <c r="E3" s="27" t="b">
        <f t="shared" si="0"/>
        <v>0</v>
      </c>
      <c r="G3" s="43"/>
      <c r="H3" s="27" t="s">
        <v>7641</v>
      </c>
    </row>
    <row r="4" spans="1:8">
      <c r="A4" s="44"/>
      <c r="B4" s="44"/>
      <c r="C4" s="27" t="s">
        <v>595</v>
      </c>
      <c r="D4" s="27" t="s">
        <v>590</v>
      </c>
      <c r="E4" s="27" t="b">
        <f t="shared" si="0"/>
        <v>0</v>
      </c>
    </row>
    <row r="5" spans="1:8">
      <c r="A5" s="44"/>
      <c r="B5" s="44"/>
      <c r="C5" s="27" t="s">
        <v>621</v>
      </c>
      <c r="D5" s="27" t="s">
        <v>592</v>
      </c>
      <c r="E5" s="27" t="b">
        <f t="shared" si="0"/>
        <v>0</v>
      </c>
    </row>
    <row r="6" spans="1:8">
      <c r="A6" s="44"/>
      <c r="B6" s="44"/>
      <c r="C6" s="27" t="s">
        <v>639</v>
      </c>
      <c r="D6" s="27" t="s">
        <v>640</v>
      </c>
      <c r="E6" s="27" t="b">
        <f t="shared" si="0"/>
        <v>0</v>
      </c>
    </row>
    <row r="7" spans="1:8">
      <c r="A7" s="44"/>
      <c r="B7" s="44"/>
      <c r="C7" s="27" t="s">
        <v>655</v>
      </c>
      <c r="D7" s="27" t="s">
        <v>594</v>
      </c>
      <c r="E7" s="27" t="b">
        <f t="shared" si="0"/>
        <v>0</v>
      </c>
    </row>
    <row r="8" spans="1:8">
      <c r="A8" s="44"/>
      <c r="B8" s="44"/>
      <c r="C8" s="27" t="s">
        <v>676</v>
      </c>
      <c r="D8" s="27" t="s">
        <v>677</v>
      </c>
      <c r="E8" s="27" t="b">
        <f t="shared" si="0"/>
        <v>0</v>
      </c>
    </row>
    <row r="9" spans="1:8">
      <c r="A9" s="44"/>
      <c r="B9" s="44"/>
      <c r="C9" s="27" t="s">
        <v>682</v>
      </c>
      <c r="D9" s="27" t="s">
        <v>683</v>
      </c>
      <c r="E9" s="27" t="b">
        <f t="shared" si="0"/>
        <v>0</v>
      </c>
    </row>
    <row r="10" spans="1:8">
      <c r="A10" s="44"/>
      <c r="B10" s="44"/>
      <c r="C10" s="27" t="s">
        <v>685</v>
      </c>
      <c r="D10" s="27" t="s">
        <v>686</v>
      </c>
      <c r="E10" s="27" t="b">
        <f t="shared" si="0"/>
        <v>0</v>
      </c>
    </row>
    <row r="11" spans="1:8">
      <c r="A11" s="44"/>
      <c r="B11" s="44"/>
      <c r="C11" s="27" t="s">
        <v>692</v>
      </c>
      <c r="D11" s="27" t="s">
        <v>693</v>
      </c>
      <c r="E11" s="27" t="b">
        <f t="shared" si="0"/>
        <v>0</v>
      </c>
    </row>
    <row r="12" spans="1:8">
      <c r="A12" s="44"/>
      <c r="B12" s="44"/>
      <c r="C12" s="27" t="s">
        <v>697</v>
      </c>
      <c r="D12" s="27" t="s">
        <v>698</v>
      </c>
      <c r="E12" s="27" t="b">
        <f t="shared" si="0"/>
        <v>0</v>
      </c>
    </row>
    <row r="13" spans="1:8">
      <c r="A13" s="44"/>
      <c r="B13" s="44"/>
      <c r="C13" s="27" t="s">
        <v>701</v>
      </c>
      <c r="D13" s="27" t="s">
        <v>702</v>
      </c>
      <c r="E13" s="27" t="b">
        <f t="shared" si="0"/>
        <v>0</v>
      </c>
    </row>
    <row r="14" spans="1:8">
      <c r="A14" s="44"/>
      <c r="B14" s="44"/>
      <c r="C14" s="27" t="s">
        <v>708</v>
      </c>
      <c r="D14" s="27" t="s">
        <v>709</v>
      </c>
      <c r="E14" s="27" t="b">
        <f t="shared" si="0"/>
        <v>0</v>
      </c>
    </row>
    <row r="15" spans="1:8">
      <c r="A15" s="44"/>
      <c r="B15" s="44"/>
      <c r="C15" s="27" t="s">
        <v>712</v>
      </c>
      <c r="D15" s="27" t="s">
        <v>713</v>
      </c>
      <c r="E15" s="27" t="b">
        <f t="shared" si="0"/>
        <v>0</v>
      </c>
    </row>
    <row r="16" spans="1:8">
      <c r="A16" s="44"/>
      <c r="B16" s="44"/>
      <c r="C16" s="27" t="s">
        <v>715</v>
      </c>
      <c r="D16" s="27" t="s">
        <v>716</v>
      </c>
      <c r="E16" s="27" t="b">
        <f t="shared" si="0"/>
        <v>0</v>
      </c>
    </row>
    <row r="17" spans="1:5">
      <c r="A17" s="44"/>
      <c r="B17" s="44"/>
      <c r="C17" s="27" t="s">
        <v>722</v>
      </c>
      <c r="D17" s="27" t="s">
        <v>723</v>
      </c>
      <c r="E17" s="27" t="b">
        <f t="shared" si="0"/>
        <v>0</v>
      </c>
    </row>
    <row r="18" spans="1:5">
      <c r="A18" s="44"/>
      <c r="B18" s="44"/>
      <c r="C18" s="27" t="s">
        <v>738</v>
      </c>
      <c r="D18" s="27" t="s">
        <v>739</v>
      </c>
      <c r="E18" s="27" t="b">
        <f t="shared" si="0"/>
        <v>0</v>
      </c>
    </row>
    <row r="19" spans="1:5">
      <c r="A19" s="44"/>
      <c r="B19" s="44"/>
      <c r="C19" s="27" t="s">
        <v>742</v>
      </c>
      <c r="D19" s="27" t="s">
        <v>743</v>
      </c>
      <c r="E19" s="27" t="b">
        <f t="shared" si="0"/>
        <v>0</v>
      </c>
    </row>
    <row r="20" spans="1:5">
      <c r="A20" s="44"/>
      <c r="B20" s="44"/>
      <c r="C20" s="27" t="s">
        <v>747</v>
      </c>
      <c r="D20" s="27" t="s">
        <v>748</v>
      </c>
      <c r="E20" s="27" t="b">
        <f t="shared" si="0"/>
        <v>0</v>
      </c>
    </row>
    <row r="21" spans="1:5">
      <c r="A21" s="44"/>
      <c r="B21" s="44"/>
      <c r="C21" s="27" t="s">
        <v>860</v>
      </c>
      <c r="D21" s="27" t="s">
        <v>861</v>
      </c>
      <c r="E21" s="27" t="b">
        <f t="shared" si="0"/>
        <v>0</v>
      </c>
    </row>
    <row r="22" spans="1:5">
      <c r="A22" s="44"/>
      <c r="B22" s="44"/>
      <c r="C22" s="27" t="s">
        <v>934</v>
      </c>
      <c r="D22" s="27" t="s">
        <v>133</v>
      </c>
      <c r="E22" s="27" t="b">
        <f t="shared" si="0"/>
        <v>0</v>
      </c>
    </row>
    <row r="23" spans="1:5">
      <c r="A23" s="44"/>
      <c r="B23" s="44"/>
      <c r="C23" s="27" t="s">
        <v>943</v>
      </c>
      <c r="D23" s="27" t="s">
        <v>166</v>
      </c>
      <c r="E23" s="27" t="b">
        <f t="shared" si="0"/>
        <v>0</v>
      </c>
    </row>
    <row r="24" spans="1:5">
      <c r="A24" s="44"/>
      <c r="B24" s="44"/>
      <c r="C24" s="27" t="s">
        <v>946</v>
      </c>
      <c r="D24" s="27" t="s">
        <v>154</v>
      </c>
      <c r="E24" s="27" t="b">
        <f t="shared" si="0"/>
        <v>0</v>
      </c>
    </row>
    <row r="25" spans="1:5">
      <c r="A25" s="44"/>
      <c r="B25" s="44"/>
      <c r="C25" s="27" t="s">
        <v>949</v>
      </c>
      <c r="D25" s="27" t="s">
        <v>132</v>
      </c>
      <c r="E25" s="27" t="b">
        <f t="shared" si="0"/>
        <v>0</v>
      </c>
    </row>
    <row r="26" spans="1:5">
      <c r="A26" s="44"/>
      <c r="B26" s="44"/>
      <c r="C26" s="27" t="s">
        <v>962</v>
      </c>
      <c r="D26" s="27" t="s">
        <v>131</v>
      </c>
      <c r="E26" s="27" t="b">
        <f t="shared" si="0"/>
        <v>0</v>
      </c>
    </row>
    <row r="27" spans="1:5">
      <c r="A27" s="44"/>
      <c r="B27" s="44"/>
      <c r="C27" s="27" t="s">
        <v>1021</v>
      </c>
      <c r="D27" s="27" t="s">
        <v>1022</v>
      </c>
      <c r="E27" s="27" t="b">
        <f t="shared" si="0"/>
        <v>0</v>
      </c>
    </row>
    <row r="28" spans="1:5">
      <c r="A28" s="44"/>
      <c r="B28" s="44"/>
      <c r="C28" s="27" t="s">
        <v>1047</v>
      </c>
      <c r="D28" s="27" t="s">
        <v>1048</v>
      </c>
      <c r="E28" s="27" t="b">
        <f t="shared" si="0"/>
        <v>0</v>
      </c>
    </row>
    <row r="29" spans="1:5">
      <c r="A29" s="44"/>
      <c r="B29" s="44"/>
      <c r="C29" s="27" t="s">
        <v>1113</v>
      </c>
      <c r="D29" s="27" t="s">
        <v>1114</v>
      </c>
      <c r="E29" s="27" t="b">
        <f t="shared" si="0"/>
        <v>0</v>
      </c>
    </row>
    <row r="30" spans="1:5">
      <c r="A30" s="44"/>
      <c r="B30" s="44"/>
      <c r="C30" s="27" t="s">
        <v>1125</v>
      </c>
      <c r="D30" s="27" t="s">
        <v>127</v>
      </c>
      <c r="E30" s="27" t="b">
        <f t="shared" si="0"/>
        <v>0</v>
      </c>
    </row>
    <row r="31" spans="1:5">
      <c r="A31" s="44"/>
      <c r="B31" s="44"/>
      <c r="C31" s="27" t="s">
        <v>1162</v>
      </c>
      <c r="D31" s="27" t="s">
        <v>1163</v>
      </c>
      <c r="E31" s="27" t="b">
        <f t="shared" si="0"/>
        <v>0</v>
      </c>
    </row>
    <row r="32" spans="1:5">
      <c r="A32" s="44"/>
      <c r="B32" s="44"/>
      <c r="C32" s="27" t="s">
        <v>1168</v>
      </c>
      <c r="D32" s="27" t="s">
        <v>1169</v>
      </c>
      <c r="E32" s="27" t="b">
        <f t="shared" si="0"/>
        <v>0</v>
      </c>
    </row>
    <row r="33" spans="1:5">
      <c r="A33" s="44"/>
      <c r="B33" s="44"/>
      <c r="C33" s="27" t="s">
        <v>1176</v>
      </c>
      <c r="D33" s="27" t="s">
        <v>184</v>
      </c>
      <c r="E33" s="27" t="b">
        <f t="shared" si="0"/>
        <v>0</v>
      </c>
    </row>
    <row r="34" spans="1:5">
      <c r="A34" s="44"/>
      <c r="B34" s="44"/>
      <c r="C34" s="27" t="s">
        <v>1185</v>
      </c>
      <c r="D34" s="27" t="s">
        <v>1186</v>
      </c>
      <c r="E34" s="27" t="b">
        <f t="shared" si="0"/>
        <v>0</v>
      </c>
    </row>
    <row r="35" spans="1:5">
      <c r="A35" s="44"/>
      <c r="B35" s="44"/>
      <c r="C35" s="27" t="s">
        <v>1189</v>
      </c>
      <c r="D35" s="27" t="s">
        <v>191</v>
      </c>
      <c r="E35" s="27" t="b">
        <f t="shared" si="0"/>
        <v>0</v>
      </c>
    </row>
    <row r="36" spans="1:5">
      <c r="A36" s="44"/>
      <c r="B36" s="44"/>
      <c r="C36" s="27" t="s">
        <v>1194</v>
      </c>
      <c r="D36" s="27" t="s">
        <v>1195</v>
      </c>
      <c r="E36" s="27" t="b">
        <f t="shared" si="0"/>
        <v>0</v>
      </c>
    </row>
    <row r="37" spans="1:5">
      <c r="A37" s="44"/>
      <c r="B37" s="44"/>
      <c r="C37" s="27" t="s">
        <v>1197</v>
      </c>
      <c r="D37" s="27" t="s">
        <v>210</v>
      </c>
      <c r="E37" s="27" t="b">
        <f t="shared" si="0"/>
        <v>0</v>
      </c>
    </row>
    <row r="38" spans="1:5">
      <c r="A38" s="44"/>
      <c r="B38" s="44"/>
      <c r="C38" s="27" t="s">
        <v>1202</v>
      </c>
      <c r="D38" s="27" t="s">
        <v>185</v>
      </c>
      <c r="E38" s="27" t="b">
        <f t="shared" si="0"/>
        <v>0</v>
      </c>
    </row>
    <row r="39" spans="1:5">
      <c r="A39" s="44"/>
      <c r="B39" s="44"/>
      <c r="C39" s="27" t="s">
        <v>1207</v>
      </c>
      <c r="D39" s="27" t="s">
        <v>126</v>
      </c>
      <c r="E39" s="27" t="b">
        <f t="shared" si="0"/>
        <v>0</v>
      </c>
    </row>
    <row r="40" spans="1:5">
      <c r="A40" s="44"/>
      <c r="B40" s="44"/>
      <c r="C40" s="27" t="s">
        <v>1231</v>
      </c>
      <c r="D40" s="27" t="s">
        <v>1232</v>
      </c>
      <c r="E40" s="27" t="b">
        <f t="shared" si="0"/>
        <v>0</v>
      </c>
    </row>
    <row r="41" spans="1:5">
      <c r="A41" s="44"/>
      <c r="B41" s="44"/>
      <c r="C41" s="27" t="s">
        <v>1320</v>
      </c>
      <c r="D41" s="27" t="s">
        <v>1321</v>
      </c>
      <c r="E41" s="27" t="b">
        <f t="shared" si="0"/>
        <v>0</v>
      </c>
    </row>
    <row r="42" spans="1:5">
      <c r="A42" s="44"/>
      <c r="B42" s="44"/>
      <c r="C42" s="27" t="s">
        <v>1340</v>
      </c>
      <c r="D42" s="27" t="s">
        <v>1341</v>
      </c>
      <c r="E42" s="27" t="b">
        <f t="shared" si="0"/>
        <v>0</v>
      </c>
    </row>
    <row r="43" spans="1:5">
      <c r="A43" s="44"/>
      <c r="B43" s="44"/>
      <c r="C43" s="27" t="s">
        <v>1359</v>
      </c>
      <c r="D43" s="27" t="s">
        <v>1360</v>
      </c>
      <c r="E43" s="27" t="b">
        <f t="shared" si="0"/>
        <v>0</v>
      </c>
    </row>
    <row r="44" spans="1:5">
      <c r="A44" s="44"/>
      <c r="B44" s="44"/>
      <c r="C44" s="27" t="s">
        <v>1372</v>
      </c>
      <c r="D44" s="27" t="s">
        <v>1373</v>
      </c>
      <c r="E44" s="27" t="b">
        <f t="shared" si="0"/>
        <v>0</v>
      </c>
    </row>
    <row r="45" spans="1:5">
      <c r="A45" s="44"/>
      <c r="B45" s="44"/>
      <c r="C45" s="27" t="s">
        <v>1424</v>
      </c>
      <c r="D45" s="27" t="s">
        <v>1425</v>
      </c>
      <c r="E45" s="27" t="b">
        <f t="shared" si="0"/>
        <v>0</v>
      </c>
    </row>
    <row r="46" spans="1:5">
      <c r="A46" s="44"/>
      <c r="B46" s="44"/>
      <c r="C46" s="27" t="s">
        <v>1427</v>
      </c>
      <c r="D46" s="27" t="s">
        <v>1428</v>
      </c>
      <c r="E46" s="27" t="b">
        <f t="shared" si="0"/>
        <v>0</v>
      </c>
    </row>
    <row r="47" spans="1:5">
      <c r="A47" s="44"/>
      <c r="B47" s="44"/>
      <c r="C47" s="27" t="s">
        <v>1517</v>
      </c>
      <c r="D47" s="27" t="s">
        <v>1518</v>
      </c>
      <c r="E47" s="27" t="b">
        <f t="shared" si="0"/>
        <v>0</v>
      </c>
    </row>
    <row r="48" spans="1:5">
      <c r="A48" s="44"/>
      <c r="B48" s="44"/>
      <c r="C48" s="27" t="s">
        <v>1526</v>
      </c>
      <c r="D48" s="27" t="s">
        <v>1527</v>
      </c>
      <c r="E48" s="27" t="b">
        <f t="shared" si="0"/>
        <v>0</v>
      </c>
    </row>
    <row r="49" spans="1:5">
      <c r="A49" s="44"/>
      <c r="B49" s="44"/>
      <c r="C49" s="27" t="s">
        <v>1780</v>
      </c>
      <c r="D49" s="27" t="s">
        <v>1540</v>
      </c>
      <c r="E49" s="27" t="b">
        <f t="shared" si="0"/>
        <v>0</v>
      </c>
    </row>
    <row r="50" spans="1:5">
      <c r="A50" s="44"/>
      <c r="B50" s="44"/>
      <c r="C50" s="27" t="s">
        <v>1963</v>
      </c>
      <c r="D50" s="27" t="s">
        <v>70</v>
      </c>
      <c r="E50" s="27" t="b">
        <f t="shared" si="0"/>
        <v>0</v>
      </c>
    </row>
    <row r="51" spans="1:5">
      <c r="A51" s="44"/>
      <c r="B51" s="44"/>
      <c r="C51" s="27" t="s">
        <v>1978</v>
      </c>
      <c r="D51" s="27" t="s">
        <v>1979</v>
      </c>
      <c r="E51" s="27" t="b">
        <f t="shared" si="0"/>
        <v>0</v>
      </c>
    </row>
    <row r="52" spans="1:5">
      <c r="A52" s="44"/>
      <c r="B52" s="44"/>
      <c r="C52" s="27" t="s">
        <v>2032</v>
      </c>
      <c r="D52" s="27" t="s">
        <v>2033</v>
      </c>
      <c r="E52" s="27" t="b">
        <f t="shared" si="0"/>
        <v>0</v>
      </c>
    </row>
    <row r="53" spans="1:5">
      <c r="A53" s="44"/>
      <c r="B53" s="44"/>
      <c r="C53" s="27" t="s">
        <v>2036</v>
      </c>
      <c r="D53" s="27" t="s">
        <v>2037</v>
      </c>
      <c r="E53" s="27" t="b">
        <f t="shared" si="0"/>
        <v>0</v>
      </c>
    </row>
    <row r="54" spans="1:5">
      <c r="A54" s="44"/>
      <c r="B54" s="44"/>
      <c r="C54" s="27" t="s">
        <v>2039</v>
      </c>
      <c r="D54" s="27" t="s">
        <v>2040</v>
      </c>
      <c r="E54" s="27" t="b">
        <f t="shared" si="0"/>
        <v>0</v>
      </c>
    </row>
    <row r="55" spans="1:5">
      <c r="A55" s="44"/>
      <c r="B55" s="44"/>
      <c r="C55" s="27" t="s">
        <v>2112</v>
      </c>
      <c r="D55" s="27" t="s">
        <v>2113</v>
      </c>
      <c r="E55" s="27" t="b">
        <f t="shared" si="0"/>
        <v>0</v>
      </c>
    </row>
    <row r="56" spans="1:5">
      <c r="A56" s="44"/>
      <c r="B56" s="44"/>
      <c r="C56" s="27" t="s">
        <v>2133</v>
      </c>
      <c r="D56" s="27" t="s">
        <v>2134</v>
      </c>
      <c r="E56" s="27" t="b">
        <f t="shared" si="0"/>
        <v>0</v>
      </c>
    </row>
    <row r="57" spans="1:5">
      <c r="A57" s="44"/>
      <c r="B57" s="44"/>
      <c r="C57" s="27" t="s">
        <v>2140</v>
      </c>
      <c r="D57" s="27" t="s">
        <v>2141</v>
      </c>
      <c r="E57" s="27" t="b">
        <f t="shared" si="0"/>
        <v>0</v>
      </c>
    </row>
    <row r="58" spans="1:5">
      <c r="A58" s="44"/>
      <c r="B58" s="44"/>
      <c r="C58" s="27" t="s">
        <v>2145</v>
      </c>
      <c r="D58" s="27" t="s">
        <v>2146</v>
      </c>
      <c r="E58" s="27" t="b">
        <f t="shared" si="0"/>
        <v>0</v>
      </c>
    </row>
    <row r="59" spans="1:5">
      <c r="A59" s="44"/>
      <c r="B59" s="44"/>
      <c r="C59" s="27" t="s">
        <v>2166</v>
      </c>
      <c r="D59" s="27" t="s">
        <v>2167</v>
      </c>
      <c r="E59" s="27" t="b">
        <f t="shared" si="0"/>
        <v>0</v>
      </c>
    </row>
    <row r="60" spans="1:5">
      <c r="A60" s="44"/>
      <c r="B60" s="44"/>
      <c r="C60" s="27" t="s">
        <v>2177</v>
      </c>
      <c r="D60" s="27" t="s">
        <v>2178</v>
      </c>
      <c r="E60" s="27" t="b">
        <f t="shared" si="0"/>
        <v>0</v>
      </c>
    </row>
    <row r="61" spans="1:5">
      <c r="A61" s="44"/>
      <c r="B61" s="44"/>
      <c r="C61" s="27" t="s">
        <v>2183</v>
      </c>
      <c r="D61" s="27" t="s">
        <v>2184</v>
      </c>
      <c r="E61" s="27" t="b">
        <f t="shared" si="0"/>
        <v>0</v>
      </c>
    </row>
    <row r="62" spans="1:5">
      <c r="A62" s="44"/>
      <c r="B62" s="44"/>
      <c r="C62" s="27" t="s">
        <v>2225</v>
      </c>
      <c r="D62" s="27" t="s">
        <v>122</v>
      </c>
      <c r="E62" s="27" t="b">
        <f t="shared" si="0"/>
        <v>0</v>
      </c>
    </row>
    <row r="63" spans="1:5">
      <c r="A63" s="44"/>
      <c r="B63" s="44"/>
      <c r="C63" s="27" t="s">
        <v>2238</v>
      </c>
      <c r="D63" s="27" t="s">
        <v>2239</v>
      </c>
      <c r="E63" s="27" t="b">
        <f t="shared" si="0"/>
        <v>0</v>
      </c>
    </row>
    <row r="64" spans="1:5">
      <c r="A64" s="44"/>
      <c r="B64" s="44"/>
      <c r="C64" s="27" t="s">
        <v>2260</v>
      </c>
      <c r="D64" s="27" t="s">
        <v>120</v>
      </c>
      <c r="E64" s="27" t="b">
        <f t="shared" si="0"/>
        <v>0</v>
      </c>
    </row>
    <row r="65" spans="1:5">
      <c r="A65" s="44"/>
      <c r="B65" s="44"/>
      <c r="C65" s="27" t="s">
        <v>2273</v>
      </c>
      <c r="D65" s="27" t="s">
        <v>119</v>
      </c>
      <c r="E65" s="27" t="b">
        <f t="shared" si="0"/>
        <v>0</v>
      </c>
    </row>
    <row r="66" spans="1:5">
      <c r="A66" s="44"/>
      <c r="B66" s="44"/>
      <c r="C66" s="27" t="s">
        <v>2298</v>
      </c>
      <c r="D66" s="27" t="s">
        <v>2299</v>
      </c>
      <c r="E66" s="27" t="b">
        <f t="shared" ref="E66:E129" si="1">A66=C66</f>
        <v>0</v>
      </c>
    </row>
    <row r="67" spans="1:5">
      <c r="A67" s="44"/>
      <c r="B67" s="44"/>
      <c r="C67" s="27" t="s">
        <v>2305</v>
      </c>
      <c r="D67" s="27" t="s">
        <v>2306</v>
      </c>
      <c r="E67" s="27" t="b">
        <f t="shared" si="1"/>
        <v>0</v>
      </c>
    </row>
    <row r="68" spans="1:5">
      <c r="A68" s="44"/>
      <c r="B68" s="44"/>
      <c r="C68" s="27" t="s">
        <v>2311</v>
      </c>
      <c r="D68" s="27" t="s">
        <v>93</v>
      </c>
      <c r="E68" s="27" t="b">
        <f t="shared" si="1"/>
        <v>0</v>
      </c>
    </row>
    <row r="69" spans="1:5">
      <c r="A69" s="44"/>
      <c r="B69" s="44"/>
      <c r="C69" s="27" t="s">
        <v>2318</v>
      </c>
      <c r="D69" s="27" t="s">
        <v>2319</v>
      </c>
      <c r="E69" s="27" t="b">
        <f t="shared" si="1"/>
        <v>0</v>
      </c>
    </row>
    <row r="70" spans="1:5">
      <c r="A70" s="44"/>
      <c r="B70" s="44"/>
      <c r="C70" s="27" t="s">
        <v>2322</v>
      </c>
      <c r="D70" s="27" t="s">
        <v>2323</v>
      </c>
      <c r="E70" s="27" t="b">
        <f t="shared" si="1"/>
        <v>0</v>
      </c>
    </row>
    <row r="71" spans="1:5">
      <c r="A71" s="44"/>
      <c r="B71" s="44"/>
      <c r="C71" s="27" t="s">
        <v>2326</v>
      </c>
      <c r="D71" s="27" t="s">
        <v>2327</v>
      </c>
      <c r="E71" s="27" t="b">
        <f t="shared" si="1"/>
        <v>0</v>
      </c>
    </row>
    <row r="72" spans="1:5">
      <c r="A72" s="44"/>
      <c r="B72" s="44"/>
      <c r="C72" s="27" t="s">
        <v>2361</v>
      </c>
      <c r="D72" s="27" t="s">
        <v>2362</v>
      </c>
      <c r="E72" s="27" t="b">
        <f t="shared" si="1"/>
        <v>0</v>
      </c>
    </row>
    <row r="73" spans="1:5">
      <c r="A73" s="44"/>
      <c r="B73" s="44"/>
      <c r="C73" s="27" t="s">
        <v>2372</v>
      </c>
      <c r="D73" s="27" t="s">
        <v>2373</v>
      </c>
      <c r="E73" s="27" t="b">
        <f t="shared" si="1"/>
        <v>0</v>
      </c>
    </row>
    <row r="74" spans="1:5">
      <c r="A74" s="44"/>
      <c r="B74" s="44"/>
      <c r="C74" s="27" t="s">
        <v>2380</v>
      </c>
      <c r="D74" s="27" t="s">
        <v>2381</v>
      </c>
      <c r="E74" s="27" t="b">
        <f t="shared" si="1"/>
        <v>0</v>
      </c>
    </row>
    <row r="75" spans="1:5">
      <c r="A75" s="44"/>
      <c r="B75" s="44"/>
      <c r="C75" s="27" t="s">
        <v>2386</v>
      </c>
      <c r="D75" s="27" t="s">
        <v>2387</v>
      </c>
      <c r="E75" s="27" t="b">
        <f t="shared" si="1"/>
        <v>0</v>
      </c>
    </row>
    <row r="76" spans="1:5">
      <c r="A76" s="44"/>
      <c r="B76" s="44"/>
      <c r="C76" s="27" t="s">
        <v>2390</v>
      </c>
      <c r="D76" s="27" t="s">
        <v>2391</v>
      </c>
      <c r="E76" s="27" t="b">
        <f t="shared" si="1"/>
        <v>0</v>
      </c>
    </row>
    <row r="77" spans="1:5">
      <c r="A77" s="44"/>
      <c r="B77" s="44"/>
      <c r="C77" s="27" t="s">
        <v>2417</v>
      </c>
      <c r="D77" s="27" t="s">
        <v>2418</v>
      </c>
      <c r="E77" s="27" t="b">
        <f t="shared" si="1"/>
        <v>0</v>
      </c>
    </row>
    <row r="78" spans="1:5">
      <c r="A78" s="44"/>
      <c r="B78" s="44"/>
      <c r="C78" s="27" t="s">
        <v>2427</v>
      </c>
      <c r="D78" s="27" t="s">
        <v>2428</v>
      </c>
      <c r="E78" s="27" t="b">
        <f t="shared" si="1"/>
        <v>0</v>
      </c>
    </row>
    <row r="79" spans="1:5">
      <c r="A79" s="44"/>
      <c r="B79" s="44"/>
      <c r="C79" s="27" t="s">
        <v>2439</v>
      </c>
      <c r="D79" s="27" t="s">
        <v>2440</v>
      </c>
      <c r="E79" s="27" t="b">
        <f t="shared" si="1"/>
        <v>0</v>
      </c>
    </row>
    <row r="80" spans="1:5">
      <c r="A80" s="44"/>
      <c r="B80" s="44"/>
      <c r="C80" s="27" t="s">
        <v>2450</v>
      </c>
      <c r="D80" s="27" t="s">
        <v>2451</v>
      </c>
      <c r="E80" s="27" t="b">
        <f t="shared" si="1"/>
        <v>0</v>
      </c>
    </row>
    <row r="81" spans="1:5">
      <c r="A81" s="44"/>
      <c r="B81" s="44"/>
      <c r="C81" s="27" t="s">
        <v>2536</v>
      </c>
      <c r="D81" s="27" t="s">
        <v>2537</v>
      </c>
      <c r="E81" s="27" t="b">
        <f t="shared" si="1"/>
        <v>0</v>
      </c>
    </row>
    <row r="82" spans="1:5">
      <c r="A82" s="44"/>
      <c r="B82" s="44"/>
      <c r="C82" s="27" t="s">
        <v>2540</v>
      </c>
      <c r="D82" s="27" t="s">
        <v>2541</v>
      </c>
      <c r="E82" s="27" t="b">
        <f t="shared" si="1"/>
        <v>0</v>
      </c>
    </row>
    <row r="83" spans="1:5">
      <c r="A83" s="44"/>
      <c r="B83" s="44"/>
      <c r="C83" s="27" t="s">
        <v>2545</v>
      </c>
      <c r="D83" s="27" t="s">
        <v>2546</v>
      </c>
      <c r="E83" s="27" t="b">
        <f t="shared" si="1"/>
        <v>0</v>
      </c>
    </row>
    <row r="84" spans="1:5">
      <c r="A84" s="44"/>
      <c r="B84" s="44"/>
      <c r="C84" s="27" t="s">
        <v>2548</v>
      </c>
      <c r="D84" s="27" t="s">
        <v>2549</v>
      </c>
      <c r="E84" s="27" t="b">
        <f t="shared" si="1"/>
        <v>0</v>
      </c>
    </row>
    <row r="85" spans="1:5">
      <c r="A85" s="44"/>
      <c r="B85" s="44"/>
      <c r="C85" s="27" t="s">
        <v>2551</v>
      </c>
      <c r="D85" s="27" t="s">
        <v>2552</v>
      </c>
      <c r="E85" s="27" t="b">
        <f t="shared" si="1"/>
        <v>0</v>
      </c>
    </row>
    <row r="86" spans="1:5">
      <c r="A86" s="44"/>
      <c r="B86" s="44"/>
      <c r="C86" s="27" t="s">
        <v>2557</v>
      </c>
      <c r="D86" s="27" t="s">
        <v>2537</v>
      </c>
      <c r="E86" s="27" t="b">
        <f t="shared" si="1"/>
        <v>0</v>
      </c>
    </row>
    <row r="87" spans="1:5">
      <c r="A87" s="44"/>
      <c r="B87" s="44"/>
      <c r="C87" s="27" t="s">
        <v>2586</v>
      </c>
      <c r="D87" s="27" t="s">
        <v>2541</v>
      </c>
      <c r="E87" s="27" t="b">
        <f t="shared" si="1"/>
        <v>0</v>
      </c>
    </row>
    <row r="88" spans="1:5">
      <c r="A88" s="44"/>
      <c r="B88" s="44"/>
      <c r="C88" s="27" t="s">
        <v>2602</v>
      </c>
      <c r="D88" s="27" t="s">
        <v>2546</v>
      </c>
      <c r="E88" s="27" t="b">
        <f t="shared" si="1"/>
        <v>0</v>
      </c>
    </row>
    <row r="89" spans="1:5">
      <c r="A89" s="44"/>
      <c r="B89" s="44"/>
      <c r="C89" s="27" t="s">
        <v>2607</v>
      </c>
      <c r="D89" s="27" t="s">
        <v>2549</v>
      </c>
      <c r="E89" s="27" t="b">
        <f t="shared" si="1"/>
        <v>0</v>
      </c>
    </row>
    <row r="90" spans="1:5">
      <c r="A90" s="44"/>
      <c r="B90" s="44"/>
      <c r="C90" s="27" t="s">
        <v>2620</v>
      </c>
      <c r="D90" s="27" t="s">
        <v>2621</v>
      </c>
      <c r="E90" s="27" t="b">
        <f t="shared" si="1"/>
        <v>0</v>
      </c>
    </row>
    <row r="91" spans="1:5">
      <c r="A91" s="44"/>
      <c r="B91" s="44"/>
      <c r="C91" s="27" t="s">
        <v>2642</v>
      </c>
      <c r="D91" s="27" t="s">
        <v>2643</v>
      </c>
      <c r="E91" s="27" t="b">
        <f t="shared" si="1"/>
        <v>0</v>
      </c>
    </row>
    <row r="92" spans="1:5">
      <c r="A92" s="44"/>
      <c r="B92" s="44"/>
      <c r="C92" s="27" t="s">
        <v>2677</v>
      </c>
      <c r="D92" s="27" t="s">
        <v>1114</v>
      </c>
      <c r="E92" s="27" t="b">
        <f t="shared" si="1"/>
        <v>0</v>
      </c>
    </row>
    <row r="93" spans="1:5">
      <c r="A93" s="44"/>
      <c r="B93" s="44"/>
      <c r="C93" s="27" t="s">
        <v>2723</v>
      </c>
      <c r="D93" s="27" t="s">
        <v>2724</v>
      </c>
      <c r="E93" s="27" t="b">
        <f t="shared" si="1"/>
        <v>0</v>
      </c>
    </row>
    <row r="94" spans="1:5">
      <c r="A94" s="44"/>
      <c r="B94" s="44"/>
      <c r="C94" s="27" t="s">
        <v>2918</v>
      </c>
      <c r="D94" s="27" t="s">
        <v>210</v>
      </c>
      <c r="E94" s="27" t="b">
        <f t="shared" si="1"/>
        <v>0</v>
      </c>
    </row>
    <row r="95" spans="1:5">
      <c r="A95" s="44"/>
      <c r="B95" s="44"/>
      <c r="C95" s="27" t="s">
        <v>2930</v>
      </c>
      <c r="D95" s="27" t="s">
        <v>176</v>
      </c>
      <c r="E95" s="27" t="b">
        <f t="shared" si="1"/>
        <v>0</v>
      </c>
    </row>
    <row r="96" spans="1:5">
      <c r="A96" s="44"/>
      <c r="B96" s="44"/>
      <c r="C96" s="27" t="s">
        <v>2961</v>
      </c>
      <c r="D96" s="27" t="s">
        <v>2962</v>
      </c>
      <c r="E96" s="27" t="b">
        <f t="shared" si="1"/>
        <v>0</v>
      </c>
    </row>
    <row r="97" spans="1:5">
      <c r="A97" s="44"/>
      <c r="B97" s="44"/>
      <c r="C97" s="27" t="s">
        <v>2965</v>
      </c>
      <c r="D97" s="27" t="s">
        <v>2966</v>
      </c>
      <c r="E97" s="27" t="b">
        <f t="shared" si="1"/>
        <v>0</v>
      </c>
    </row>
    <row r="98" spans="1:5">
      <c r="A98" s="44"/>
      <c r="B98" s="44"/>
      <c r="C98" s="27" t="s">
        <v>3050</v>
      </c>
      <c r="D98" s="27" t="s">
        <v>3051</v>
      </c>
      <c r="E98" s="27" t="b">
        <f t="shared" si="1"/>
        <v>0</v>
      </c>
    </row>
    <row r="99" spans="1:5">
      <c r="A99" s="44"/>
      <c r="B99" s="44"/>
      <c r="C99" s="27" t="s">
        <v>3060</v>
      </c>
      <c r="D99" s="27" t="s">
        <v>3061</v>
      </c>
      <c r="E99" s="27" t="b">
        <f t="shared" si="1"/>
        <v>0</v>
      </c>
    </row>
    <row r="100" spans="1:5">
      <c r="A100" s="44"/>
      <c r="B100" s="44"/>
      <c r="C100" s="27" t="s">
        <v>3110</v>
      </c>
      <c r="D100" s="27" t="s">
        <v>3111</v>
      </c>
      <c r="E100" s="27" t="b">
        <f t="shared" si="1"/>
        <v>0</v>
      </c>
    </row>
    <row r="101" spans="1:5">
      <c r="A101" s="44"/>
      <c r="B101" s="44"/>
      <c r="C101" s="27" t="s">
        <v>3122</v>
      </c>
      <c r="D101" s="27" t="s">
        <v>3123</v>
      </c>
      <c r="E101" s="27" t="b">
        <f t="shared" si="1"/>
        <v>0</v>
      </c>
    </row>
    <row r="102" spans="1:5">
      <c r="A102" s="44"/>
      <c r="B102" s="44"/>
      <c r="C102" s="27" t="s">
        <v>3130</v>
      </c>
      <c r="D102" s="27" t="s">
        <v>3131</v>
      </c>
      <c r="E102" s="27" t="b">
        <f t="shared" si="1"/>
        <v>0</v>
      </c>
    </row>
    <row r="103" spans="1:5">
      <c r="A103" s="44"/>
      <c r="B103" s="44"/>
      <c r="C103" s="27" t="s">
        <v>3148</v>
      </c>
      <c r="D103" s="27" t="s">
        <v>3149</v>
      </c>
      <c r="E103" s="27" t="b">
        <f t="shared" si="1"/>
        <v>0</v>
      </c>
    </row>
    <row r="104" spans="1:5">
      <c r="A104" s="44"/>
      <c r="B104" s="44"/>
      <c r="C104" s="27" t="s">
        <v>3154</v>
      </c>
      <c r="D104" s="27" t="s">
        <v>723</v>
      </c>
      <c r="E104" s="27" t="b">
        <f t="shared" si="1"/>
        <v>0</v>
      </c>
    </row>
    <row r="105" spans="1:5">
      <c r="A105" s="44"/>
      <c r="B105" s="44"/>
      <c r="C105" s="27" t="s">
        <v>3171</v>
      </c>
      <c r="D105" s="27" t="s">
        <v>739</v>
      </c>
      <c r="E105" s="27" t="b">
        <f t="shared" si="1"/>
        <v>0</v>
      </c>
    </row>
    <row r="106" spans="1:5">
      <c r="A106" s="44"/>
      <c r="B106" s="44"/>
      <c r="C106" s="27" t="s">
        <v>3175</v>
      </c>
      <c r="D106" s="27" t="s">
        <v>743</v>
      </c>
      <c r="E106" s="27" t="b">
        <f t="shared" si="1"/>
        <v>0</v>
      </c>
    </row>
    <row r="107" spans="1:5">
      <c r="A107" s="44"/>
      <c r="B107" s="44"/>
      <c r="C107" s="27" t="s">
        <v>3177</v>
      </c>
      <c r="D107" s="27" t="s">
        <v>3178</v>
      </c>
      <c r="E107" s="27" t="b">
        <f t="shared" si="1"/>
        <v>0</v>
      </c>
    </row>
    <row r="108" spans="1:5">
      <c r="A108" s="44"/>
      <c r="B108" s="44"/>
      <c r="C108" s="27" t="s">
        <v>3191</v>
      </c>
      <c r="D108" s="27" t="s">
        <v>3192</v>
      </c>
      <c r="E108" s="27" t="b">
        <f t="shared" si="1"/>
        <v>0</v>
      </c>
    </row>
    <row r="109" spans="1:5">
      <c r="A109" s="44"/>
      <c r="B109" s="44"/>
      <c r="C109" s="27" t="s">
        <v>3235</v>
      </c>
      <c r="D109" s="27" t="s">
        <v>43</v>
      </c>
      <c r="E109" s="27" t="b">
        <f t="shared" si="1"/>
        <v>0</v>
      </c>
    </row>
    <row r="110" spans="1:5">
      <c r="A110" s="44"/>
      <c r="B110" s="44"/>
      <c r="C110" s="27" t="s">
        <v>3241</v>
      </c>
      <c r="D110" s="27" t="s">
        <v>42</v>
      </c>
      <c r="E110" s="27" t="b">
        <f t="shared" si="1"/>
        <v>0</v>
      </c>
    </row>
    <row r="111" spans="1:5">
      <c r="A111" s="44"/>
      <c r="B111" s="44"/>
      <c r="C111" s="27" t="s">
        <v>3243</v>
      </c>
      <c r="D111" s="27" t="s">
        <v>41</v>
      </c>
      <c r="E111" s="27" t="b">
        <f t="shared" si="1"/>
        <v>0</v>
      </c>
    </row>
    <row r="112" spans="1:5">
      <c r="A112" s="44"/>
      <c r="B112" s="44"/>
      <c r="C112" s="27" t="s">
        <v>3250</v>
      </c>
      <c r="D112" s="27" t="s">
        <v>3251</v>
      </c>
      <c r="E112" s="27" t="b">
        <f t="shared" si="1"/>
        <v>0</v>
      </c>
    </row>
    <row r="113" spans="1:5">
      <c r="A113" s="44"/>
      <c r="B113" s="44"/>
      <c r="C113" s="27" t="s">
        <v>3310</v>
      </c>
      <c r="D113" s="27" t="s">
        <v>3311</v>
      </c>
      <c r="E113" s="27" t="b">
        <f t="shared" si="1"/>
        <v>0</v>
      </c>
    </row>
    <row r="114" spans="1:5">
      <c r="A114" s="44"/>
      <c r="B114" s="44"/>
      <c r="C114" s="27" t="s">
        <v>3329</v>
      </c>
      <c r="D114" s="27" t="s">
        <v>178</v>
      </c>
      <c r="E114" s="27" t="b">
        <f t="shared" si="1"/>
        <v>0</v>
      </c>
    </row>
    <row r="115" spans="1:5">
      <c r="A115" s="44"/>
      <c r="B115" s="44"/>
      <c r="C115" s="27" t="s">
        <v>3332</v>
      </c>
      <c r="D115" s="27" t="s">
        <v>3333</v>
      </c>
      <c r="E115" s="27" t="b">
        <f t="shared" si="1"/>
        <v>0</v>
      </c>
    </row>
    <row r="116" spans="1:5">
      <c r="A116" s="44"/>
      <c r="B116" s="44"/>
      <c r="C116" s="27" t="s">
        <v>3341</v>
      </c>
      <c r="D116" s="27" t="s">
        <v>3342</v>
      </c>
      <c r="E116" s="27" t="b">
        <f t="shared" si="1"/>
        <v>0</v>
      </c>
    </row>
    <row r="117" spans="1:5">
      <c r="A117" s="44"/>
      <c r="B117" s="44"/>
      <c r="C117" s="27" t="s">
        <v>3349</v>
      </c>
      <c r="D117" s="27" t="s">
        <v>3350</v>
      </c>
      <c r="E117" s="27" t="b">
        <f t="shared" si="1"/>
        <v>0</v>
      </c>
    </row>
    <row r="118" spans="1:5">
      <c r="A118" s="44"/>
      <c r="B118" s="44"/>
      <c r="C118" s="27" t="s">
        <v>3409</v>
      </c>
      <c r="D118" s="27" t="s">
        <v>183</v>
      </c>
      <c r="E118" s="27" t="b">
        <f t="shared" si="1"/>
        <v>0</v>
      </c>
    </row>
    <row r="119" spans="1:5">
      <c r="A119" s="44"/>
      <c r="B119" s="44"/>
      <c r="C119" s="27" t="s">
        <v>3417</v>
      </c>
      <c r="D119" s="27" t="s">
        <v>18</v>
      </c>
      <c r="E119" s="27" t="b">
        <f t="shared" si="1"/>
        <v>0</v>
      </c>
    </row>
    <row r="120" spans="1:5">
      <c r="A120" s="44"/>
      <c r="B120" s="44"/>
      <c r="C120" s="27" t="s">
        <v>3419</v>
      </c>
      <c r="D120" s="27" t="s">
        <v>17</v>
      </c>
      <c r="E120" s="27" t="b">
        <f t="shared" si="1"/>
        <v>0</v>
      </c>
    </row>
    <row r="121" spans="1:5">
      <c r="A121" s="44"/>
      <c r="B121" s="44"/>
      <c r="C121" s="27" t="s">
        <v>3426</v>
      </c>
      <c r="D121" s="27" t="s">
        <v>11</v>
      </c>
      <c r="E121" s="27" t="b">
        <f t="shared" si="1"/>
        <v>0</v>
      </c>
    </row>
    <row r="122" spans="1:5">
      <c r="A122" s="44"/>
      <c r="B122" s="44"/>
      <c r="C122" s="27" t="s">
        <v>3435</v>
      </c>
      <c r="D122" s="27" t="s">
        <v>3436</v>
      </c>
      <c r="E122" s="27" t="b">
        <f t="shared" si="1"/>
        <v>0</v>
      </c>
    </row>
    <row r="123" spans="1:5">
      <c r="A123" s="44"/>
      <c r="B123" s="44"/>
      <c r="C123" s="27" t="s">
        <v>3445</v>
      </c>
      <c r="D123" s="27" t="s">
        <v>15</v>
      </c>
      <c r="E123" s="27" t="b">
        <f t="shared" si="1"/>
        <v>0</v>
      </c>
    </row>
    <row r="124" spans="1:5">
      <c r="A124" s="44"/>
      <c r="B124" s="44"/>
      <c r="C124" s="27" t="s">
        <v>3448</v>
      </c>
      <c r="D124" s="27" t="s">
        <v>14</v>
      </c>
      <c r="E124" s="27" t="b">
        <f t="shared" si="1"/>
        <v>0</v>
      </c>
    </row>
    <row r="125" spans="1:5">
      <c r="A125" s="44"/>
      <c r="B125" s="44"/>
      <c r="C125" s="27" t="s">
        <v>3459</v>
      </c>
      <c r="D125" s="27" t="s">
        <v>13</v>
      </c>
      <c r="E125" s="27" t="b">
        <f t="shared" si="1"/>
        <v>0</v>
      </c>
    </row>
    <row r="126" spans="1:5">
      <c r="A126" s="44"/>
      <c r="B126" s="44"/>
      <c r="C126" s="27" t="s">
        <v>3464</v>
      </c>
      <c r="D126" s="27" t="s">
        <v>181</v>
      </c>
      <c r="E126" s="27" t="b">
        <f t="shared" si="1"/>
        <v>0</v>
      </c>
    </row>
    <row r="127" spans="1:5">
      <c r="A127" s="44"/>
      <c r="B127" s="44"/>
      <c r="C127" s="27" t="s">
        <v>3471</v>
      </c>
      <c r="D127" s="27" t="s">
        <v>3472</v>
      </c>
      <c r="E127" s="27" t="b">
        <f t="shared" si="1"/>
        <v>0</v>
      </c>
    </row>
    <row r="128" spans="1:5">
      <c r="A128" s="44"/>
      <c r="B128" s="44"/>
      <c r="C128" s="27" t="s">
        <v>3494</v>
      </c>
      <c r="D128" s="27" t="s">
        <v>3495</v>
      </c>
      <c r="E128" s="27" t="b">
        <f t="shared" si="1"/>
        <v>0</v>
      </c>
    </row>
    <row r="129" spans="1:5">
      <c r="A129" s="44"/>
      <c r="B129" s="44"/>
      <c r="C129" s="27" t="s">
        <v>3503</v>
      </c>
      <c r="D129" s="27" t="s">
        <v>3504</v>
      </c>
      <c r="E129" s="27" t="b">
        <f t="shared" si="1"/>
        <v>0</v>
      </c>
    </row>
    <row r="130" spans="1:5">
      <c r="A130" s="44"/>
      <c r="B130" s="44"/>
      <c r="C130" s="27" t="s">
        <v>3507</v>
      </c>
      <c r="D130" s="27" t="s">
        <v>3508</v>
      </c>
      <c r="E130" s="27" t="b">
        <f t="shared" ref="E130:E193" si="2">A130=C130</f>
        <v>0</v>
      </c>
    </row>
    <row r="131" spans="1:5">
      <c r="A131" s="44"/>
      <c r="B131" s="44"/>
      <c r="C131" s="27" t="s">
        <v>3517</v>
      </c>
      <c r="D131" s="27" t="s">
        <v>3518</v>
      </c>
      <c r="E131" s="27" t="b">
        <f t="shared" si="2"/>
        <v>0</v>
      </c>
    </row>
    <row r="132" spans="1:5">
      <c r="A132" s="44"/>
      <c r="B132" s="44"/>
      <c r="C132" s="27" t="s">
        <v>3523</v>
      </c>
      <c r="D132" s="27" t="s">
        <v>3524</v>
      </c>
      <c r="E132" s="27" t="b">
        <f t="shared" si="2"/>
        <v>0</v>
      </c>
    </row>
    <row r="133" spans="1:5">
      <c r="A133" s="44"/>
      <c r="B133" s="44"/>
      <c r="C133" s="27" t="s">
        <v>3527</v>
      </c>
      <c r="D133" s="27" t="s">
        <v>3528</v>
      </c>
      <c r="E133" s="27" t="b">
        <f t="shared" si="2"/>
        <v>0</v>
      </c>
    </row>
    <row r="134" spans="1:5">
      <c r="A134" s="44"/>
      <c r="B134" s="44"/>
      <c r="C134" s="27" t="s">
        <v>3533</v>
      </c>
      <c r="D134" s="27" t="s">
        <v>3534</v>
      </c>
      <c r="E134" s="27" t="b">
        <f t="shared" si="2"/>
        <v>0</v>
      </c>
    </row>
    <row r="135" spans="1:5">
      <c r="A135" s="44"/>
      <c r="B135" s="44"/>
      <c r="C135" s="27" t="s">
        <v>3550</v>
      </c>
      <c r="D135" s="27" t="s">
        <v>3551</v>
      </c>
      <c r="E135" s="27" t="b">
        <f t="shared" si="2"/>
        <v>0</v>
      </c>
    </row>
    <row r="136" spans="1:5">
      <c r="A136" s="44"/>
      <c r="B136" s="44"/>
      <c r="C136" s="27" t="s">
        <v>3571</v>
      </c>
      <c r="D136" s="27" t="s">
        <v>3436</v>
      </c>
      <c r="E136" s="27" t="b">
        <f t="shared" si="2"/>
        <v>0</v>
      </c>
    </row>
    <row r="137" spans="1:5">
      <c r="A137" s="44"/>
      <c r="B137" s="44"/>
      <c r="C137" s="27" t="s">
        <v>3582</v>
      </c>
      <c r="D137" s="27" t="s">
        <v>3472</v>
      </c>
      <c r="E137" s="27" t="b">
        <f t="shared" si="2"/>
        <v>0</v>
      </c>
    </row>
    <row r="138" spans="1:5">
      <c r="A138" s="44"/>
      <c r="B138" s="44"/>
      <c r="C138" s="27" t="s">
        <v>3602</v>
      </c>
      <c r="D138" s="27" t="s">
        <v>3603</v>
      </c>
      <c r="E138" s="27" t="b">
        <f t="shared" si="2"/>
        <v>0</v>
      </c>
    </row>
    <row r="139" spans="1:5">
      <c r="A139" s="44"/>
      <c r="B139" s="44"/>
      <c r="C139" s="27" t="s">
        <v>3614</v>
      </c>
      <c r="D139" s="27" t="s">
        <v>3504</v>
      </c>
      <c r="E139" s="27" t="b">
        <f t="shared" si="2"/>
        <v>0</v>
      </c>
    </row>
    <row r="140" spans="1:5">
      <c r="A140" s="44"/>
      <c r="B140" s="44"/>
      <c r="C140" s="27" t="s">
        <v>3616</v>
      </c>
      <c r="D140" s="27" t="s">
        <v>3617</v>
      </c>
      <c r="E140" s="27" t="b">
        <f t="shared" si="2"/>
        <v>0</v>
      </c>
    </row>
    <row r="141" spans="1:5">
      <c r="A141" s="44"/>
      <c r="B141" s="44"/>
      <c r="C141" s="27" t="s">
        <v>3619</v>
      </c>
      <c r="D141" s="27" t="s">
        <v>3508</v>
      </c>
      <c r="E141" s="27" t="b">
        <f t="shared" si="2"/>
        <v>0</v>
      </c>
    </row>
    <row r="142" spans="1:5">
      <c r="A142" s="44"/>
      <c r="B142" s="44"/>
      <c r="C142" s="27" t="s">
        <v>3626</v>
      </c>
      <c r="D142" s="27" t="s">
        <v>3518</v>
      </c>
      <c r="E142" s="27" t="b">
        <f t="shared" si="2"/>
        <v>0</v>
      </c>
    </row>
    <row r="143" spans="1:5">
      <c r="A143" s="44"/>
      <c r="B143" s="44"/>
      <c r="C143" s="27" t="s">
        <v>3631</v>
      </c>
      <c r="D143" s="27" t="s">
        <v>3524</v>
      </c>
      <c r="E143" s="27" t="b">
        <f t="shared" si="2"/>
        <v>0</v>
      </c>
    </row>
    <row r="144" spans="1:5">
      <c r="A144" s="44"/>
      <c r="B144" s="44"/>
      <c r="C144" s="27" t="s">
        <v>3635</v>
      </c>
      <c r="D144" s="27" t="s">
        <v>3636</v>
      </c>
      <c r="E144" s="27" t="b">
        <f t="shared" si="2"/>
        <v>0</v>
      </c>
    </row>
    <row r="145" spans="1:5">
      <c r="A145" s="44"/>
      <c r="B145" s="44"/>
      <c r="C145" s="27" t="s">
        <v>3640</v>
      </c>
      <c r="D145" s="27" t="s">
        <v>3641</v>
      </c>
      <c r="E145" s="27" t="b">
        <f t="shared" si="2"/>
        <v>0</v>
      </c>
    </row>
    <row r="146" spans="1:5">
      <c r="A146" s="44"/>
      <c r="B146" s="44"/>
      <c r="C146" s="27" t="s">
        <v>3647</v>
      </c>
      <c r="D146" s="27" t="s">
        <v>3648</v>
      </c>
      <c r="E146" s="27" t="b">
        <f t="shared" si="2"/>
        <v>0</v>
      </c>
    </row>
    <row r="147" spans="1:5">
      <c r="A147" s="44"/>
      <c r="B147" s="44"/>
      <c r="C147" s="27" t="s">
        <v>3651</v>
      </c>
      <c r="D147" s="27" t="s">
        <v>3652</v>
      </c>
      <c r="E147" s="27" t="b">
        <f t="shared" si="2"/>
        <v>0</v>
      </c>
    </row>
    <row r="148" spans="1:5">
      <c r="A148" s="44"/>
      <c r="B148" s="44"/>
      <c r="C148" s="27" t="s">
        <v>3657</v>
      </c>
      <c r="D148" s="27" t="s">
        <v>3658</v>
      </c>
      <c r="E148" s="27" t="b">
        <f t="shared" si="2"/>
        <v>0</v>
      </c>
    </row>
    <row r="149" spans="1:5">
      <c r="A149" s="44"/>
      <c r="B149" s="44"/>
      <c r="C149" s="27" t="s">
        <v>3663</v>
      </c>
      <c r="D149" s="27" t="s">
        <v>3664</v>
      </c>
      <c r="E149" s="27" t="b">
        <f t="shared" si="2"/>
        <v>0</v>
      </c>
    </row>
    <row r="150" spans="1:5">
      <c r="A150" s="44"/>
      <c r="B150" s="44"/>
      <c r="C150" s="27" t="s">
        <v>3671</v>
      </c>
      <c r="D150" s="27" t="s">
        <v>3672</v>
      </c>
      <c r="E150" s="27" t="b">
        <f t="shared" si="2"/>
        <v>0</v>
      </c>
    </row>
    <row r="151" spans="1:5">
      <c r="A151" s="42">
        <v>1</v>
      </c>
      <c r="B151" s="42" t="s">
        <v>182</v>
      </c>
      <c r="C151" s="27">
        <v>1</v>
      </c>
      <c r="D151" s="27" t="s">
        <v>473</v>
      </c>
      <c r="E151" s="27" t="b">
        <f t="shared" si="2"/>
        <v>1</v>
      </c>
    </row>
    <row r="152" spans="1:5">
      <c r="A152" s="42" t="s">
        <v>226</v>
      </c>
      <c r="B152" s="42" t="s">
        <v>153</v>
      </c>
      <c r="C152" s="27" t="s">
        <v>226</v>
      </c>
      <c r="D152" s="27" t="s">
        <v>474</v>
      </c>
      <c r="E152" s="27" t="b">
        <f t="shared" si="2"/>
        <v>1</v>
      </c>
    </row>
    <row r="153" spans="1:5">
      <c r="A153" s="42" t="s">
        <v>227</v>
      </c>
      <c r="B153" s="42" t="s">
        <v>152</v>
      </c>
      <c r="C153" s="27" t="s">
        <v>227</v>
      </c>
      <c r="D153" s="27" t="s">
        <v>152</v>
      </c>
      <c r="E153" s="27" t="b">
        <f t="shared" si="2"/>
        <v>1</v>
      </c>
    </row>
    <row r="154" spans="1:5">
      <c r="A154" s="42" t="s">
        <v>228</v>
      </c>
      <c r="B154" s="42" t="s">
        <v>204</v>
      </c>
      <c r="C154" s="27" t="s">
        <v>228</v>
      </c>
      <c r="D154" s="27" t="s">
        <v>204</v>
      </c>
      <c r="E154" s="27" t="b">
        <f t="shared" si="2"/>
        <v>1</v>
      </c>
    </row>
    <row r="155" spans="1:5">
      <c r="A155" s="42" t="s">
        <v>229</v>
      </c>
      <c r="B155" s="42" t="s">
        <v>205</v>
      </c>
      <c r="C155" s="27" t="s">
        <v>229</v>
      </c>
      <c r="D155" s="27" t="s">
        <v>205</v>
      </c>
      <c r="E155" s="27" t="b">
        <f t="shared" si="2"/>
        <v>1</v>
      </c>
    </row>
    <row r="156" spans="1:5">
      <c r="A156" s="42" t="s">
        <v>230</v>
      </c>
      <c r="B156" s="42" t="s">
        <v>151</v>
      </c>
      <c r="C156" s="27" t="s">
        <v>230</v>
      </c>
      <c r="D156" s="27" t="s">
        <v>151</v>
      </c>
      <c r="E156" s="27" t="b">
        <f t="shared" si="2"/>
        <v>1</v>
      </c>
    </row>
    <row r="157" spans="1:5">
      <c r="A157" s="42" t="s">
        <v>231</v>
      </c>
      <c r="B157" s="42" t="s">
        <v>206</v>
      </c>
      <c r="C157" s="43"/>
      <c r="D157" s="43"/>
      <c r="E157" s="27" t="b">
        <f t="shared" si="2"/>
        <v>0</v>
      </c>
    </row>
    <row r="158" spans="1:5">
      <c r="A158" s="42" t="s">
        <v>232</v>
      </c>
      <c r="B158" s="42" t="s">
        <v>165</v>
      </c>
      <c r="C158" s="43"/>
      <c r="D158" s="43"/>
      <c r="E158" s="27" t="b">
        <f t="shared" si="2"/>
        <v>0</v>
      </c>
    </row>
    <row r="159" spans="1:5">
      <c r="A159" s="42" t="s">
        <v>233</v>
      </c>
      <c r="B159" s="42" t="s">
        <v>150</v>
      </c>
      <c r="C159" s="27" t="s">
        <v>233</v>
      </c>
      <c r="D159" s="27" t="s">
        <v>150</v>
      </c>
      <c r="E159" s="27" t="b">
        <f t="shared" si="2"/>
        <v>1</v>
      </c>
    </row>
    <row r="160" spans="1:5">
      <c r="A160" s="42" t="s">
        <v>234</v>
      </c>
      <c r="B160" s="42" t="s">
        <v>207</v>
      </c>
      <c r="C160" s="27" t="s">
        <v>234</v>
      </c>
      <c r="D160" s="27" t="s">
        <v>207</v>
      </c>
      <c r="E160" s="27" t="b">
        <f t="shared" si="2"/>
        <v>1</v>
      </c>
    </row>
    <row r="161" spans="1:5">
      <c r="A161" s="42" t="s">
        <v>235</v>
      </c>
      <c r="B161" s="42" t="s">
        <v>149</v>
      </c>
      <c r="C161" s="27" t="s">
        <v>235</v>
      </c>
      <c r="D161" s="27" t="s">
        <v>149</v>
      </c>
      <c r="E161" s="27" t="b">
        <f t="shared" si="2"/>
        <v>1</v>
      </c>
    </row>
    <row r="162" spans="1:5">
      <c r="A162" s="42" t="s">
        <v>236</v>
      </c>
      <c r="B162" s="42" t="s">
        <v>148</v>
      </c>
      <c r="C162" s="43"/>
      <c r="D162" s="43"/>
      <c r="E162" s="27" t="b">
        <f t="shared" si="2"/>
        <v>0</v>
      </c>
    </row>
    <row r="163" spans="1:5">
      <c r="A163" s="42" t="s">
        <v>237</v>
      </c>
      <c r="B163" s="42" t="s">
        <v>147</v>
      </c>
      <c r="C163" s="43"/>
      <c r="D163" s="43"/>
      <c r="E163" s="27" t="b">
        <f t="shared" si="2"/>
        <v>0</v>
      </c>
    </row>
    <row r="164" spans="1:5">
      <c r="A164" s="42" t="s">
        <v>238</v>
      </c>
      <c r="B164" s="42" t="s">
        <v>146</v>
      </c>
      <c r="C164" s="43"/>
      <c r="D164" s="43"/>
      <c r="E164" s="27" t="b">
        <f t="shared" si="2"/>
        <v>0</v>
      </c>
    </row>
    <row r="165" spans="1:5">
      <c r="A165" s="42" t="s">
        <v>239</v>
      </c>
      <c r="B165" s="42" t="s">
        <v>145</v>
      </c>
      <c r="C165" s="43"/>
      <c r="D165" s="43"/>
      <c r="E165" s="27" t="b">
        <f t="shared" si="2"/>
        <v>0</v>
      </c>
    </row>
    <row r="166" spans="1:5">
      <c r="A166" s="42" t="s">
        <v>240</v>
      </c>
      <c r="B166" s="42" t="s">
        <v>144</v>
      </c>
      <c r="C166" s="43"/>
      <c r="D166" s="43"/>
      <c r="E166" s="27" t="b">
        <f t="shared" si="2"/>
        <v>0</v>
      </c>
    </row>
    <row r="167" spans="1:5">
      <c r="A167" s="42" t="s">
        <v>241</v>
      </c>
      <c r="B167" s="42" t="s">
        <v>143</v>
      </c>
      <c r="C167" s="43"/>
      <c r="D167" s="43"/>
      <c r="E167" s="27" t="b">
        <f t="shared" si="2"/>
        <v>0</v>
      </c>
    </row>
    <row r="168" spans="1:5">
      <c r="A168" s="42" t="s">
        <v>242</v>
      </c>
      <c r="B168" s="42" t="s">
        <v>208</v>
      </c>
      <c r="C168" s="27" t="s">
        <v>242</v>
      </c>
      <c r="D168" s="27" t="s">
        <v>551</v>
      </c>
      <c r="E168" s="27" t="b">
        <f t="shared" si="2"/>
        <v>1</v>
      </c>
    </row>
    <row r="169" spans="1:5">
      <c r="A169" s="42" t="s">
        <v>243</v>
      </c>
      <c r="B169" s="42" t="s">
        <v>209</v>
      </c>
      <c r="C169" s="27" t="s">
        <v>243</v>
      </c>
      <c r="D169" s="27" t="s">
        <v>209</v>
      </c>
      <c r="E169" s="27" t="b">
        <f t="shared" si="2"/>
        <v>1</v>
      </c>
    </row>
    <row r="170" spans="1:5">
      <c r="A170" s="42" t="s">
        <v>244</v>
      </c>
      <c r="B170" s="42" t="s">
        <v>142</v>
      </c>
      <c r="C170" s="27" t="s">
        <v>244</v>
      </c>
      <c r="D170" s="27" t="s">
        <v>578</v>
      </c>
      <c r="E170" s="27" t="b">
        <f t="shared" si="2"/>
        <v>1</v>
      </c>
    </row>
    <row r="171" spans="1:5">
      <c r="A171" s="42" t="s">
        <v>245</v>
      </c>
      <c r="B171" s="42" t="s">
        <v>141</v>
      </c>
      <c r="C171" s="43"/>
      <c r="D171" s="43"/>
      <c r="E171" s="27" t="b">
        <f t="shared" si="2"/>
        <v>0</v>
      </c>
    </row>
    <row r="172" spans="1:5">
      <c r="A172" s="42" t="s">
        <v>246</v>
      </c>
      <c r="B172" s="42" t="s">
        <v>140</v>
      </c>
      <c r="C172" s="27" t="s">
        <v>246</v>
      </c>
      <c r="D172" s="27" t="s">
        <v>140</v>
      </c>
      <c r="E172" s="27" t="b">
        <f t="shared" si="2"/>
        <v>1</v>
      </c>
    </row>
    <row r="173" spans="1:5">
      <c r="A173" s="42" t="s">
        <v>247</v>
      </c>
      <c r="B173" s="42" t="s">
        <v>139</v>
      </c>
      <c r="C173" s="27" t="s">
        <v>247</v>
      </c>
      <c r="D173" s="27" t="s">
        <v>751</v>
      </c>
      <c r="E173" s="27" t="b">
        <f t="shared" si="2"/>
        <v>1</v>
      </c>
    </row>
    <row r="174" spans="1:5">
      <c r="A174" s="42" t="s">
        <v>248</v>
      </c>
      <c r="B174" s="42" t="s">
        <v>138</v>
      </c>
      <c r="C174" s="27" t="s">
        <v>248</v>
      </c>
      <c r="D174" s="27" t="s">
        <v>760</v>
      </c>
      <c r="E174" s="27" t="b">
        <f t="shared" si="2"/>
        <v>1</v>
      </c>
    </row>
    <row r="175" spans="1:5">
      <c r="A175" s="42" t="s">
        <v>249</v>
      </c>
      <c r="B175" s="42" t="s">
        <v>137</v>
      </c>
      <c r="C175" s="27" t="s">
        <v>249</v>
      </c>
      <c r="D175" s="27" t="s">
        <v>761</v>
      </c>
      <c r="E175" s="27" t="b">
        <f t="shared" si="2"/>
        <v>1</v>
      </c>
    </row>
    <row r="176" spans="1:5">
      <c r="A176" s="42" t="s">
        <v>250</v>
      </c>
      <c r="B176" s="42" t="s">
        <v>136</v>
      </c>
      <c r="C176" s="43"/>
      <c r="D176" s="43"/>
      <c r="E176" s="27" t="b">
        <f t="shared" si="2"/>
        <v>0</v>
      </c>
    </row>
    <row r="177" spans="1:5">
      <c r="A177" s="42" t="s">
        <v>251</v>
      </c>
      <c r="B177" s="42" t="s">
        <v>135</v>
      </c>
      <c r="C177" s="27" t="s">
        <v>251</v>
      </c>
      <c r="D177" s="27" t="s">
        <v>1383</v>
      </c>
      <c r="E177" s="27" t="b">
        <f t="shared" si="2"/>
        <v>1</v>
      </c>
    </row>
    <row r="178" spans="1:5">
      <c r="A178" s="42" t="s">
        <v>252</v>
      </c>
      <c r="B178" s="42" t="s">
        <v>134</v>
      </c>
      <c r="C178" s="43"/>
      <c r="D178" s="43"/>
      <c r="E178" s="27" t="b">
        <f t="shared" si="2"/>
        <v>0</v>
      </c>
    </row>
    <row r="179" spans="1:5">
      <c r="A179" s="42" t="s">
        <v>253</v>
      </c>
      <c r="B179" s="42" t="s">
        <v>133</v>
      </c>
      <c r="C179" s="43"/>
      <c r="D179" s="43"/>
      <c r="E179" s="27" t="b">
        <f t="shared" si="2"/>
        <v>0</v>
      </c>
    </row>
    <row r="180" spans="1:5">
      <c r="A180" s="42" t="s">
        <v>254</v>
      </c>
      <c r="B180" s="42" t="s">
        <v>166</v>
      </c>
      <c r="C180" s="43"/>
      <c r="D180" s="43"/>
      <c r="E180" s="27" t="b">
        <f t="shared" si="2"/>
        <v>0</v>
      </c>
    </row>
    <row r="181" spans="1:5">
      <c r="A181" s="42" t="s">
        <v>255</v>
      </c>
      <c r="B181" s="42" t="s">
        <v>154</v>
      </c>
      <c r="C181" s="43"/>
      <c r="D181" s="43"/>
      <c r="E181" s="27" t="b">
        <f t="shared" si="2"/>
        <v>0</v>
      </c>
    </row>
    <row r="182" spans="1:5">
      <c r="A182" s="42" t="s">
        <v>256</v>
      </c>
      <c r="B182" s="42" t="s">
        <v>132</v>
      </c>
      <c r="C182" s="43"/>
      <c r="D182" s="43"/>
      <c r="E182" s="27" t="b">
        <f t="shared" si="2"/>
        <v>0</v>
      </c>
    </row>
    <row r="183" spans="1:5">
      <c r="A183" s="42" t="s">
        <v>257</v>
      </c>
      <c r="B183" s="42" t="s">
        <v>131</v>
      </c>
      <c r="C183" s="43"/>
      <c r="D183" s="43"/>
      <c r="E183" s="27" t="b">
        <f t="shared" si="2"/>
        <v>0</v>
      </c>
    </row>
    <row r="184" spans="1:5">
      <c r="A184" s="42" t="s">
        <v>258</v>
      </c>
      <c r="B184" s="42" t="s">
        <v>130</v>
      </c>
      <c r="C184" s="43"/>
      <c r="D184" s="43"/>
      <c r="E184" s="27" t="b">
        <f t="shared" si="2"/>
        <v>0</v>
      </c>
    </row>
    <row r="185" spans="1:5">
      <c r="A185" s="42" t="s">
        <v>259</v>
      </c>
      <c r="B185" s="42" t="s">
        <v>129</v>
      </c>
      <c r="C185" s="43"/>
      <c r="D185" s="43"/>
      <c r="E185" s="27" t="b">
        <f t="shared" si="2"/>
        <v>0</v>
      </c>
    </row>
    <row r="186" spans="1:5">
      <c r="A186" s="42" t="s">
        <v>260</v>
      </c>
      <c r="B186" s="42" t="s">
        <v>128</v>
      </c>
      <c r="C186" s="43"/>
      <c r="D186" s="43"/>
      <c r="E186" s="27" t="b">
        <f t="shared" si="2"/>
        <v>0</v>
      </c>
    </row>
    <row r="187" spans="1:5">
      <c r="A187" s="42" t="s">
        <v>261</v>
      </c>
      <c r="B187" s="42" t="s">
        <v>127</v>
      </c>
      <c r="C187" s="43"/>
      <c r="D187" s="43"/>
      <c r="E187" s="27" t="b">
        <f t="shared" si="2"/>
        <v>0</v>
      </c>
    </row>
    <row r="188" spans="1:5">
      <c r="A188" s="42" t="s">
        <v>262</v>
      </c>
      <c r="B188" s="42" t="s">
        <v>126</v>
      </c>
      <c r="C188" s="43"/>
      <c r="D188" s="43"/>
      <c r="E188" s="27" t="b">
        <f t="shared" si="2"/>
        <v>0</v>
      </c>
    </row>
    <row r="189" spans="1:5">
      <c r="A189" s="42" t="s">
        <v>263</v>
      </c>
      <c r="B189" s="42" t="s">
        <v>125</v>
      </c>
      <c r="C189" s="27" t="s">
        <v>263</v>
      </c>
      <c r="D189" s="27" t="s">
        <v>125</v>
      </c>
      <c r="E189" s="27" t="b">
        <f t="shared" si="2"/>
        <v>1</v>
      </c>
    </row>
    <row r="190" spans="1:5">
      <c r="A190" s="42" t="s">
        <v>264</v>
      </c>
      <c r="B190" s="42" t="s">
        <v>124</v>
      </c>
      <c r="C190" s="27" t="s">
        <v>264</v>
      </c>
      <c r="D190" s="27" t="s">
        <v>124</v>
      </c>
      <c r="E190" s="27" t="b">
        <f t="shared" si="2"/>
        <v>1</v>
      </c>
    </row>
    <row r="191" spans="1:5">
      <c r="A191" s="42" t="s">
        <v>265</v>
      </c>
      <c r="B191" s="42" t="s">
        <v>184</v>
      </c>
      <c r="C191" s="43"/>
      <c r="D191" s="43"/>
      <c r="E191" s="27" t="b">
        <f t="shared" si="2"/>
        <v>0</v>
      </c>
    </row>
    <row r="192" spans="1:5">
      <c r="A192" s="42" t="s">
        <v>266</v>
      </c>
      <c r="B192" s="42" t="s">
        <v>123</v>
      </c>
      <c r="C192" s="43"/>
      <c r="D192" s="43"/>
      <c r="E192" s="27" t="b">
        <f t="shared" si="2"/>
        <v>0</v>
      </c>
    </row>
    <row r="193" spans="1:5">
      <c r="A193" s="42" t="s">
        <v>267</v>
      </c>
      <c r="B193" s="42" t="s">
        <v>122</v>
      </c>
      <c r="C193" s="43"/>
      <c r="D193" s="43"/>
      <c r="E193" s="27" t="b">
        <f t="shared" si="2"/>
        <v>0</v>
      </c>
    </row>
    <row r="194" spans="1:5">
      <c r="A194" s="42" t="s">
        <v>268</v>
      </c>
      <c r="B194" s="42" t="s">
        <v>121</v>
      </c>
      <c r="C194" s="43"/>
      <c r="D194" s="43"/>
      <c r="E194" s="27" t="b">
        <f t="shared" ref="E194:E257" si="3">A194=C194</f>
        <v>0</v>
      </c>
    </row>
    <row r="195" spans="1:5">
      <c r="A195" s="42" t="s">
        <v>269</v>
      </c>
      <c r="B195" s="42" t="s">
        <v>120</v>
      </c>
      <c r="C195" s="43"/>
      <c r="D195" s="43"/>
      <c r="E195" s="27" t="b">
        <f t="shared" si="3"/>
        <v>0</v>
      </c>
    </row>
    <row r="196" spans="1:5">
      <c r="A196" s="42" t="s">
        <v>270</v>
      </c>
      <c r="B196" s="42" t="s">
        <v>119</v>
      </c>
      <c r="C196" s="43"/>
      <c r="D196" s="43"/>
      <c r="E196" s="27" t="b">
        <f t="shared" si="3"/>
        <v>0</v>
      </c>
    </row>
    <row r="197" spans="1:5">
      <c r="A197" s="42" t="s">
        <v>271</v>
      </c>
      <c r="B197" s="42" t="s">
        <v>191</v>
      </c>
      <c r="C197" s="43"/>
      <c r="D197" s="43"/>
      <c r="E197" s="27" t="b">
        <f t="shared" si="3"/>
        <v>0</v>
      </c>
    </row>
    <row r="198" spans="1:5">
      <c r="A198" s="42" t="s">
        <v>272</v>
      </c>
      <c r="B198" s="42" t="s">
        <v>210</v>
      </c>
      <c r="C198" s="43"/>
      <c r="D198" s="43"/>
      <c r="E198" s="27" t="b">
        <f t="shared" si="3"/>
        <v>0</v>
      </c>
    </row>
    <row r="199" spans="1:5">
      <c r="A199" s="42" t="s">
        <v>273</v>
      </c>
      <c r="B199" s="42" t="s">
        <v>185</v>
      </c>
      <c r="C199" s="43"/>
      <c r="D199" s="43"/>
      <c r="E199" s="27" t="b">
        <f t="shared" si="3"/>
        <v>0</v>
      </c>
    </row>
    <row r="200" spans="1:5">
      <c r="A200" s="42" t="s">
        <v>274</v>
      </c>
      <c r="B200" s="42" t="s">
        <v>118</v>
      </c>
      <c r="C200" s="43"/>
      <c r="D200" s="43"/>
      <c r="E200" s="27" t="b">
        <f t="shared" si="3"/>
        <v>0</v>
      </c>
    </row>
    <row r="201" spans="1:5">
      <c r="A201" s="42" t="s">
        <v>275</v>
      </c>
      <c r="B201" s="42" t="s">
        <v>155</v>
      </c>
      <c r="C201" s="43"/>
      <c r="D201" s="43"/>
      <c r="E201" s="27" t="b">
        <f t="shared" si="3"/>
        <v>0</v>
      </c>
    </row>
    <row r="202" spans="1:5">
      <c r="A202" s="42" t="s">
        <v>276</v>
      </c>
      <c r="B202" s="42" t="s">
        <v>167</v>
      </c>
      <c r="C202" s="43"/>
      <c r="D202" s="43"/>
      <c r="E202" s="27" t="b">
        <f t="shared" si="3"/>
        <v>0</v>
      </c>
    </row>
    <row r="203" spans="1:5">
      <c r="A203" s="42" t="s">
        <v>277</v>
      </c>
      <c r="B203" s="42" t="s">
        <v>117</v>
      </c>
      <c r="C203" s="27" t="s">
        <v>277</v>
      </c>
      <c r="D203" s="27" t="s">
        <v>1431</v>
      </c>
      <c r="E203" s="27" t="b">
        <f t="shared" si="3"/>
        <v>1</v>
      </c>
    </row>
    <row r="204" spans="1:5">
      <c r="A204" s="42" t="s">
        <v>278</v>
      </c>
      <c r="B204" s="42" t="s">
        <v>116</v>
      </c>
      <c r="C204" s="27" t="s">
        <v>278</v>
      </c>
      <c r="D204" s="27" t="s">
        <v>116</v>
      </c>
      <c r="E204" s="27" t="b">
        <f t="shared" si="3"/>
        <v>1</v>
      </c>
    </row>
    <row r="205" spans="1:5">
      <c r="A205" s="42" t="s">
        <v>279</v>
      </c>
      <c r="B205" s="42" t="s">
        <v>115</v>
      </c>
      <c r="C205" s="27" t="s">
        <v>279</v>
      </c>
      <c r="D205" s="27" t="s">
        <v>115</v>
      </c>
      <c r="E205" s="27" t="b">
        <f t="shared" si="3"/>
        <v>1</v>
      </c>
    </row>
    <row r="206" spans="1:5">
      <c r="A206" s="42" t="s">
        <v>280</v>
      </c>
      <c r="B206" s="42" t="s">
        <v>114</v>
      </c>
      <c r="C206" s="27" t="s">
        <v>280</v>
      </c>
      <c r="D206" s="27" t="s">
        <v>114</v>
      </c>
      <c r="E206" s="27" t="b">
        <f t="shared" si="3"/>
        <v>1</v>
      </c>
    </row>
    <row r="207" spans="1:5">
      <c r="A207" s="42" t="s">
        <v>281</v>
      </c>
      <c r="B207" s="42" t="s">
        <v>113</v>
      </c>
      <c r="C207" s="27" t="s">
        <v>281</v>
      </c>
      <c r="D207" s="27" t="s">
        <v>113</v>
      </c>
      <c r="E207" s="27" t="b">
        <f t="shared" si="3"/>
        <v>1</v>
      </c>
    </row>
    <row r="208" spans="1:5">
      <c r="A208" s="42" t="s">
        <v>282</v>
      </c>
      <c r="B208" s="42" t="s">
        <v>112</v>
      </c>
      <c r="C208" s="43"/>
      <c r="D208" s="43"/>
      <c r="E208" s="27" t="b">
        <f t="shared" si="3"/>
        <v>0</v>
      </c>
    </row>
    <row r="209" spans="1:5">
      <c r="A209" s="42" t="s">
        <v>283</v>
      </c>
      <c r="B209" s="42" t="s">
        <v>111</v>
      </c>
      <c r="C209" s="43"/>
      <c r="D209" s="43"/>
      <c r="E209" s="27" t="b">
        <f t="shared" si="3"/>
        <v>0</v>
      </c>
    </row>
    <row r="210" spans="1:5">
      <c r="A210" s="42" t="s">
        <v>284</v>
      </c>
      <c r="B210" s="42" t="s">
        <v>110</v>
      </c>
      <c r="C210" s="43"/>
      <c r="D210" s="43"/>
      <c r="E210" s="27" t="b">
        <f t="shared" si="3"/>
        <v>0</v>
      </c>
    </row>
    <row r="211" spans="1:5">
      <c r="A211" s="42" t="s">
        <v>285</v>
      </c>
      <c r="B211" s="42" t="s">
        <v>192</v>
      </c>
      <c r="C211" s="43"/>
      <c r="D211" s="43"/>
      <c r="E211" s="27" t="b">
        <f t="shared" si="3"/>
        <v>0</v>
      </c>
    </row>
    <row r="212" spans="1:5">
      <c r="A212" s="42" t="s">
        <v>286</v>
      </c>
      <c r="B212" s="42" t="s">
        <v>109</v>
      </c>
      <c r="C212" s="27" t="s">
        <v>286</v>
      </c>
      <c r="D212" s="27" t="s">
        <v>109</v>
      </c>
      <c r="E212" s="27" t="b">
        <f t="shared" si="3"/>
        <v>1</v>
      </c>
    </row>
    <row r="213" spans="1:5">
      <c r="A213" s="42" t="s">
        <v>287</v>
      </c>
      <c r="B213" s="42" t="s">
        <v>156</v>
      </c>
      <c r="C213" s="27" t="s">
        <v>287</v>
      </c>
      <c r="D213" s="27" t="s">
        <v>156</v>
      </c>
      <c r="E213" s="27" t="b">
        <f t="shared" si="3"/>
        <v>1</v>
      </c>
    </row>
    <row r="214" spans="1:5">
      <c r="A214" s="42" t="s">
        <v>288</v>
      </c>
      <c r="B214" s="42" t="s">
        <v>108</v>
      </c>
      <c r="C214" s="27" t="s">
        <v>288</v>
      </c>
      <c r="D214" s="27" t="s">
        <v>108</v>
      </c>
      <c r="E214" s="27" t="b">
        <f t="shared" si="3"/>
        <v>1</v>
      </c>
    </row>
    <row r="215" spans="1:5">
      <c r="A215" s="42" t="s">
        <v>289</v>
      </c>
      <c r="B215" s="42" t="s">
        <v>107</v>
      </c>
      <c r="C215" s="27" t="s">
        <v>289</v>
      </c>
      <c r="D215" s="27" t="s">
        <v>1624</v>
      </c>
      <c r="E215" s="27" t="b">
        <f t="shared" si="3"/>
        <v>1</v>
      </c>
    </row>
    <row r="216" spans="1:5">
      <c r="A216" s="42" t="s">
        <v>290</v>
      </c>
      <c r="B216" s="42" t="s">
        <v>193</v>
      </c>
      <c r="C216" s="27" t="s">
        <v>290</v>
      </c>
      <c r="D216" s="27" t="s">
        <v>193</v>
      </c>
      <c r="E216" s="27" t="b">
        <f t="shared" si="3"/>
        <v>1</v>
      </c>
    </row>
    <row r="217" spans="1:5">
      <c r="A217" s="42" t="s">
        <v>291</v>
      </c>
      <c r="B217" s="42" t="s">
        <v>106</v>
      </c>
      <c r="C217" s="27" t="s">
        <v>291</v>
      </c>
      <c r="D217" s="27" t="s">
        <v>106</v>
      </c>
      <c r="E217" s="27" t="b">
        <f t="shared" si="3"/>
        <v>1</v>
      </c>
    </row>
    <row r="218" spans="1:5">
      <c r="A218" s="42" t="s">
        <v>292</v>
      </c>
      <c r="B218" s="42" t="s">
        <v>105</v>
      </c>
      <c r="C218" s="27" t="s">
        <v>292</v>
      </c>
      <c r="D218" s="27" t="s">
        <v>1648</v>
      </c>
      <c r="E218" s="27" t="b">
        <f t="shared" si="3"/>
        <v>1</v>
      </c>
    </row>
    <row r="219" spans="1:5">
      <c r="A219" s="42" t="s">
        <v>293</v>
      </c>
      <c r="B219" s="42" t="s">
        <v>104</v>
      </c>
      <c r="C219" s="27" t="s">
        <v>293</v>
      </c>
      <c r="D219" s="27" t="s">
        <v>1661</v>
      </c>
      <c r="E219" s="27" t="b">
        <f t="shared" si="3"/>
        <v>1</v>
      </c>
    </row>
    <row r="220" spans="1:5">
      <c r="A220" s="42" t="s">
        <v>294</v>
      </c>
      <c r="B220" s="42" t="s">
        <v>103</v>
      </c>
      <c r="C220" s="27" t="s">
        <v>294</v>
      </c>
      <c r="D220" s="27" t="s">
        <v>103</v>
      </c>
      <c r="E220" s="27" t="b">
        <f t="shared" si="3"/>
        <v>1</v>
      </c>
    </row>
    <row r="221" spans="1:5">
      <c r="A221" s="42" t="s">
        <v>295</v>
      </c>
      <c r="B221" s="42" t="s">
        <v>102</v>
      </c>
      <c r="C221" s="27" t="s">
        <v>295</v>
      </c>
      <c r="D221" s="27" t="s">
        <v>102</v>
      </c>
      <c r="E221" s="27" t="b">
        <f t="shared" si="3"/>
        <v>1</v>
      </c>
    </row>
    <row r="222" spans="1:5">
      <c r="A222" s="42" t="s">
        <v>296</v>
      </c>
      <c r="B222" s="42" t="s">
        <v>194</v>
      </c>
      <c r="C222" s="27" t="s">
        <v>296</v>
      </c>
      <c r="D222" s="27" t="s">
        <v>194</v>
      </c>
      <c r="E222" s="27" t="b">
        <f t="shared" si="3"/>
        <v>1</v>
      </c>
    </row>
    <row r="223" spans="1:5">
      <c r="A223" s="42" t="s">
        <v>297</v>
      </c>
      <c r="B223" s="42" t="s">
        <v>101</v>
      </c>
      <c r="C223" s="27" t="s">
        <v>297</v>
      </c>
      <c r="D223" s="27" t="s">
        <v>101</v>
      </c>
      <c r="E223" s="27" t="b">
        <f t="shared" si="3"/>
        <v>1</v>
      </c>
    </row>
    <row r="224" spans="1:5">
      <c r="A224" s="42" t="s">
        <v>298</v>
      </c>
      <c r="B224" s="42" t="s">
        <v>100</v>
      </c>
      <c r="C224" s="27" t="s">
        <v>298</v>
      </c>
      <c r="D224" s="27" t="s">
        <v>100</v>
      </c>
      <c r="E224" s="27" t="b">
        <f t="shared" si="3"/>
        <v>1</v>
      </c>
    </row>
    <row r="225" spans="1:5">
      <c r="A225" s="42" t="s">
        <v>299</v>
      </c>
      <c r="B225" s="42" t="s">
        <v>99</v>
      </c>
      <c r="C225" s="27" t="s">
        <v>299</v>
      </c>
      <c r="D225" s="27" t="s">
        <v>99</v>
      </c>
      <c r="E225" s="27" t="b">
        <f t="shared" si="3"/>
        <v>1</v>
      </c>
    </row>
    <row r="226" spans="1:5">
      <c r="A226" s="42" t="s">
        <v>300</v>
      </c>
      <c r="B226" s="42" t="s">
        <v>98</v>
      </c>
      <c r="C226" s="27" t="s">
        <v>300</v>
      </c>
      <c r="D226" s="27" t="s">
        <v>98</v>
      </c>
      <c r="E226" s="27" t="b">
        <f t="shared" si="3"/>
        <v>1</v>
      </c>
    </row>
    <row r="227" spans="1:5">
      <c r="A227" s="42" t="s">
        <v>301</v>
      </c>
      <c r="B227" s="42" t="s">
        <v>195</v>
      </c>
      <c r="C227" s="27" t="s">
        <v>301</v>
      </c>
      <c r="D227" s="27" t="s">
        <v>195</v>
      </c>
      <c r="E227" s="27" t="b">
        <f t="shared" si="3"/>
        <v>1</v>
      </c>
    </row>
    <row r="228" spans="1:5">
      <c r="A228" s="42" t="s">
        <v>302</v>
      </c>
      <c r="B228" s="42" t="s">
        <v>97</v>
      </c>
      <c r="C228" s="27" t="s">
        <v>302</v>
      </c>
      <c r="D228" s="27" t="s">
        <v>97</v>
      </c>
      <c r="E228" s="27" t="b">
        <f t="shared" si="3"/>
        <v>1</v>
      </c>
    </row>
    <row r="229" spans="1:5">
      <c r="A229" s="42" t="s">
        <v>303</v>
      </c>
      <c r="B229" s="42" t="s">
        <v>196</v>
      </c>
      <c r="C229" s="27" t="s">
        <v>303</v>
      </c>
      <c r="D229" s="27" t="s">
        <v>196</v>
      </c>
      <c r="E229" s="27" t="b">
        <f t="shared" si="3"/>
        <v>1</v>
      </c>
    </row>
    <row r="230" spans="1:5">
      <c r="A230" s="42" t="s">
        <v>304</v>
      </c>
      <c r="B230" s="42" t="s">
        <v>96</v>
      </c>
      <c r="C230" s="27" t="s">
        <v>304</v>
      </c>
      <c r="D230" s="27" t="s">
        <v>96</v>
      </c>
      <c r="E230" s="27" t="b">
        <f t="shared" si="3"/>
        <v>1</v>
      </c>
    </row>
    <row r="231" spans="1:5">
      <c r="A231" s="42" t="s">
        <v>305</v>
      </c>
      <c r="B231" s="42" t="s">
        <v>197</v>
      </c>
      <c r="C231" s="27" t="s">
        <v>305</v>
      </c>
      <c r="D231" s="27" t="s">
        <v>197</v>
      </c>
      <c r="E231" s="27" t="b">
        <f t="shared" si="3"/>
        <v>1</v>
      </c>
    </row>
    <row r="232" spans="1:5">
      <c r="A232" s="42" t="s">
        <v>306</v>
      </c>
      <c r="B232" s="42" t="s">
        <v>95</v>
      </c>
      <c r="C232" s="27" t="s">
        <v>306</v>
      </c>
      <c r="D232" s="27" t="s">
        <v>95</v>
      </c>
      <c r="E232" s="27" t="b">
        <f t="shared" si="3"/>
        <v>1</v>
      </c>
    </row>
    <row r="233" spans="1:5">
      <c r="A233" s="42" t="s">
        <v>307</v>
      </c>
      <c r="B233" s="42" t="s">
        <v>198</v>
      </c>
      <c r="C233" s="27" t="s">
        <v>307</v>
      </c>
      <c r="D233" s="27" t="s">
        <v>198</v>
      </c>
      <c r="E233" s="27" t="b">
        <f t="shared" si="3"/>
        <v>1</v>
      </c>
    </row>
    <row r="234" spans="1:5">
      <c r="A234" s="42" t="s">
        <v>308</v>
      </c>
      <c r="B234" s="42" t="s">
        <v>94</v>
      </c>
      <c r="C234" s="27" t="s">
        <v>308</v>
      </c>
      <c r="D234" s="27" t="s">
        <v>94</v>
      </c>
      <c r="E234" s="27" t="b">
        <f t="shared" si="3"/>
        <v>1</v>
      </c>
    </row>
    <row r="235" spans="1:5">
      <c r="A235" s="42" t="s">
        <v>309</v>
      </c>
      <c r="B235" s="42" t="s">
        <v>93</v>
      </c>
      <c r="C235" s="43"/>
      <c r="D235" s="43"/>
      <c r="E235" s="27" t="b">
        <f t="shared" si="3"/>
        <v>0</v>
      </c>
    </row>
    <row r="236" spans="1:5">
      <c r="A236" s="42" t="s">
        <v>310</v>
      </c>
      <c r="B236" s="42" t="s">
        <v>92</v>
      </c>
      <c r="C236" s="27" t="s">
        <v>310</v>
      </c>
      <c r="D236" s="27" t="s">
        <v>1992</v>
      </c>
      <c r="E236" s="27" t="b">
        <f t="shared" si="3"/>
        <v>1</v>
      </c>
    </row>
    <row r="237" spans="1:5">
      <c r="A237" s="42" t="s">
        <v>311</v>
      </c>
      <c r="B237" s="42" t="s">
        <v>91</v>
      </c>
      <c r="C237" s="43"/>
      <c r="D237" s="43"/>
      <c r="E237" s="27" t="b">
        <f t="shared" si="3"/>
        <v>0</v>
      </c>
    </row>
    <row r="238" spans="1:5">
      <c r="A238" s="42" t="s">
        <v>312</v>
      </c>
      <c r="B238" s="42" t="s">
        <v>90</v>
      </c>
      <c r="C238" s="43"/>
      <c r="D238" s="43"/>
      <c r="E238" s="27" t="b">
        <f t="shared" si="3"/>
        <v>0</v>
      </c>
    </row>
    <row r="239" spans="1:5">
      <c r="A239" s="42" t="s">
        <v>313</v>
      </c>
      <c r="B239" s="42" t="s">
        <v>89</v>
      </c>
      <c r="C239" s="27" t="s">
        <v>313</v>
      </c>
      <c r="D239" s="27" t="s">
        <v>2009</v>
      </c>
      <c r="E239" s="27" t="b">
        <f t="shared" si="3"/>
        <v>1</v>
      </c>
    </row>
    <row r="240" spans="1:5">
      <c r="A240" s="42" t="s">
        <v>314</v>
      </c>
      <c r="B240" s="42" t="s">
        <v>211</v>
      </c>
      <c r="C240" s="27" t="s">
        <v>314</v>
      </c>
      <c r="D240" s="27" t="s">
        <v>211</v>
      </c>
      <c r="E240" s="27" t="b">
        <f t="shared" si="3"/>
        <v>1</v>
      </c>
    </row>
    <row r="241" spans="1:5">
      <c r="A241" s="42" t="s">
        <v>315</v>
      </c>
      <c r="B241" s="42" t="s">
        <v>199</v>
      </c>
      <c r="C241" s="27" t="s">
        <v>315</v>
      </c>
      <c r="D241" s="27" t="s">
        <v>199</v>
      </c>
      <c r="E241" s="27" t="b">
        <f t="shared" si="3"/>
        <v>1</v>
      </c>
    </row>
    <row r="242" spans="1:5">
      <c r="A242" s="42" t="s">
        <v>316</v>
      </c>
      <c r="B242" s="42" t="s">
        <v>200</v>
      </c>
      <c r="C242" s="43"/>
      <c r="D242" s="43"/>
      <c r="E242" s="27" t="b">
        <f t="shared" si="3"/>
        <v>0</v>
      </c>
    </row>
    <row r="243" spans="1:5">
      <c r="A243" s="42" t="s">
        <v>317</v>
      </c>
      <c r="B243" s="42" t="s">
        <v>168</v>
      </c>
      <c r="C243" s="27" t="s">
        <v>317</v>
      </c>
      <c r="D243" s="27" t="s">
        <v>2046</v>
      </c>
      <c r="E243" s="27" t="b">
        <f t="shared" si="3"/>
        <v>1</v>
      </c>
    </row>
    <row r="244" spans="1:5">
      <c r="A244" s="42" t="s">
        <v>318</v>
      </c>
      <c r="B244" s="42" t="s">
        <v>169</v>
      </c>
      <c r="C244" s="27" t="s">
        <v>318</v>
      </c>
      <c r="D244" s="27" t="s">
        <v>169</v>
      </c>
      <c r="E244" s="27" t="b">
        <f t="shared" si="3"/>
        <v>1</v>
      </c>
    </row>
    <row r="245" spans="1:5">
      <c r="A245" s="42" t="s">
        <v>319</v>
      </c>
      <c r="B245" s="42" t="s">
        <v>88</v>
      </c>
      <c r="C245" s="27" t="s">
        <v>319</v>
      </c>
      <c r="D245" s="27" t="s">
        <v>88</v>
      </c>
      <c r="E245" s="27" t="b">
        <f t="shared" si="3"/>
        <v>1</v>
      </c>
    </row>
    <row r="246" spans="1:5">
      <c r="A246" s="42" t="s">
        <v>320</v>
      </c>
      <c r="B246" s="42" t="s">
        <v>212</v>
      </c>
      <c r="C246" s="27" t="s">
        <v>320</v>
      </c>
      <c r="D246" s="27" t="s">
        <v>2092</v>
      </c>
      <c r="E246" s="27" t="b">
        <f t="shared" si="3"/>
        <v>1</v>
      </c>
    </row>
    <row r="247" spans="1:5">
      <c r="A247" s="42" t="s">
        <v>321</v>
      </c>
      <c r="B247" s="42" t="s">
        <v>87</v>
      </c>
      <c r="C247" s="27" t="s">
        <v>321</v>
      </c>
      <c r="D247" s="27" t="s">
        <v>87</v>
      </c>
      <c r="E247" s="27" t="b">
        <f t="shared" si="3"/>
        <v>1</v>
      </c>
    </row>
    <row r="248" spans="1:5">
      <c r="A248" s="42" t="s">
        <v>322</v>
      </c>
      <c r="B248" s="42" t="s">
        <v>170</v>
      </c>
      <c r="C248" s="43"/>
      <c r="D248" s="43"/>
      <c r="E248" s="27" t="b">
        <f t="shared" si="3"/>
        <v>0</v>
      </c>
    </row>
    <row r="249" spans="1:5">
      <c r="A249" s="42" t="s">
        <v>323</v>
      </c>
      <c r="B249" s="42" t="s">
        <v>171</v>
      </c>
      <c r="C249" s="27" t="s">
        <v>323</v>
      </c>
      <c r="D249" s="27" t="s">
        <v>2120</v>
      </c>
      <c r="E249" s="27" t="b">
        <f t="shared" si="3"/>
        <v>1</v>
      </c>
    </row>
    <row r="250" spans="1:5">
      <c r="A250" s="42" t="s">
        <v>324</v>
      </c>
      <c r="B250" s="42" t="s">
        <v>213</v>
      </c>
      <c r="C250" s="27" t="s">
        <v>324</v>
      </c>
      <c r="D250" s="27" t="s">
        <v>2156</v>
      </c>
      <c r="E250" s="27" t="b">
        <f t="shared" si="3"/>
        <v>1</v>
      </c>
    </row>
    <row r="251" spans="1:5">
      <c r="A251" s="42" t="s">
        <v>325</v>
      </c>
      <c r="B251" s="42" t="s">
        <v>86</v>
      </c>
      <c r="C251" s="27" t="s">
        <v>325</v>
      </c>
      <c r="D251" s="27" t="s">
        <v>2157</v>
      </c>
      <c r="E251" s="27" t="b">
        <f t="shared" si="3"/>
        <v>1</v>
      </c>
    </row>
    <row r="252" spans="1:5">
      <c r="A252" s="42" t="s">
        <v>326</v>
      </c>
      <c r="B252" s="42" t="s">
        <v>85</v>
      </c>
      <c r="C252" s="27" t="s">
        <v>326</v>
      </c>
      <c r="D252" s="27" t="s">
        <v>2162</v>
      </c>
      <c r="E252" s="27" t="b">
        <f t="shared" si="3"/>
        <v>1</v>
      </c>
    </row>
    <row r="253" spans="1:5">
      <c r="A253" s="42" t="s">
        <v>327</v>
      </c>
      <c r="B253" s="42" t="s">
        <v>84</v>
      </c>
      <c r="C253" s="43"/>
      <c r="D253" s="43"/>
      <c r="E253" s="27" t="b">
        <f t="shared" si="3"/>
        <v>0</v>
      </c>
    </row>
    <row r="254" spans="1:5">
      <c r="A254" s="42" t="s">
        <v>328</v>
      </c>
      <c r="B254" s="42" t="s">
        <v>83</v>
      </c>
      <c r="C254" s="43"/>
      <c r="D254" s="43"/>
      <c r="E254" s="27" t="b">
        <f t="shared" si="3"/>
        <v>0</v>
      </c>
    </row>
    <row r="255" spans="1:5">
      <c r="A255" s="42" t="s">
        <v>329</v>
      </c>
      <c r="B255" s="42" t="s">
        <v>82</v>
      </c>
      <c r="C255" s="27" t="s">
        <v>329</v>
      </c>
      <c r="D255" s="27" t="s">
        <v>2165</v>
      </c>
      <c r="E255" s="27" t="b">
        <f t="shared" si="3"/>
        <v>1</v>
      </c>
    </row>
    <row r="256" spans="1:5">
      <c r="A256" s="42" t="s">
        <v>330</v>
      </c>
      <c r="B256" s="42" t="s">
        <v>81</v>
      </c>
      <c r="C256" s="43"/>
      <c r="D256" s="43"/>
      <c r="E256" s="27" t="b">
        <f t="shared" si="3"/>
        <v>0</v>
      </c>
    </row>
    <row r="257" spans="1:5">
      <c r="A257" s="42" t="s">
        <v>331</v>
      </c>
      <c r="B257" s="42" t="s">
        <v>80</v>
      </c>
      <c r="C257" s="27" t="s">
        <v>331</v>
      </c>
      <c r="D257" s="27" t="s">
        <v>80</v>
      </c>
      <c r="E257" s="27" t="b">
        <f t="shared" si="3"/>
        <v>1</v>
      </c>
    </row>
    <row r="258" spans="1:5">
      <c r="A258" s="42" t="s">
        <v>332</v>
      </c>
      <c r="B258" s="42" t="s">
        <v>79</v>
      </c>
      <c r="C258" s="43"/>
      <c r="D258" s="43"/>
      <c r="E258" s="27" t="b">
        <f t="shared" ref="E258:E321" si="4">A258=C258</f>
        <v>0</v>
      </c>
    </row>
    <row r="259" spans="1:5">
      <c r="A259" s="42" t="s">
        <v>333</v>
      </c>
      <c r="B259" s="42" t="s">
        <v>78</v>
      </c>
      <c r="C259" s="43"/>
      <c r="D259" s="43"/>
      <c r="E259" s="27" t="b">
        <f t="shared" si="4"/>
        <v>0</v>
      </c>
    </row>
    <row r="260" spans="1:5">
      <c r="A260" s="42" t="s">
        <v>334</v>
      </c>
      <c r="B260" s="42" t="s">
        <v>77</v>
      </c>
      <c r="C260" s="43"/>
      <c r="D260" s="43"/>
      <c r="E260" s="27" t="b">
        <f t="shared" si="4"/>
        <v>0</v>
      </c>
    </row>
    <row r="261" spans="1:5">
      <c r="A261" s="42" t="s">
        <v>335</v>
      </c>
      <c r="B261" s="42" t="s">
        <v>76</v>
      </c>
      <c r="C261" s="43"/>
      <c r="D261" s="43"/>
      <c r="E261" s="27" t="b">
        <f t="shared" si="4"/>
        <v>0</v>
      </c>
    </row>
    <row r="262" spans="1:5">
      <c r="A262" s="42" t="s">
        <v>336</v>
      </c>
      <c r="B262" s="42" t="s">
        <v>75</v>
      </c>
      <c r="C262" s="43"/>
      <c r="D262" s="43"/>
      <c r="E262" s="27" t="b">
        <f t="shared" si="4"/>
        <v>0</v>
      </c>
    </row>
    <row r="263" spans="1:5">
      <c r="A263" s="42" t="s">
        <v>337</v>
      </c>
      <c r="B263" s="42" t="s">
        <v>74</v>
      </c>
      <c r="C263" s="27" t="s">
        <v>337</v>
      </c>
      <c r="D263" s="27" t="s">
        <v>74</v>
      </c>
      <c r="E263" s="27" t="b">
        <f t="shared" si="4"/>
        <v>1</v>
      </c>
    </row>
    <row r="264" spans="1:5">
      <c r="A264" s="42" t="s">
        <v>338</v>
      </c>
      <c r="B264" s="42" t="s">
        <v>73</v>
      </c>
      <c r="C264" s="43"/>
      <c r="D264" s="43"/>
      <c r="E264" s="27" t="b">
        <f t="shared" si="4"/>
        <v>0</v>
      </c>
    </row>
    <row r="265" spans="1:5">
      <c r="A265" s="42" t="s">
        <v>339</v>
      </c>
      <c r="B265" s="42" t="s">
        <v>72</v>
      </c>
      <c r="C265" s="43"/>
      <c r="D265" s="43"/>
      <c r="E265" s="27" t="b">
        <f t="shared" si="4"/>
        <v>0</v>
      </c>
    </row>
    <row r="266" spans="1:5">
      <c r="A266" s="42" t="s">
        <v>340</v>
      </c>
      <c r="B266" s="42" t="s">
        <v>214</v>
      </c>
      <c r="C266" s="43"/>
      <c r="D266" s="43"/>
      <c r="E266" s="27" t="b">
        <f t="shared" si="4"/>
        <v>0</v>
      </c>
    </row>
    <row r="267" spans="1:5">
      <c r="A267" s="42" t="s">
        <v>341</v>
      </c>
      <c r="B267" s="42" t="s">
        <v>71</v>
      </c>
      <c r="C267" s="43"/>
      <c r="D267" s="43"/>
      <c r="E267" s="27" t="b">
        <f t="shared" si="4"/>
        <v>0</v>
      </c>
    </row>
    <row r="268" spans="1:5">
      <c r="A268" s="42" t="s">
        <v>342</v>
      </c>
      <c r="B268" s="42" t="s">
        <v>172</v>
      </c>
      <c r="C268" s="43"/>
      <c r="D268" s="43"/>
      <c r="E268" s="27" t="b">
        <f t="shared" si="4"/>
        <v>0</v>
      </c>
    </row>
    <row r="269" spans="1:5">
      <c r="A269" s="42" t="s">
        <v>343</v>
      </c>
      <c r="B269" s="42" t="s">
        <v>70</v>
      </c>
      <c r="C269" s="43"/>
      <c r="D269" s="43"/>
      <c r="E269" s="27" t="b">
        <f t="shared" si="4"/>
        <v>0</v>
      </c>
    </row>
    <row r="270" spans="1:5">
      <c r="A270" s="42" t="s">
        <v>344</v>
      </c>
      <c r="B270" s="42" t="s">
        <v>69</v>
      </c>
      <c r="C270" s="27" t="s">
        <v>344</v>
      </c>
      <c r="D270" s="27" t="s">
        <v>2330</v>
      </c>
      <c r="E270" s="27" t="b">
        <f t="shared" si="4"/>
        <v>1</v>
      </c>
    </row>
    <row r="271" spans="1:5">
      <c r="A271" s="42" t="s">
        <v>345</v>
      </c>
      <c r="B271" s="42" t="s">
        <v>68</v>
      </c>
      <c r="C271" s="27" t="s">
        <v>345</v>
      </c>
      <c r="D271" s="27" t="s">
        <v>2351</v>
      </c>
      <c r="E271" s="27" t="b">
        <f t="shared" si="4"/>
        <v>1</v>
      </c>
    </row>
    <row r="272" spans="1:5">
      <c r="A272" s="42" t="s">
        <v>346</v>
      </c>
      <c r="B272" s="42" t="s">
        <v>67</v>
      </c>
      <c r="C272" s="43"/>
      <c r="D272" s="43"/>
      <c r="E272" s="27" t="b">
        <f t="shared" si="4"/>
        <v>0</v>
      </c>
    </row>
    <row r="273" spans="1:5">
      <c r="A273" s="42" t="s">
        <v>347</v>
      </c>
      <c r="B273" s="42" t="s">
        <v>173</v>
      </c>
      <c r="C273" s="27" t="s">
        <v>347</v>
      </c>
      <c r="D273" s="27" t="s">
        <v>173</v>
      </c>
      <c r="E273" s="27" t="b">
        <f t="shared" si="4"/>
        <v>1</v>
      </c>
    </row>
    <row r="274" spans="1:5">
      <c r="A274" s="42">
        <v>2</v>
      </c>
      <c r="B274" s="42" t="s">
        <v>157</v>
      </c>
      <c r="C274" s="27">
        <v>2</v>
      </c>
      <c r="D274" s="27" t="s">
        <v>2508</v>
      </c>
      <c r="E274" s="27" t="b">
        <f t="shared" si="4"/>
        <v>1</v>
      </c>
    </row>
    <row r="275" spans="1:5">
      <c r="A275" s="42" t="s">
        <v>348</v>
      </c>
      <c r="B275" s="42" t="s">
        <v>66</v>
      </c>
      <c r="C275" s="27" t="s">
        <v>348</v>
      </c>
      <c r="D275" s="27" t="s">
        <v>66</v>
      </c>
      <c r="E275" s="27" t="b">
        <f t="shared" si="4"/>
        <v>1</v>
      </c>
    </row>
    <row r="276" spans="1:5">
      <c r="A276" s="42" t="s">
        <v>349</v>
      </c>
      <c r="B276" s="42" t="s">
        <v>215</v>
      </c>
      <c r="C276" s="27" t="s">
        <v>349</v>
      </c>
      <c r="D276" s="27" t="s">
        <v>215</v>
      </c>
      <c r="E276" s="27" t="b">
        <f t="shared" si="4"/>
        <v>1</v>
      </c>
    </row>
    <row r="277" spans="1:5">
      <c r="A277" s="42" t="s">
        <v>350</v>
      </c>
      <c r="B277" s="42" t="s">
        <v>65</v>
      </c>
      <c r="C277" s="27" t="s">
        <v>350</v>
      </c>
      <c r="D277" s="27" t="s">
        <v>65</v>
      </c>
      <c r="E277" s="27" t="b">
        <f t="shared" si="4"/>
        <v>1</v>
      </c>
    </row>
    <row r="278" spans="1:5">
      <c r="A278" s="42" t="s">
        <v>351</v>
      </c>
      <c r="B278" s="42" t="s">
        <v>201</v>
      </c>
      <c r="C278" s="27" t="s">
        <v>351</v>
      </c>
      <c r="D278" s="27" t="s">
        <v>2406</v>
      </c>
      <c r="E278" s="27" t="b">
        <f t="shared" si="4"/>
        <v>1</v>
      </c>
    </row>
    <row r="279" spans="1:5">
      <c r="A279" s="42" t="s">
        <v>352</v>
      </c>
      <c r="B279" s="42" t="s">
        <v>64</v>
      </c>
      <c r="C279" s="43"/>
      <c r="D279" s="43"/>
      <c r="E279" s="27" t="b">
        <f t="shared" si="4"/>
        <v>0</v>
      </c>
    </row>
    <row r="280" spans="1:5">
      <c r="A280" s="42" t="s">
        <v>353</v>
      </c>
      <c r="B280" s="42" t="s">
        <v>63</v>
      </c>
      <c r="C280" s="43"/>
      <c r="D280" s="43"/>
      <c r="E280" s="27" t="b">
        <f t="shared" si="4"/>
        <v>0</v>
      </c>
    </row>
    <row r="281" spans="1:5">
      <c r="A281" s="42" t="s">
        <v>354</v>
      </c>
      <c r="B281" s="42" t="s">
        <v>62</v>
      </c>
      <c r="C281" s="43"/>
      <c r="D281" s="43"/>
      <c r="E281" s="27" t="b">
        <f t="shared" si="4"/>
        <v>0</v>
      </c>
    </row>
    <row r="282" spans="1:5">
      <c r="A282" s="42" t="s">
        <v>355</v>
      </c>
      <c r="B282" s="42" t="s">
        <v>61</v>
      </c>
      <c r="C282" s="43"/>
      <c r="D282" s="43"/>
      <c r="E282" s="27" t="b">
        <f t="shared" si="4"/>
        <v>0</v>
      </c>
    </row>
    <row r="283" spans="1:5">
      <c r="A283" s="42" t="s">
        <v>356</v>
      </c>
      <c r="B283" s="42" t="s">
        <v>159</v>
      </c>
      <c r="C283" s="27" t="s">
        <v>356</v>
      </c>
      <c r="D283" s="27" t="s">
        <v>2408</v>
      </c>
      <c r="E283" s="27" t="b">
        <f t="shared" si="4"/>
        <v>1</v>
      </c>
    </row>
    <row r="284" spans="1:5">
      <c r="A284" s="42" t="s">
        <v>357</v>
      </c>
      <c r="B284" s="42" t="s">
        <v>216</v>
      </c>
      <c r="C284" s="43"/>
      <c r="D284" s="43"/>
      <c r="E284" s="27" t="b">
        <f t="shared" si="4"/>
        <v>0</v>
      </c>
    </row>
    <row r="285" spans="1:5">
      <c r="A285" s="42" t="s">
        <v>358</v>
      </c>
      <c r="B285" s="42" t="s">
        <v>60</v>
      </c>
      <c r="C285" s="43"/>
      <c r="D285" s="43"/>
      <c r="E285" s="27" t="b">
        <f t="shared" si="4"/>
        <v>0</v>
      </c>
    </row>
    <row r="286" spans="1:5">
      <c r="A286" s="42" t="s">
        <v>359</v>
      </c>
      <c r="B286" s="42" t="s">
        <v>217</v>
      </c>
      <c r="C286" s="43"/>
      <c r="D286" s="43"/>
      <c r="E286" s="27" t="b">
        <f t="shared" si="4"/>
        <v>0</v>
      </c>
    </row>
    <row r="287" spans="1:5">
      <c r="A287" s="42" t="s">
        <v>360</v>
      </c>
      <c r="B287" s="42" t="s">
        <v>202</v>
      </c>
      <c r="C287" s="43"/>
      <c r="D287" s="43"/>
      <c r="E287" s="27" t="b">
        <f t="shared" si="4"/>
        <v>0</v>
      </c>
    </row>
    <row r="288" spans="1:5">
      <c r="A288" s="42" t="s">
        <v>361</v>
      </c>
      <c r="B288" s="42" t="s">
        <v>59</v>
      </c>
      <c r="C288" s="43"/>
      <c r="D288" s="43"/>
      <c r="E288" s="27" t="b">
        <f t="shared" si="4"/>
        <v>0</v>
      </c>
    </row>
    <row r="289" spans="1:5">
      <c r="A289" s="42" t="s">
        <v>362</v>
      </c>
      <c r="B289" s="42" t="s">
        <v>58</v>
      </c>
      <c r="C289" s="43"/>
      <c r="D289" s="43"/>
      <c r="E289" s="27" t="b">
        <f t="shared" si="4"/>
        <v>0</v>
      </c>
    </row>
    <row r="290" spans="1:5">
      <c r="A290" s="42" t="s">
        <v>363</v>
      </c>
      <c r="B290" s="42" t="s">
        <v>57</v>
      </c>
      <c r="C290" s="27" t="s">
        <v>363</v>
      </c>
      <c r="D290" s="27" t="s">
        <v>57</v>
      </c>
      <c r="E290" s="27" t="b">
        <f t="shared" si="4"/>
        <v>1</v>
      </c>
    </row>
    <row r="291" spans="1:5">
      <c r="A291" s="42" t="s">
        <v>364</v>
      </c>
      <c r="B291" s="42" t="s">
        <v>56</v>
      </c>
      <c r="C291" s="27" t="s">
        <v>364</v>
      </c>
      <c r="D291" s="27" t="s">
        <v>56</v>
      </c>
      <c r="E291" s="27" t="b">
        <f t="shared" si="4"/>
        <v>1</v>
      </c>
    </row>
    <row r="292" spans="1:5">
      <c r="A292" s="42" t="s">
        <v>365</v>
      </c>
      <c r="B292" s="42" t="s">
        <v>55</v>
      </c>
      <c r="C292" s="27" t="s">
        <v>365</v>
      </c>
      <c r="D292" s="27" t="s">
        <v>55</v>
      </c>
      <c r="E292" s="27" t="b">
        <f t="shared" si="4"/>
        <v>1</v>
      </c>
    </row>
    <row r="293" spans="1:5">
      <c r="A293" s="42" t="s">
        <v>366</v>
      </c>
      <c r="B293" s="42" t="s">
        <v>54</v>
      </c>
      <c r="C293" s="27" t="s">
        <v>366</v>
      </c>
      <c r="D293" s="27" t="s">
        <v>54</v>
      </c>
      <c r="E293" s="27" t="b">
        <f t="shared" si="4"/>
        <v>1</v>
      </c>
    </row>
    <row r="294" spans="1:5">
      <c r="A294" s="42" t="s">
        <v>367</v>
      </c>
      <c r="B294" s="42" t="s">
        <v>218</v>
      </c>
      <c r="C294" s="43"/>
      <c r="D294" s="43"/>
      <c r="E294" s="27" t="b">
        <f t="shared" si="4"/>
        <v>0</v>
      </c>
    </row>
    <row r="295" spans="1:5">
      <c r="A295" s="42" t="s">
        <v>368</v>
      </c>
      <c r="B295" s="42" t="s">
        <v>53</v>
      </c>
      <c r="C295" s="27" t="s">
        <v>368</v>
      </c>
      <c r="D295" s="27" t="s">
        <v>53</v>
      </c>
      <c r="E295" s="27" t="b">
        <f t="shared" si="4"/>
        <v>1</v>
      </c>
    </row>
    <row r="296" spans="1:5">
      <c r="A296" s="42" t="s">
        <v>369</v>
      </c>
      <c r="B296" s="42" t="s">
        <v>52</v>
      </c>
      <c r="C296" s="27" t="s">
        <v>369</v>
      </c>
      <c r="D296" s="27" t="s">
        <v>2710</v>
      </c>
      <c r="E296" s="27" t="b">
        <f t="shared" si="4"/>
        <v>1</v>
      </c>
    </row>
    <row r="297" spans="1:5">
      <c r="A297" s="42" t="s">
        <v>370</v>
      </c>
      <c r="B297" s="42" t="s">
        <v>51</v>
      </c>
      <c r="C297" s="43"/>
      <c r="D297" s="43"/>
      <c r="E297" s="27" t="b">
        <f t="shared" si="4"/>
        <v>0</v>
      </c>
    </row>
    <row r="298" spans="1:5">
      <c r="A298" s="42" t="s">
        <v>371</v>
      </c>
      <c r="B298" s="42" t="s">
        <v>50</v>
      </c>
      <c r="C298" s="43"/>
      <c r="D298" s="43"/>
      <c r="E298" s="27" t="b">
        <f t="shared" si="4"/>
        <v>0</v>
      </c>
    </row>
    <row r="299" spans="1:5">
      <c r="A299" s="42" t="s">
        <v>372</v>
      </c>
      <c r="B299" s="42" t="s">
        <v>49</v>
      </c>
      <c r="C299" s="43"/>
      <c r="D299" s="43"/>
      <c r="E299" s="27" t="b">
        <f t="shared" si="4"/>
        <v>0</v>
      </c>
    </row>
    <row r="300" spans="1:5">
      <c r="A300" s="42" t="s">
        <v>373</v>
      </c>
      <c r="B300" s="42" t="s">
        <v>203</v>
      </c>
      <c r="C300" s="27" t="s">
        <v>373</v>
      </c>
      <c r="D300" s="27" t="s">
        <v>203</v>
      </c>
      <c r="E300" s="27" t="b">
        <f t="shared" si="4"/>
        <v>1</v>
      </c>
    </row>
    <row r="301" spans="1:5">
      <c r="A301" s="42" t="s">
        <v>374</v>
      </c>
      <c r="B301" s="42" t="s">
        <v>48</v>
      </c>
      <c r="C301" s="43"/>
      <c r="D301" s="43"/>
      <c r="E301" s="27" t="b">
        <f t="shared" si="4"/>
        <v>0</v>
      </c>
    </row>
    <row r="302" spans="1:5">
      <c r="A302" s="42" t="s">
        <v>375</v>
      </c>
      <c r="B302" s="42" t="s">
        <v>47</v>
      </c>
      <c r="C302" s="27" t="s">
        <v>375</v>
      </c>
      <c r="D302" s="27" t="s">
        <v>47</v>
      </c>
      <c r="E302" s="27" t="b">
        <f t="shared" si="4"/>
        <v>1</v>
      </c>
    </row>
    <row r="303" spans="1:5">
      <c r="A303" s="42" t="s">
        <v>376</v>
      </c>
      <c r="B303" s="42" t="s">
        <v>46</v>
      </c>
      <c r="C303" s="27" t="s">
        <v>376</v>
      </c>
      <c r="D303" s="27" t="s">
        <v>46</v>
      </c>
      <c r="E303" s="27" t="b">
        <f t="shared" si="4"/>
        <v>1</v>
      </c>
    </row>
    <row r="304" spans="1:5">
      <c r="A304" s="42" t="s">
        <v>377</v>
      </c>
      <c r="B304" s="42" t="s">
        <v>45</v>
      </c>
      <c r="C304" s="27" t="s">
        <v>377</v>
      </c>
      <c r="D304" s="27" t="s">
        <v>2822</v>
      </c>
      <c r="E304" s="27" t="b">
        <f t="shared" si="4"/>
        <v>1</v>
      </c>
    </row>
    <row r="305" spans="1:5">
      <c r="A305" s="42" t="s">
        <v>378</v>
      </c>
      <c r="B305" s="42" t="s">
        <v>44</v>
      </c>
      <c r="C305" s="27" t="s">
        <v>378</v>
      </c>
      <c r="D305" s="27" t="s">
        <v>44</v>
      </c>
      <c r="E305" s="27" t="b">
        <f t="shared" si="4"/>
        <v>1</v>
      </c>
    </row>
    <row r="306" spans="1:5">
      <c r="A306" s="42" t="s">
        <v>379</v>
      </c>
      <c r="B306" s="42" t="s">
        <v>43</v>
      </c>
      <c r="C306" s="43"/>
      <c r="D306" s="43"/>
      <c r="E306" s="27" t="b">
        <f t="shared" si="4"/>
        <v>0</v>
      </c>
    </row>
    <row r="307" spans="1:5">
      <c r="A307" s="42" t="s">
        <v>380</v>
      </c>
      <c r="B307" s="42" t="s">
        <v>42</v>
      </c>
      <c r="C307" s="43"/>
      <c r="D307" s="43"/>
      <c r="E307" s="27" t="b">
        <f t="shared" si="4"/>
        <v>0</v>
      </c>
    </row>
    <row r="308" spans="1:5">
      <c r="A308" s="42" t="s">
        <v>381</v>
      </c>
      <c r="B308" s="42" t="s">
        <v>41</v>
      </c>
      <c r="C308" s="43"/>
      <c r="D308" s="43"/>
      <c r="E308" s="27" t="b">
        <f t="shared" si="4"/>
        <v>0</v>
      </c>
    </row>
    <row r="309" spans="1:5">
      <c r="A309" s="42" t="s">
        <v>382</v>
      </c>
      <c r="B309" s="42" t="s">
        <v>219</v>
      </c>
      <c r="C309" s="43"/>
      <c r="D309" s="43"/>
      <c r="E309" s="27" t="b">
        <f t="shared" si="4"/>
        <v>0</v>
      </c>
    </row>
    <row r="310" spans="1:5">
      <c r="A310" s="42" t="s">
        <v>383</v>
      </c>
      <c r="B310" s="42" t="s">
        <v>40</v>
      </c>
      <c r="C310" s="27" t="s">
        <v>383</v>
      </c>
      <c r="D310" s="27" t="s">
        <v>40</v>
      </c>
      <c r="E310" s="27" t="b">
        <f t="shared" si="4"/>
        <v>1</v>
      </c>
    </row>
    <row r="311" spans="1:5">
      <c r="A311" s="42" t="s">
        <v>384</v>
      </c>
      <c r="B311" s="42" t="s">
        <v>39</v>
      </c>
      <c r="C311" s="27" t="s">
        <v>384</v>
      </c>
      <c r="D311" s="27" t="s">
        <v>39</v>
      </c>
      <c r="E311" s="27" t="b">
        <f t="shared" si="4"/>
        <v>1</v>
      </c>
    </row>
    <row r="312" spans="1:5">
      <c r="A312" s="42" t="s">
        <v>385</v>
      </c>
      <c r="B312" s="42" t="s">
        <v>185</v>
      </c>
      <c r="C312" s="27" t="s">
        <v>385</v>
      </c>
      <c r="D312" s="27" t="s">
        <v>185</v>
      </c>
      <c r="E312" s="27" t="b">
        <f t="shared" si="4"/>
        <v>1</v>
      </c>
    </row>
    <row r="313" spans="1:5">
      <c r="A313" s="42" t="s">
        <v>386</v>
      </c>
      <c r="B313" s="42" t="s">
        <v>174</v>
      </c>
      <c r="C313" s="27" t="s">
        <v>386</v>
      </c>
      <c r="D313" s="27" t="s">
        <v>2895</v>
      </c>
      <c r="E313" s="27" t="b">
        <f t="shared" si="4"/>
        <v>1</v>
      </c>
    </row>
    <row r="314" spans="1:5">
      <c r="A314" s="42" t="s">
        <v>387</v>
      </c>
      <c r="B314" s="42" t="s">
        <v>158</v>
      </c>
      <c r="C314" s="27" t="s">
        <v>387</v>
      </c>
      <c r="D314" s="27" t="s">
        <v>158</v>
      </c>
      <c r="E314" s="27" t="b">
        <f t="shared" si="4"/>
        <v>1</v>
      </c>
    </row>
    <row r="315" spans="1:5">
      <c r="A315" s="42" t="s">
        <v>388</v>
      </c>
      <c r="B315" s="42" t="s">
        <v>38</v>
      </c>
      <c r="C315" s="27" t="s">
        <v>388</v>
      </c>
      <c r="D315" s="27" t="s">
        <v>38</v>
      </c>
      <c r="E315" s="27" t="b">
        <f t="shared" si="4"/>
        <v>1</v>
      </c>
    </row>
    <row r="316" spans="1:5">
      <c r="A316" s="42" t="s">
        <v>389</v>
      </c>
      <c r="B316" s="42" t="s">
        <v>37</v>
      </c>
      <c r="C316" s="27" t="s">
        <v>389</v>
      </c>
      <c r="D316" s="27" t="s">
        <v>37</v>
      </c>
      <c r="E316" s="27" t="b">
        <f t="shared" si="4"/>
        <v>1</v>
      </c>
    </row>
    <row r="317" spans="1:5">
      <c r="A317" s="42" t="s">
        <v>390</v>
      </c>
      <c r="B317" s="42" t="s">
        <v>160</v>
      </c>
      <c r="C317" s="27" t="s">
        <v>390</v>
      </c>
      <c r="D317" s="27" t="s">
        <v>3059</v>
      </c>
      <c r="E317" s="27" t="b">
        <f t="shared" si="4"/>
        <v>1</v>
      </c>
    </row>
    <row r="318" spans="1:5">
      <c r="A318" s="42" t="s">
        <v>391</v>
      </c>
      <c r="B318" s="42" t="s">
        <v>36</v>
      </c>
      <c r="C318" s="43"/>
      <c r="D318" s="43"/>
      <c r="E318" s="27" t="b">
        <f t="shared" si="4"/>
        <v>0</v>
      </c>
    </row>
    <row r="319" spans="1:5">
      <c r="A319" s="42" t="s">
        <v>392</v>
      </c>
      <c r="B319" s="42" t="s">
        <v>175</v>
      </c>
      <c r="C319" s="43"/>
      <c r="D319" s="43"/>
      <c r="E319" s="27" t="b">
        <f t="shared" si="4"/>
        <v>0</v>
      </c>
    </row>
    <row r="320" spans="1:5">
      <c r="A320" s="42" t="s">
        <v>393</v>
      </c>
      <c r="B320" s="42" t="s">
        <v>176</v>
      </c>
      <c r="C320" s="43"/>
      <c r="D320" s="43"/>
      <c r="E320" s="27" t="b">
        <f t="shared" si="4"/>
        <v>0</v>
      </c>
    </row>
    <row r="321" spans="1:5">
      <c r="A321" s="42" t="s">
        <v>394</v>
      </c>
      <c r="B321" s="42" t="s">
        <v>177</v>
      </c>
      <c r="C321" s="43"/>
      <c r="D321" s="43"/>
      <c r="E321" s="27" t="b">
        <f t="shared" si="4"/>
        <v>0</v>
      </c>
    </row>
    <row r="322" spans="1:5">
      <c r="A322" s="42" t="s">
        <v>395</v>
      </c>
      <c r="B322" s="42" t="s">
        <v>186</v>
      </c>
      <c r="C322" s="43"/>
      <c r="D322" s="43"/>
      <c r="E322" s="27" t="b">
        <f t="shared" ref="E322:E378" si="5">A322=C322</f>
        <v>0</v>
      </c>
    </row>
    <row r="323" spans="1:5">
      <c r="A323" s="42" t="s">
        <v>396</v>
      </c>
      <c r="B323" s="42" t="s">
        <v>161</v>
      </c>
      <c r="C323" s="27" t="s">
        <v>396</v>
      </c>
      <c r="D323" s="27" t="s">
        <v>2413</v>
      </c>
      <c r="E323" s="27" t="b">
        <f t="shared" si="5"/>
        <v>1</v>
      </c>
    </row>
    <row r="324" spans="1:5">
      <c r="A324" s="42" t="s">
        <v>397</v>
      </c>
      <c r="B324" s="42" t="s">
        <v>178</v>
      </c>
      <c r="C324" s="43"/>
      <c r="D324" s="43"/>
      <c r="E324" s="27" t="b">
        <f t="shared" si="5"/>
        <v>0</v>
      </c>
    </row>
    <row r="325" spans="1:5">
      <c r="A325" s="42" t="s">
        <v>398</v>
      </c>
      <c r="B325" s="42" t="s">
        <v>35</v>
      </c>
      <c r="C325" s="43"/>
      <c r="D325" s="43"/>
      <c r="E325" s="27" t="b">
        <f t="shared" si="5"/>
        <v>0</v>
      </c>
    </row>
    <row r="326" spans="1:5">
      <c r="A326" s="42" t="s">
        <v>399</v>
      </c>
      <c r="B326" s="42" t="s">
        <v>34</v>
      </c>
      <c r="C326" s="27" t="s">
        <v>399</v>
      </c>
      <c r="D326" s="27" t="s">
        <v>2415</v>
      </c>
      <c r="E326" s="27" t="b">
        <f t="shared" si="5"/>
        <v>1</v>
      </c>
    </row>
    <row r="327" spans="1:5">
      <c r="A327" s="42" t="s">
        <v>400</v>
      </c>
      <c r="B327" s="42" t="s">
        <v>33</v>
      </c>
      <c r="C327" s="43"/>
      <c r="D327" s="43"/>
      <c r="E327" s="27" t="b">
        <f t="shared" si="5"/>
        <v>0</v>
      </c>
    </row>
    <row r="328" spans="1:5">
      <c r="A328" s="42" t="s">
        <v>401</v>
      </c>
      <c r="B328" s="42" t="s">
        <v>32</v>
      </c>
      <c r="C328" s="43"/>
      <c r="D328" s="43"/>
      <c r="E328" s="27" t="b">
        <f t="shared" si="5"/>
        <v>0</v>
      </c>
    </row>
    <row r="329" spans="1:5">
      <c r="A329" s="42" t="s">
        <v>402</v>
      </c>
      <c r="B329" s="42" t="s">
        <v>31</v>
      </c>
      <c r="C329" s="43"/>
      <c r="D329" s="43"/>
      <c r="E329" s="27" t="b">
        <f t="shared" si="5"/>
        <v>0</v>
      </c>
    </row>
    <row r="330" spans="1:5">
      <c r="A330" s="42" t="s">
        <v>403</v>
      </c>
      <c r="B330" s="42" t="s">
        <v>30</v>
      </c>
      <c r="C330" s="43"/>
      <c r="D330" s="43"/>
      <c r="E330" s="27" t="b">
        <f t="shared" si="5"/>
        <v>0</v>
      </c>
    </row>
    <row r="331" spans="1:5">
      <c r="A331" s="42" t="s">
        <v>404</v>
      </c>
      <c r="B331" s="42" t="s">
        <v>29</v>
      </c>
      <c r="C331" s="43"/>
      <c r="D331" s="43"/>
      <c r="E331" s="27" t="b">
        <f t="shared" si="5"/>
        <v>0</v>
      </c>
    </row>
    <row r="332" spans="1:5">
      <c r="A332" s="42" t="s">
        <v>405</v>
      </c>
      <c r="B332" s="42" t="s">
        <v>179</v>
      </c>
      <c r="C332" s="43"/>
      <c r="D332" s="43"/>
      <c r="E332" s="27" t="b">
        <f t="shared" si="5"/>
        <v>0</v>
      </c>
    </row>
    <row r="333" spans="1:5">
      <c r="A333" s="42" t="s">
        <v>406</v>
      </c>
      <c r="B333" s="42" t="s">
        <v>28</v>
      </c>
      <c r="C333" s="27" t="s">
        <v>406</v>
      </c>
      <c r="D333" s="27" t="s">
        <v>28</v>
      </c>
      <c r="E333" s="27" t="b">
        <f t="shared" si="5"/>
        <v>1</v>
      </c>
    </row>
    <row r="334" spans="1:5">
      <c r="A334" s="42" t="s">
        <v>407</v>
      </c>
      <c r="B334" s="42" t="s">
        <v>220</v>
      </c>
      <c r="C334" s="27" t="s">
        <v>407</v>
      </c>
      <c r="D334" s="27" t="s">
        <v>220</v>
      </c>
      <c r="E334" s="27" t="b">
        <f t="shared" si="5"/>
        <v>1</v>
      </c>
    </row>
    <row r="335" spans="1:5">
      <c r="A335" s="42" t="s">
        <v>408</v>
      </c>
      <c r="B335" s="42" t="s">
        <v>27</v>
      </c>
      <c r="C335" s="27" t="s">
        <v>408</v>
      </c>
      <c r="D335" s="27" t="s">
        <v>27</v>
      </c>
      <c r="E335" s="27" t="b">
        <f t="shared" si="5"/>
        <v>1</v>
      </c>
    </row>
    <row r="336" spans="1:5">
      <c r="A336" s="42" t="s">
        <v>409</v>
      </c>
      <c r="B336" s="42" t="s">
        <v>162</v>
      </c>
      <c r="C336" s="27" t="s">
        <v>409</v>
      </c>
      <c r="D336" s="27" t="s">
        <v>162</v>
      </c>
      <c r="E336" s="27" t="b">
        <f t="shared" si="5"/>
        <v>1</v>
      </c>
    </row>
    <row r="337" spans="1:5">
      <c r="A337" s="42" t="s">
        <v>410</v>
      </c>
      <c r="B337" s="42" t="s">
        <v>26</v>
      </c>
      <c r="C337" s="43"/>
      <c r="D337" s="43"/>
      <c r="E337" s="27" t="b">
        <f t="shared" si="5"/>
        <v>0</v>
      </c>
    </row>
    <row r="338" spans="1:5">
      <c r="A338" s="42" t="s">
        <v>411</v>
      </c>
      <c r="B338" s="42" t="s">
        <v>25</v>
      </c>
      <c r="C338" s="27" t="s">
        <v>411</v>
      </c>
      <c r="D338" s="27" t="s">
        <v>25</v>
      </c>
      <c r="E338" s="27" t="b">
        <f t="shared" si="5"/>
        <v>1</v>
      </c>
    </row>
    <row r="339" spans="1:5">
      <c r="A339" s="42" t="s">
        <v>412</v>
      </c>
      <c r="B339" s="42" t="s">
        <v>24</v>
      </c>
      <c r="C339" s="43"/>
      <c r="D339" s="43"/>
      <c r="E339" s="27" t="b">
        <f t="shared" si="5"/>
        <v>0</v>
      </c>
    </row>
    <row r="340" spans="1:5">
      <c r="A340" s="42" t="s">
        <v>413</v>
      </c>
      <c r="B340" s="42" t="s">
        <v>23</v>
      </c>
      <c r="C340" s="27" t="s">
        <v>413</v>
      </c>
      <c r="D340" s="27" t="s">
        <v>3295</v>
      </c>
      <c r="E340" s="27" t="b">
        <f t="shared" si="5"/>
        <v>1</v>
      </c>
    </row>
    <row r="341" spans="1:5">
      <c r="A341" s="42" t="s">
        <v>414</v>
      </c>
      <c r="B341" s="42" t="s">
        <v>210</v>
      </c>
      <c r="C341" s="43"/>
      <c r="D341" s="43"/>
      <c r="E341" s="27" t="b">
        <f t="shared" si="5"/>
        <v>0</v>
      </c>
    </row>
    <row r="342" spans="1:5">
      <c r="A342" s="42" t="s">
        <v>415</v>
      </c>
      <c r="B342" s="42" t="s">
        <v>221</v>
      </c>
      <c r="C342" s="43"/>
      <c r="D342" s="43"/>
      <c r="E342" s="27" t="b">
        <f t="shared" si="5"/>
        <v>0</v>
      </c>
    </row>
    <row r="343" spans="1:5">
      <c r="A343" s="42" t="s">
        <v>416</v>
      </c>
      <c r="B343" s="42" t="s">
        <v>180</v>
      </c>
      <c r="C343" s="27" t="s">
        <v>416</v>
      </c>
      <c r="D343" s="27" t="s">
        <v>180</v>
      </c>
      <c r="E343" s="27" t="b">
        <f t="shared" si="5"/>
        <v>1</v>
      </c>
    </row>
    <row r="344" spans="1:5">
      <c r="A344" s="42" t="s">
        <v>417</v>
      </c>
      <c r="B344" s="42" t="s">
        <v>225</v>
      </c>
      <c r="C344" s="43"/>
      <c r="D344" s="43"/>
      <c r="E344" s="27" t="b">
        <f t="shared" si="5"/>
        <v>0</v>
      </c>
    </row>
    <row r="345" spans="1:5">
      <c r="A345" s="42">
        <v>3</v>
      </c>
      <c r="B345" s="42" t="s">
        <v>22</v>
      </c>
      <c r="C345" s="27">
        <v>3</v>
      </c>
      <c r="D345" s="27" t="s">
        <v>3406</v>
      </c>
      <c r="E345" s="27" t="b">
        <f t="shared" si="5"/>
        <v>1</v>
      </c>
    </row>
    <row r="346" spans="1:5">
      <c r="A346" s="42" t="s">
        <v>418</v>
      </c>
      <c r="B346" s="42" t="s">
        <v>163</v>
      </c>
      <c r="C346" s="27" t="s">
        <v>418</v>
      </c>
      <c r="D346" s="27" t="s">
        <v>3407</v>
      </c>
      <c r="E346" s="27" t="b">
        <f t="shared" si="5"/>
        <v>1</v>
      </c>
    </row>
    <row r="347" spans="1:5">
      <c r="A347" s="42" t="s">
        <v>419</v>
      </c>
      <c r="B347" s="42" t="s">
        <v>16</v>
      </c>
      <c r="C347" s="27" t="s">
        <v>419</v>
      </c>
      <c r="D347" s="27" t="s">
        <v>16</v>
      </c>
      <c r="E347" s="27" t="b">
        <f t="shared" si="5"/>
        <v>1</v>
      </c>
    </row>
    <row r="348" spans="1:5">
      <c r="A348" s="42" t="s">
        <v>420</v>
      </c>
      <c r="B348" s="42" t="s">
        <v>8</v>
      </c>
      <c r="C348" s="43"/>
      <c r="D348" s="43"/>
      <c r="E348" s="27" t="b">
        <f t="shared" si="5"/>
        <v>0</v>
      </c>
    </row>
    <row r="349" spans="1:5">
      <c r="A349" s="42" t="s">
        <v>421</v>
      </c>
      <c r="B349" s="42" t="s">
        <v>7</v>
      </c>
      <c r="C349" s="43"/>
      <c r="D349" s="43"/>
      <c r="E349" s="27" t="b">
        <f t="shared" si="5"/>
        <v>0</v>
      </c>
    </row>
    <row r="350" spans="1:5">
      <c r="A350" s="42" t="s">
        <v>422</v>
      </c>
      <c r="B350" s="42" t="s">
        <v>10</v>
      </c>
      <c r="C350" s="43"/>
      <c r="D350" s="43"/>
      <c r="E350" s="27" t="b">
        <f t="shared" si="5"/>
        <v>0</v>
      </c>
    </row>
    <row r="351" spans="1:5">
      <c r="A351" s="42" t="s">
        <v>423</v>
      </c>
      <c r="B351" s="42" t="s">
        <v>21</v>
      </c>
      <c r="C351" s="27" t="s">
        <v>423</v>
      </c>
      <c r="D351" s="27" t="s">
        <v>3466</v>
      </c>
      <c r="E351" s="27" t="b">
        <f t="shared" si="5"/>
        <v>1</v>
      </c>
    </row>
    <row r="352" spans="1:5">
      <c r="A352" s="42" t="s">
        <v>424</v>
      </c>
      <c r="B352" s="42" t="s">
        <v>20</v>
      </c>
      <c r="C352" s="27" t="s">
        <v>424</v>
      </c>
      <c r="D352" s="27" t="s">
        <v>3468</v>
      </c>
      <c r="E352" s="27" t="b">
        <f t="shared" si="5"/>
        <v>1</v>
      </c>
    </row>
    <row r="353" spans="1:5">
      <c r="A353" s="42" t="s">
        <v>425</v>
      </c>
      <c r="B353" s="42" t="s">
        <v>2</v>
      </c>
      <c r="C353" s="43"/>
      <c r="D353" s="43"/>
      <c r="E353" s="27" t="b">
        <f t="shared" si="5"/>
        <v>0</v>
      </c>
    </row>
    <row r="354" spans="1:5">
      <c r="A354" s="42" t="s">
        <v>426</v>
      </c>
      <c r="B354" s="42" t="s">
        <v>19</v>
      </c>
      <c r="C354" s="27" t="s">
        <v>426</v>
      </c>
      <c r="D354" s="27" t="s">
        <v>3539</v>
      </c>
      <c r="E354" s="27" t="b">
        <f t="shared" si="5"/>
        <v>1</v>
      </c>
    </row>
    <row r="355" spans="1:5">
      <c r="A355" s="42" t="s">
        <v>427</v>
      </c>
      <c r="B355" s="42" t="s">
        <v>18</v>
      </c>
      <c r="C355" s="27" t="s">
        <v>427</v>
      </c>
      <c r="D355" s="27" t="s">
        <v>18</v>
      </c>
      <c r="E355" s="27" t="b">
        <f t="shared" si="5"/>
        <v>1</v>
      </c>
    </row>
    <row r="356" spans="1:5">
      <c r="A356" s="42" t="s">
        <v>428</v>
      </c>
      <c r="B356" s="42" t="s">
        <v>17</v>
      </c>
      <c r="C356" s="27" t="s">
        <v>428</v>
      </c>
      <c r="D356" s="27" t="s">
        <v>17</v>
      </c>
      <c r="E356" s="27" t="b">
        <f t="shared" si="5"/>
        <v>1</v>
      </c>
    </row>
    <row r="357" spans="1:5">
      <c r="A357" s="42" t="s">
        <v>429</v>
      </c>
      <c r="B357" s="42" t="s">
        <v>181</v>
      </c>
      <c r="C357" s="43"/>
      <c r="D357" s="43"/>
      <c r="E357" s="27" t="b">
        <f t="shared" si="5"/>
        <v>0</v>
      </c>
    </row>
    <row r="358" spans="1:5">
      <c r="A358" s="42" t="s">
        <v>430</v>
      </c>
      <c r="B358" s="42" t="s">
        <v>183</v>
      </c>
      <c r="C358" s="43"/>
      <c r="D358" s="43"/>
      <c r="E358" s="27" t="b">
        <f t="shared" si="5"/>
        <v>0</v>
      </c>
    </row>
    <row r="359" spans="1:5">
      <c r="A359" s="42" t="s">
        <v>431</v>
      </c>
      <c r="B359" s="42" t="s">
        <v>16</v>
      </c>
      <c r="C359" s="27" t="s">
        <v>431</v>
      </c>
      <c r="D359" s="27" t="s">
        <v>16</v>
      </c>
      <c r="E359" s="27" t="b">
        <f t="shared" si="5"/>
        <v>1</v>
      </c>
    </row>
    <row r="360" spans="1:5">
      <c r="A360" s="42" t="s">
        <v>432</v>
      </c>
      <c r="B360" s="42" t="s">
        <v>222</v>
      </c>
      <c r="C360" s="43"/>
      <c r="D360" s="43"/>
      <c r="E360" s="27" t="b">
        <f t="shared" si="5"/>
        <v>0</v>
      </c>
    </row>
    <row r="361" spans="1:5">
      <c r="A361" s="42" t="s">
        <v>433</v>
      </c>
      <c r="B361" s="42" t="s">
        <v>15</v>
      </c>
      <c r="C361" s="27" t="s">
        <v>433</v>
      </c>
      <c r="D361" s="27" t="s">
        <v>15</v>
      </c>
      <c r="E361" s="27" t="b">
        <f t="shared" si="5"/>
        <v>1</v>
      </c>
    </row>
    <row r="362" spans="1:5">
      <c r="A362" s="42" t="s">
        <v>434</v>
      </c>
      <c r="B362" s="42" t="s">
        <v>14</v>
      </c>
      <c r="C362" s="27" t="s">
        <v>434</v>
      </c>
      <c r="D362" s="27" t="s">
        <v>14</v>
      </c>
      <c r="E362" s="27" t="b">
        <f t="shared" si="5"/>
        <v>1</v>
      </c>
    </row>
    <row r="363" spans="1:5">
      <c r="A363" s="42" t="s">
        <v>435</v>
      </c>
      <c r="B363" s="42" t="s">
        <v>13</v>
      </c>
      <c r="C363" s="27" t="s">
        <v>435</v>
      </c>
      <c r="D363" s="27" t="s">
        <v>13</v>
      </c>
      <c r="E363" s="27" t="b">
        <f t="shared" si="5"/>
        <v>1</v>
      </c>
    </row>
    <row r="364" spans="1:5">
      <c r="A364" s="42" t="s">
        <v>436</v>
      </c>
      <c r="B364" s="42" t="s">
        <v>12</v>
      </c>
      <c r="C364" s="43"/>
      <c r="D364" s="43"/>
      <c r="E364" s="27" t="b">
        <f t="shared" si="5"/>
        <v>0</v>
      </c>
    </row>
    <row r="365" spans="1:5">
      <c r="A365" s="42" t="s">
        <v>437</v>
      </c>
      <c r="B365" s="42" t="s">
        <v>11</v>
      </c>
      <c r="C365" s="27" t="s">
        <v>437</v>
      </c>
      <c r="D365" s="27" t="s">
        <v>11</v>
      </c>
      <c r="E365" s="27" t="b">
        <f t="shared" si="5"/>
        <v>1</v>
      </c>
    </row>
    <row r="366" spans="1:5">
      <c r="A366" s="42" t="s">
        <v>438</v>
      </c>
      <c r="B366" s="42" t="s">
        <v>10</v>
      </c>
      <c r="C366" s="43"/>
      <c r="D366" s="43"/>
      <c r="E366" s="27" t="b">
        <f t="shared" si="5"/>
        <v>0</v>
      </c>
    </row>
    <row r="367" spans="1:5">
      <c r="A367" s="42" t="s">
        <v>439</v>
      </c>
      <c r="B367" s="42" t="s">
        <v>9</v>
      </c>
      <c r="C367" s="43"/>
      <c r="D367" s="43"/>
      <c r="E367" s="27" t="b">
        <f t="shared" si="5"/>
        <v>0</v>
      </c>
    </row>
    <row r="368" spans="1:5">
      <c r="A368" s="42" t="s">
        <v>440</v>
      </c>
      <c r="B368" s="42" t="s">
        <v>8</v>
      </c>
      <c r="C368" s="43"/>
      <c r="D368" s="43"/>
      <c r="E368" s="27" t="b">
        <f t="shared" si="5"/>
        <v>0</v>
      </c>
    </row>
    <row r="369" spans="1:5">
      <c r="A369" s="42" t="s">
        <v>441</v>
      </c>
      <c r="B369" s="42" t="s">
        <v>223</v>
      </c>
      <c r="C369" s="27" t="s">
        <v>441</v>
      </c>
      <c r="D369" s="27" t="s">
        <v>223</v>
      </c>
      <c r="E369" s="27" t="b">
        <f t="shared" si="5"/>
        <v>1</v>
      </c>
    </row>
    <row r="370" spans="1:5">
      <c r="A370" s="42" t="s">
        <v>442</v>
      </c>
      <c r="B370" s="42" t="s">
        <v>7</v>
      </c>
      <c r="C370" s="43"/>
      <c r="D370" s="43"/>
      <c r="E370" s="27" t="b">
        <f t="shared" si="5"/>
        <v>0</v>
      </c>
    </row>
    <row r="371" spans="1:5">
      <c r="A371" s="42" t="s">
        <v>443</v>
      </c>
      <c r="B371" s="42" t="s">
        <v>6</v>
      </c>
      <c r="C371" s="43"/>
      <c r="D371" s="43"/>
      <c r="E371" s="27" t="b">
        <f t="shared" si="5"/>
        <v>0</v>
      </c>
    </row>
    <row r="372" spans="1:5">
      <c r="A372" s="42" t="s">
        <v>444</v>
      </c>
      <c r="B372" s="42" t="s">
        <v>5</v>
      </c>
      <c r="C372" s="43"/>
      <c r="D372" s="43"/>
      <c r="E372" s="27" t="b">
        <f t="shared" si="5"/>
        <v>0</v>
      </c>
    </row>
    <row r="373" spans="1:5">
      <c r="A373" s="42" t="s">
        <v>445</v>
      </c>
      <c r="B373" s="42" t="s">
        <v>4</v>
      </c>
      <c r="C373" s="43"/>
      <c r="D373" s="43"/>
      <c r="E373" s="27" t="b">
        <f t="shared" si="5"/>
        <v>0</v>
      </c>
    </row>
    <row r="374" spans="1:5">
      <c r="A374" s="42" t="s">
        <v>446</v>
      </c>
      <c r="B374" s="42" t="s">
        <v>3</v>
      </c>
      <c r="C374" s="43"/>
      <c r="D374" s="43"/>
      <c r="E374" s="27" t="b">
        <f t="shared" si="5"/>
        <v>0</v>
      </c>
    </row>
    <row r="375" spans="1:5">
      <c r="A375" s="42" t="s">
        <v>447</v>
      </c>
      <c r="B375" s="42" t="s">
        <v>2</v>
      </c>
      <c r="C375" s="43"/>
      <c r="D375" s="43"/>
      <c r="E375" s="27" t="b">
        <f t="shared" si="5"/>
        <v>0</v>
      </c>
    </row>
    <row r="376" spans="1:5">
      <c r="A376" s="42" t="s">
        <v>448</v>
      </c>
      <c r="B376" s="42" t="s">
        <v>1</v>
      </c>
      <c r="C376" s="43"/>
      <c r="D376" s="43"/>
      <c r="E376" s="27" t="b">
        <f t="shared" si="5"/>
        <v>0</v>
      </c>
    </row>
    <row r="377" spans="1:5">
      <c r="A377" s="42" t="s">
        <v>449</v>
      </c>
      <c r="B377" s="42" t="s">
        <v>0</v>
      </c>
      <c r="C377" s="43"/>
      <c r="D377" s="43"/>
      <c r="E377" s="27" t="b">
        <f t="shared" si="5"/>
        <v>0</v>
      </c>
    </row>
    <row r="378" spans="1:5">
      <c r="A378" s="42" t="s">
        <v>450</v>
      </c>
      <c r="B378" s="42" t="s">
        <v>164</v>
      </c>
      <c r="C378" s="27" t="s">
        <v>450</v>
      </c>
      <c r="D378" s="27" t="s">
        <v>164</v>
      </c>
      <c r="E378" s="27" t="b">
        <f t="shared" si="5"/>
        <v>1</v>
      </c>
    </row>
  </sheetData>
  <autoFilter ref="A1:E378" xr:uid="{00000000-0009-0000-0000-000001000000}">
    <sortState xmlns:xlrd2="http://schemas.microsoft.com/office/spreadsheetml/2017/richdata2" ref="A2:E378">
      <sortCondition sortBy="cellColor" ref="A1:A378" dxfId="0"/>
    </sortState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264"/>
  <sheetViews>
    <sheetView workbookViewId="0">
      <selection activeCell="B17" sqref="B17:F2117"/>
    </sheetView>
  </sheetViews>
  <sheetFormatPr baseColWidth="10" defaultRowHeight="12.75"/>
  <cols>
    <col min="1" max="1" width="6.140625" bestFit="1" customWidth="1"/>
  </cols>
  <sheetData>
    <row r="1" spans="1:3">
      <c r="A1">
        <v>1</v>
      </c>
      <c r="B1" t="s">
        <v>473</v>
      </c>
      <c r="C1">
        <v>1371675580417043.3</v>
      </c>
    </row>
    <row r="2" spans="1:3">
      <c r="A2" t="s">
        <v>226</v>
      </c>
      <c r="B2" t="s">
        <v>474</v>
      </c>
      <c r="C2">
        <v>98284208265143.797</v>
      </c>
    </row>
    <row r="3" spans="1:3">
      <c r="A3" t="s">
        <v>227</v>
      </c>
      <c r="B3" t="s">
        <v>152</v>
      </c>
      <c r="C3">
        <v>727679213730.75</v>
      </c>
    </row>
    <row r="4" spans="1:3">
      <c r="A4" t="s">
        <v>228</v>
      </c>
      <c r="B4" t="s">
        <v>204</v>
      </c>
      <c r="C4">
        <v>1263222717717.0901</v>
      </c>
    </row>
    <row r="5" spans="1:3">
      <c r="A5" t="s">
        <v>229</v>
      </c>
      <c r="B5" t="s">
        <v>205</v>
      </c>
      <c r="C5">
        <v>8198052522886</v>
      </c>
    </row>
    <row r="6" spans="1:3">
      <c r="A6" t="s">
        <v>230</v>
      </c>
      <c r="B6" t="s">
        <v>151</v>
      </c>
      <c r="C6">
        <v>62287277185972.898</v>
      </c>
    </row>
    <row r="7" spans="1:3">
      <c r="A7" t="s">
        <v>233</v>
      </c>
      <c r="B7" t="s">
        <v>150</v>
      </c>
      <c r="C7">
        <v>4441018960843.3896</v>
      </c>
    </row>
    <row r="8" spans="1:3">
      <c r="A8" t="s">
        <v>527</v>
      </c>
      <c r="B8" t="s">
        <v>528</v>
      </c>
      <c r="C8">
        <v>9515486105243.4297</v>
      </c>
    </row>
    <row r="9" spans="1:3">
      <c r="A9" t="s">
        <v>532</v>
      </c>
      <c r="B9" t="s">
        <v>533</v>
      </c>
      <c r="C9">
        <v>11833890621439.4</v>
      </c>
    </row>
    <row r="10" spans="1:3">
      <c r="A10" t="s">
        <v>234</v>
      </c>
      <c r="B10" t="s">
        <v>207</v>
      </c>
      <c r="C10">
        <v>17580937310.830002</v>
      </c>
    </row>
    <row r="11" spans="1:3">
      <c r="A11" t="s">
        <v>235</v>
      </c>
      <c r="B11" t="s">
        <v>149</v>
      </c>
      <c r="C11">
        <v>276256434347334</v>
      </c>
    </row>
    <row r="12" spans="1:3">
      <c r="A12" t="s">
        <v>242</v>
      </c>
      <c r="B12" t="s">
        <v>551</v>
      </c>
      <c r="C12">
        <v>636203837581.69995</v>
      </c>
    </row>
    <row r="13" spans="1:3">
      <c r="A13" t="s">
        <v>243</v>
      </c>
      <c r="B13" t="s">
        <v>209</v>
      </c>
      <c r="C13">
        <v>154940452187301</v>
      </c>
    </row>
    <row r="14" spans="1:3">
      <c r="A14" t="s">
        <v>244</v>
      </c>
      <c r="B14" t="s">
        <v>578</v>
      </c>
      <c r="C14">
        <v>602260815917.68994</v>
      </c>
    </row>
    <row r="15" spans="1:3">
      <c r="A15" t="s">
        <v>246</v>
      </c>
      <c r="B15" t="s">
        <v>140</v>
      </c>
      <c r="C15">
        <v>340782063237.48999</v>
      </c>
    </row>
    <row r="16" spans="1:3">
      <c r="A16" t="s">
        <v>595</v>
      </c>
      <c r="B16" t="s">
        <v>590</v>
      </c>
      <c r="C16">
        <v>54624215764807.797</v>
      </c>
    </row>
    <row r="17" spans="1:3">
      <c r="A17" t="s">
        <v>621</v>
      </c>
      <c r="B17" t="s">
        <v>592</v>
      </c>
      <c r="C17">
        <v>10602336722662.199</v>
      </c>
    </row>
    <row r="18" spans="1:3">
      <c r="A18" t="s">
        <v>639</v>
      </c>
      <c r="B18" t="s">
        <v>640</v>
      </c>
      <c r="C18">
        <v>13264480860318.1</v>
      </c>
    </row>
    <row r="19" spans="1:3">
      <c r="A19" t="s">
        <v>655</v>
      </c>
      <c r="B19" t="s">
        <v>594</v>
      </c>
      <c r="C19">
        <v>9357432782207.1309</v>
      </c>
    </row>
    <row r="20" spans="1:3">
      <c r="A20" t="s">
        <v>676</v>
      </c>
      <c r="B20" t="s">
        <v>677</v>
      </c>
      <c r="C20">
        <v>4229121870834</v>
      </c>
    </row>
    <row r="21" spans="1:3">
      <c r="A21" t="s">
        <v>682</v>
      </c>
      <c r="B21" t="s">
        <v>683</v>
      </c>
      <c r="C21">
        <v>0</v>
      </c>
    </row>
    <row r="22" spans="1:3">
      <c r="A22" t="s">
        <v>685</v>
      </c>
      <c r="B22" t="s">
        <v>686</v>
      </c>
      <c r="C22">
        <v>25471788062877.5</v>
      </c>
    </row>
    <row r="23" spans="1:3">
      <c r="A23" t="s">
        <v>692</v>
      </c>
      <c r="B23" t="s">
        <v>693</v>
      </c>
      <c r="C23">
        <v>285925562499</v>
      </c>
    </row>
    <row r="24" spans="1:3">
      <c r="A24" t="s">
        <v>697</v>
      </c>
      <c r="B24" t="s">
        <v>698</v>
      </c>
      <c r="C24">
        <v>1531835</v>
      </c>
    </row>
    <row r="25" spans="1:3">
      <c r="A25" t="s">
        <v>701</v>
      </c>
      <c r="B25" t="s">
        <v>702</v>
      </c>
      <c r="C25">
        <v>1907183852275.1599</v>
      </c>
    </row>
    <row r="26" spans="1:3">
      <c r="A26" t="s">
        <v>708</v>
      </c>
      <c r="B26" t="s">
        <v>709</v>
      </c>
      <c r="C26">
        <v>290350301.97000003</v>
      </c>
    </row>
    <row r="27" spans="1:3">
      <c r="A27" t="s">
        <v>712</v>
      </c>
      <c r="B27" t="s">
        <v>713</v>
      </c>
      <c r="C27">
        <v>250000</v>
      </c>
    </row>
    <row r="28" spans="1:3">
      <c r="A28" t="s">
        <v>715</v>
      </c>
      <c r="B28" t="s">
        <v>716</v>
      </c>
      <c r="C28">
        <v>2191319992153.5</v>
      </c>
    </row>
    <row r="29" spans="1:3">
      <c r="A29" t="s">
        <v>722</v>
      </c>
      <c r="B29" t="s">
        <v>723</v>
      </c>
      <c r="C29">
        <v>175775777647.01001</v>
      </c>
    </row>
    <row r="30" spans="1:3">
      <c r="A30" t="s">
        <v>738</v>
      </c>
      <c r="B30" t="s">
        <v>739</v>
      </c>
      <c r="C30">
        <v>1</v>
      </c>
    </row>
    <row r="31" spans="1:3">
      <c r="A31" t="s">
        <v>742</v>
      </c>
      <c r="B31" t="s">
        <v>743</v>
      </c>
      <c r="C31">
        <v>453561697038.70001</v>
      </c>
    </row>
    <row r="32" spans="1:3">
      <c r="A32" t="s">
        <v>747</v>
      </c>
      <c r="B32" t="s">
        <v>748</v>
      </c>
      <c r="C32">
        <v>413000</v>
      </c>
    </row>
    <row r="33" spans="1:3">
      <c r="A33" t="s">
        <v>247</v>
      </c>
      <c r="B33" t="s">
        <v>751</v>
      </c>
      <c r="C33">
        <v>2826700047162.02</v>
      </c>
    </row>
    <row r="34" spans="1:3">
      <c r="A34" t="s">
        <v>248</v>
      </c>
      <c r="B34" t="s">
        <v>760</v>
      </c>
      <c r="C34">
        <v>90982522138665.203</v>
      </c>
    </row>
    <row r="35" spans="1:3">
      <c r="A35" t="s">
        <v>249</v>
      </c>
      <c r="B35" t="s">
        <v>761</v>
      </c>
      <c r="C35">
        <v>26953985287150.5</v>
      </c>
    </row>
    <row r="36" spans="1:3">
      <c r="A36" t="s">
        <v>860</v>
      </c>
      <c r="B36" t="s">
        <v>861</v>
      </c>
      <c r="C36">
        <v>66429515404814.398</v>
      </c>
    </row>
    <row r="37" spans="1:3">
      <c r="A37" t="s">
        <v>934</v>
      </c>
      <c r="B37" t="s">
        <v>133</v>
      </c>
      <c r="C37">
        <v>144855394675.29999</v>
      </c>
    </row>
    <row r="38" spans="1:3">
      <c r="A38" t="s">
        <v>943</v>
      </c>
      <c r="B38" t="s">
        <v>166</v>
      </c>
      <c r="C38">
        <v>257455312</v>
      </c>
    </row>
    <row r="39" spans="1:3">
      <c r="A39" t="s">
        <v>946</v>
      </c>
      <c r="B39" t="s">
        <v>154</v>
      </c>
      <c r="C39">
        <v>1372618875.9100001</v>
      </c>
    </row>
    <row r="40" spans="1:3">
      <c r="A40" t="s">
        <v>949</v>
      </c>
      <c r="B40" t="s">
        <v>132</v>
      </c>
      <c r="C40">
        <v>4023277161246.2002</v>
      </c>
    </row>
    <row r="41" spans="1:3">
      <c r="A41" t="s">
        <v>962</v>
      </c>
      <c r="B41" t="s">
        <v>131</v>
      </c>
      <c r="C41">
        <v>2704254973455.9302</v>
      </c>
    </row>
    <row r="42" spans="1:3">
      <c r="A42" t="s">
        <v>1021</v>
      </c>
      <c r="B42" t="s">
        <v>1022</v>
      </c>
      <c r="C42">
        <v>2897986183987.3599</v>
      </c>
    </row>
    <row r="43" spans="1:3">
      <c r="A43" t="s">
        <v>1047</v>
      </c>
      <c r="B43" t="s">
        <v>1048</v>
      </c>
      <c r="C43">
        <v>7618018151204.46</v>
      </c>
    </row>
    <row r="44" spans="1:3">
      <c r="A44" t="s">
        <v>1113</v>
      </c>
      <c r="B44" t="s">
        <v>1114</v>
      </c>
      <c r="C44">
        <v>454737862274</v>
      </c>
    </row>
    <row r="45" spans="1:3">
      <c r="A45" t="s">
        <v>1125</v>
      </c>
      <c r="B45" t="s">
        <v>127</v>
      </c>
      <c r="C45">
        <v>493775606668.63</v>
      </c>
    </row>
    <row r="46" spans="1:3">
      <c r="A46" t="s">
        <v>1162</v>
      </c>
      <c r="B46" t="s">
        <v>1163</v>
      </c>
      <c r="C46">
        <v>4040753882</v>
      </c>
    </row>
    <row r="47" spans="1:3">
      <c r="A47" t="s">
        <v>1168</v>
      </c>
      <c r="B47" t="s">
        <v>1169</v>
      </c>
      <c r="C47">
        <v>81838161032.860001</v>
      </c>
    </row>
    <row r="48" spans="1:3">
      <c r="A48" t="s">
        <v>1176</v>
      </c>
      <c r="B48" t="s">
        <v>184</v>
      </c>
      <c r="C48">
        <v>3635069144777.6001</v>
      </c>
    </row>
    <row r="49" spans="1:3">
      <c r="A49" t="s">
        <v>1185</v>
      </c>
      <c r="B49" t="s">
        <v>1186</v>
      </c>
      <c r="C49">
        <v>78872135966</v>
      </c>
    </row>
    <row r="50" spans="1:3">
      <c r="A50" t="s">
        <v>1189</v>
      </c>
      <c r="B50" t="s">
        <v>191</v>
      </c>
      <c r="C50">
        <v>223204212018.94</v>
      </c>
    </row>
    <row r="51" spans="1:3">
      <c r="A51" t="s">
        <v>1194</v>
      </c>
      <c r="B51" t="s">
        <v>1195</v>
      </c>
      <c r="C51">
        <v>1242500</v>
      </c>
    </row>
    <row r="52" spans="1:3">
      <c r="A52" t="s">
        <v>1197</v>
      </c>
      <c r="B52" t="s">
        <v>210</v>
      </c>
      <c r="C52">
        <v>562234255381.51001</v>
      </c>
    </row>
    <row r="53" spans="1:3">
      <c r="A53" t="s">
        <v>1202</v>
      </c>
      <c r="B53" t="s">
        <v>185</v>
      </c>
      <c r="C53">
        <v>84862778493.029999</v>
      </c>
    </row>
    <row r="54" spans="1:3">
      <c r="A54" t="s">
        <v>1207</v>
      </c>
      <c r="B54" t="s">
        <v>126</v>
      </c>
      <c r="C54">
        <v>990765374469.72998</v>
      </c>
    </row>
    <row r="55" spans="1:3">
      <c r="A55" t="s">
        <v>1231</v>
      </c>
      <c r="B55" t="s">
        <v>1232</v>
      </c>
      <c r="C55">
        <v>22318244675902.898</v>
      </c>
    </row>
    <row r="56" spans="1:3">
      <c r="A56" t="s">
        <v>1320</v>
      </c>
      <c r="B56" t="s">
        <v>1321</v>
      </c>
      <c r="C56">
        <v>10311481871709.199</v>
      </c>
    </row>
    <row r="57" spans="1:3">
      <c r="A57" t="s">
        <v>1340</v>
      </c>
      <c r="B57" t="s">
        <v>1341</v>
      </c>
      <c r="C57">
        <v>60778936868447.203</v>
      </c>
    </row>
    <row r="58" spans="1:3">
      <c r="A58" t="s">
        <v>1359</v>
      </c>
      <c r="B58" t="s">
        <v>1360</v>
      </c>
      <c r="C58">
        <v>1829374646475.3101</v>
      </c>
    </row>
    <row r="59" spans="1:3">
      <c r="A59" t="s">
        <v>1372</v>
      </c>
      <c r="B59" t="s">
        <v>1373</v>
      </c>
      <c r="C59">
        <v>80566345161.399994</v>
      </c>
    </row>
    <row r="60" spans="1:3">
      <c r="A60" t="s">
        <v>251</v>
      </c>
      <c r="B60" t="s">
        <v>1383</v>
      </c>
      <c r="C60">
        <v>62134339811683.297</v>
      </c>
    </row>
    <row r="61" spans="1:3">
      <c r="A61" t="s">
        <v>263</v>
      </c>
      <c r="B61" t="s">
        <v>125</v>
      </c>
      <c r="C61">
        <v>65148553808948.102</v>
      </c>
    </row>
    <row r="62" spans="1:3">
      <c r="A62" t="s">
        <v>264</v>
      </c>
      <c r="B62" t="s">
        <v>124</v>
      </c>
      <c r="C62">
        <v>500000000</v>
      </c>
    </row>
    <row r="63" spans="1:3">
      <c r="A63" t="s">
        <v>1424</v>
      </c>
      <c r="B63" t="s">
        <v>1425</v>
      </c>
      <c r="C63">
        <v>801730</v>
      </c>
    </row>
    <row r="64" spans="1:3">
      <c r="A64" t="s">
        <v>1427</v>
      </c>
      <c r="B64" t="s">
        <v>1428</v>
      </c>
      <c r="C64">
        <v>581548601948.62</v>
      </c>
    </row>
    <row r="65" spans="1:3">
      <c r="A65" t="s">
        <v>277</v>
      </c>
      <c r="B65" t="s">
        <v>1431</v>
      </c>
      <c r="C65">
        <v>3596263400943.3901</v>
      </c>
    </row>
    <row r="66" spans="1:3">
      <c r="A66" t="s">
        <v>278</v>
      </c>
      <c r="B66" t="s">
        <v>116</v>
      </c>
      <c r="C66">
        <v>13581714019106</v>
      </c>
    </row>
    <row r="67" spans="1:3">
      <c r="A67" t="s">
        <v>279</v>
      </c>
      <c r="B67" t="s">
        <v>115</v>
      </c>
      <c r="C67">
        <v>1261913158606.75</v>
      </c>
    </row>
    <row r="68" spans="1:3">
      <c r="A68" t="s">
        <v>280</v>
      </c>
      <c r="B68" t="s">
        <v>114</v>
      </c>
      <c r="C68">
        <v>2327315576568.0498</v>
      </c>
    </row>
    <row r="69" spans="1:3">
      <c r="A69" t="s">
        <v>1517</v>
      </c>
      <c r="B69" t="s">
        <v>1518</v>
      </c>
      <c r="C69">
        <v>153227820875</v>
      </c>
    </row>
    <row r="70" spans="1:3">
      <c r="A70" t="s">
        <v>281</v>
      </c>
      <c r="B70" t="s">
        <v>113</v>
      </c>
      <c r="C70">
        <v>811504118208.29004</v>
      </c>
    </row>
    <row r="71" spans="1:3">
      <c r="A71" t="s">
        <v>1526</v>
      </c>
      <c r="B71" t="s">
        <v>1527</v>
      </c>
      <c r="C71">
        <v>6007643086821.1504</v>
      </c>
    </row>
    <row r="72" spans="1:3">
      <c r="A72" t="s">
        <v>286</v>
      </c>
      <c r="B72" t="s">
        <v>109</v>
      </c>
      <c r="C72">
        <v>1334958556110.1899</v>
      </c>
    </row>
    <row r="73" spans="1:3">
      <c r="A73" t="s">
        <v>287</v>
      </c>
      <c r="B73" t="s">
        <v>156</v>
      </c>
      <c r="C73">
        <v>116196802814.00999</v>
      </c>
    </row>
    <row r="74" spans="1:3">
      <c r="A74" t="s">
        <v>288</v>
      </c>
      <c r="B74" t="s">
        <v>108</v>
      </c>
      <c r="C74">
        <v>1747422571854.6101</v>
      </c>
    </row>
    <row r="75" spans="1:3">
      <c r="A75" t="s">
        <v>289</v>
      </c>
      <c r="B75" t="s">
        <v>1624</v>
      </c>
      <c r="C75">
        <v>178467672752.06</v>
      </c>
    </row>
    <row r="76" spans="1:3">
      <c r="A76" t="s">
        <v>290</v>
      </c>
      <c r="B76" t="s">
        <v>193</v>
      </c>
      <c r="C76">
        <v>327648752532678</v>
      </c>
    </row>
    <row r="77" spans="1:3">
      <c r="A77" t="s">
        <v>291</v>
      </c>
      <c r="B77" t="s">
        <v>106</v>
      </c>
      <c r="C77">
        <v>83525265634399.406</v>
      </c>
    </row>
    <row r="78" spans="1:3">
      <c r="A78" t="s">
        <v>292</v>
      </c>
      <c r="B78" t="s">
        <v>1648</v>
      </c>
      <c r="C78">
        <v>108335361277.02</v>
      </c>
    </row>
    <row r="79" spans="1:3">
      <c r="A79" t="s">
        <v>293</v>
      </c>
      <c r="B79" t="s">
        <v>1661</v>
      </c>
      <c r="C79">
        <v>76725136483</v>
      </c>
    </row>
    <row r="80" spans="1:3">
      <c r="A80" t="s">
        <v>294</v>
      </c>
      <c r="B80" t="s">
        <v>103</v>
      </c>
      <c r="C80">
        <v>31324081747043.398</v>
      </c>
    </row>
    <row r="81" spans="1:3">
      <c r="A81" t="s">
        <v>295</v>
      </c>
      <c r="B81" t="s">
        <v>102</v>
      </c>
      <c r="C81">
        <v>2229172286068.98</v>
      </c>
    </row>
    <row r="82" spans="1:3">
      <c r="A82" t="s">
        <v>296</v>
      </c>
      <c r="B82" t="s">
        <v>194</v>
      </c>
      <c r="C82">
        <v>249638873075.29999</v>
      </c>
    </row>
    <row r="83" spans="1:3">
      <c r="A83" t="s">
        <v>297</v>
      </c>
      <c r="B83" t="s">
        <v>101</v>
      </c>
      <c r="C83">
        <v>1709615519012.71</v>
      </c>
    </row>
    <row r="84" spans="1:3">
      <c r="A84" t="s">
        <v>298</v>
      </c>
      <c r="B84" t="s">
        <v>100</v>
      </c>
      <c r="C84">
        <v>2030794484774.1399</v>
      </c>
    </row>
    <row r="85" spans="1:3">
      <c r="A85" t="s">
        <v>299</v>
      </c>
      <c r="B85" t="s">
        <v>99</v>
      </c>
      <c r="C85">
        <v>2174981372324.98</v>
      </c>
    </row>
    <row r="86" spans="1:3">
      <c r="A86" t="s">
        <v>300</v>
      </c>
      <c r="B86" t="s">
        <v>98</v>
      </c>
      <c r="C86">
        <v>86860394405440.406</v>
      </c>
    </row>
    <row r="87" spans="1:3">
      <c r="A87" t="s">
        <v>1780</v>
      </c>
      <c r="B87" t="s">
        <v>1540</v>
      </c>
      <c r="C87">
        <v>1331501217093.8401</v>
      </c>
    </row>
    <row r="88" spans="1:3">
      <c r="A88" t="s">
        <v>301</v>
      </c>
      <c r="B88" t="s">
        <v>195</v>
      </c>
      <c r="C88">
        <v>57121732692655.297</v>
      </c>
    </row>
    <row r="89" spans="1:3">
      <c r="A89" t="s">
        <v>302</v>
      </c>
      <c r="B89" t="s">
        <v>97</v>
      </c>
      <c r="C89">
        <v>47961154272155.602</v>
      </c>
    </row>
    <row r="90" spans="1:3">
      <c r="A90" t="s">
        <v>303</v>
      </c>
      <c r="B90" t="s">
        <v>196</v>
      </c>
      <c r="C90">
        <v>59432858068671.102</v>
      </c>
    </row>
    <row r="91" spans="1:3">
      <c r="A91" t="s">
        <v>304</v>
      </c>
      <c r="B91" t="s">
        <v>96</v>
      </c>
      <c r="C91">
        <v>4767194997693.4199</v>
      </c>
    </row>
    <row r="92" spans="1:3">
      <c r="A92" t="s">
        <v>305</v>
      </c>
      <c r="B92" t="s">
        <v>197</v>
      </c>
      <c r="C92">
        <v>3434642380132.3901</v>
      </c>
    </row>
    <row r="93" spans="1:3">
      <c r="A93" t="s">
        <v>306</v>
      </c>
      <c r="B93" t="s">
        <v>95</v>
      </c>
      <c r="C93">
        <v>14447065930445.1</v>
      </c>
    </row>
    <row r="94" spans="1:3">
      <c r="A94" t="s">
        <v>307</v>
      </c>
      <c r="B94" t="s">
        <v>198</v>
      </c>
      <c r="C94">
        <v>8013743142082.4199</v>
      </c>
    </row>
    <row r="95" spans="1:3">
      <c r="A95" t="s">
        <v>308</v>
      </c>
      <c r="B95" t="s">
        <v>94</v>
      </c>
      <c r="C95">
        <v>279711432209.21002</v>
      </c>
    </row>
    <row r="96" spans="1:3">
      <c r="A96" t="s">
        <v>1963</v>
      </c>
      <c r="B96" t="s">
        <v>70</v>
      </c>
      <c r="C96">
        <v>653872790436.17004</v>
      </c>
    </row>
    <row r="97" spans="1:3">
      <c r="A97" t="s">
        <v>1978</v>
      </c>
      <c r="B97" t="s">
        <v>1979</v>
      </c>
      <c r="C97">
        <v>5789405425830.8799</v>
      </c>
    </row>
    <row r="98" spans="1:3">
      <c r="A98" t="s">
        <v>310</v>
      </c>
      <c r="B98" t="s">
        <v>1992</v>
      </c>
      <c r="C98">
        <v>77206070371940</v>
      </c>
    </row>
    <row r="99" spans="1:3">
      <c r="A99" t="s">
        <v>313</v>
      </c>
      <c r="B99" t="s">
        <v>2009</v>
      </c>
      <c r="C99">
        <v>8777214550284.04</v>
      </c>
    </row>
    <row r="100" spans="1:3">
      <c r="A100" t="s">
        <v>2032</v>
      </c>
      <c r="B100" t="s">
        <v>2033</v>
      </c>
      <c r="C100">
        <v>112397601461.47</v>
      </c>
    </row>
    <row r="101" spans="1:3">
      <c r="A101" t="s">
        <v>2036</v>
      </c>
      <c r="B101" t="s">
        <v>2037</v>
      </c>
      <c r="C101">
        <v>1790654859</v>
      </c>
    </row>
    <row r="102" spans="1:3">
      <c r="A102" t="s">
        <v>2039</v>
      </c>
      <c r="B102" t="s">
        <v>2040</v>
      </c>
      <c r="C102">
        <v>456661005</v>
      </c>
    </row>
    <row r="103" spans="1:3">
      <c r="A103" t="s">
        <v>314</v>
      </c>
      <c r="B103" t="s">
        <v>211</v>
      </c>
      <c r="C103">
        <v>331674090310514</v>
      </c>
    </row>
    <row r="104" spans="1:3">
      <c r="A104" t="s">
        <v>315</v>
      </c>
      <c r="B104" t="s">
        <v>199</v>
      </c>
      <c r="C104">
        <v>4321553678</v>
      </c>
    </row>
    <row r="105" spans="1:3">
      <c r="A105" t="s">
        <v>317</v>
      </c>
      <c r="B105" t="s">
        <v>2046</v>
      </c>
      <c r="C105">
        <v>28626030815079</v>
      </c>
    </row>
    <row r="106" spans="1:3">
      <c r="A106" t="s">
        <v>318</v>
      </c>
      <c r="B106" t="s">
        <v>169</v>
      </c>
      <c r="C106">
        <v>13551582428992.699</v>
      </c>
    </row>
    <row r="107" spans="1:3">
      <c r="A107" t="s">
        <v>319</v>
      </c>
      <c r="B107" t="s">
        <v>88</v>
      </c>
      <c r="C107">
        <v>282382338132847</v>
      </c>
    </row>
    <row r="108" spans="1:3">
      <c r="A108" t="s">
        <v>320</v>
      </c>
      <c r="B108" t="s">
        <v>2092</v>
      </c>
      <c r="C108">
        <v>30482220978975.801</v>
      </c>
    </row>
    <row r="109" spans="1:3">
      <c r="A109" t="s">
        <v>321</v>
      </c>
      <c r="B109" t="s">
        <v>87</v>
      </c>
      <c r="C109">
        <v>1180111555984.3601</v>
      </c>
    </row>
    <row r="110" spans="1:3">
      <c r="A110" t="s">
        <v>2112</v>
      </c>
      <c r="B110" t="s">
        <v>2113</v>
      </c>
      <c r="C110">
        <v>74022598167.419998</v>
      </c>
    </row>
    <row r="111" spans="1:3">
      <c r="A111" t="s">
        <v>323</v>
      </c>
      <c r="B111" t="s">
        <v>2120</v>
      </c>
      <c r="C111">
        <v>24454835271133.5</v>
      </c>
    </row>
    <row r="112" spans="1:3">
      <c r="A112" t="s">
        <v>2133</v>
      </c>
      <c r="B112" t="s">
        <v>2134</v>
      </c>
      <c r="C112">
        <v>1728316539.02</v>
      </c>
    </row>
    <row r="113" spans="1:3">
      <c r="A113" t="s">
        <v>2140</v>
      </c>
      <c r="B113" t="s">
        <v>2141</v>
      </c>
      <c r="C113">
        <v>127309874113</v>
      </c>
    </row>
    <row r="114" spans="1:3">
      <c r="A114" t="s">
        <v>2145</v>
      </c>
      <c r="B114" t="s">
        <v>2146</v>
      </c>
      <c r="C114">
        <v>42664291425.169998</v>
      </c>
    </row>
    <row r="115" spans="1:3">
      <c r="A115" t="s">
        <v>324</v>
      </c>
      <c r="B115" t="s">
        <v>2156</v>
      </c>
      <c r="C115">
        <v>61140989044129</v>
      </c>
    </row>
    <row r="116" spans="1:3">
      <c r="A116" t="s">
        <v>325</v>
      </c>
      <c r="B116" t="s">
        <v>2157</v>
      </c>
      <c r="C116">
        <v>138091347220193</v>
      </c>
    </row>
    <row r="117" spans="1:3">
      <c r="A117" t="s">
        <v>326</v>
      </c>
      <c r="B117" t="s">
        <v>2162</v>
      </c>
      <c r="C117">
        <v>76950358176064</v>
      </c>
    </row>
    <row r="118" spans="1:3">
      <c r="A118" t="s">
        <v>329</v>
      </c>
      <c r="B118" t="s">
        <v>2165</v>
      </c>
      <c r="C118">
        <v>109972529947789.94</v>
      </c>
    </row>
    <row r="119" spans="1:3">
      <c r="A119" t="s">
        <v>2166</v>
      </c>
      <c r="B119" t="s">
        <v>2167</v>
      </c>
      <c r="C119">
        <v>3599329418873.73</v>
      </c>
    </row>
    <row r="120" spans="1:3">
      <c r="A120" t="s">
        <v>2177</v>
      </c>
      <c r="B120" t="s">
        <v>2178</v>
      </c>
      <c r="C120">
        <v>292237874401.92999</v>
      </c>
    </row>
    <row r="121" spans="1:3">
      <c r="A121" t="s">
        <v>2183</v>
      </c>
      <c r="B121" t="s">
        <v>2184</v>
      </c>
      <c r="C121">
        <v>80130748828698.406</v>
      </c>
    </row>
    <row r="122" spans="1:3">
      <c r="A122" t="s">
        <v>331</v>
      </c>
      <c r="B122" t="s">
        <v>80</v>
      </c>
      <c r="C122">
        <v>2201768048875.6499</v>
      </c>
    </row>
    <row r="123" spans="1:3">
      <c r="A123" t="s">
        <v>2225</v>
      </c>
      <c r="B123" t="s">
        <v>122</v>
      </c>
      <c r="C123">
        <v>9796813313823.3203</v>
      </c>
    </row>
    <row r="124" spans="1:3">
      <c r="A124" t="s">
        <v>2238</v>
      </c>
      <c r="B124" t="s">
        <v>2239</v>
      </c>
      <c r="C124">
        <v>2088419821428.98</v>
      </c>
    </row>
    <row r="125" spans="1:3">
      <c r="A125" t="s">
        <v>2260</v>
      </c>
      <c r="B125" t="s">
        <v>120</v>
      </c>
      <c r="C125">
        <v>34649194614988.102</v>
      </c>
    </row>
    <row r="126" spans="1:3">
      <c r="A126" t="s">
        <v>2273</v>
      </c>
      <c r="B126" t="s">
        <v>119</v>
      </c>
      <c r="C126">
        <v>6578933377842.9297</v>
      </c>
    </row>
    <row r="127" spans="1:3">
      <c r="A127" t="s">
        <v>337</v>
      </c>
      <c r="B127" t="s">
        <v>74</v>
      </c>
      <c r="C127">
        <v>7839021980166.3799</v>
      </c>
    </row>
    <row r="128" spans="1:3">
      <c r="A128" t="s">
        <v>2298</v>
      </c>
      <c r="B128" t="s">
        <v>2299</v>
      </c>
      <c r="C128">
        <v>353932786453</v>
      </c>
    </row>
    <row r="129" spans="1:3">
      <c r="A129" t="s">
        <v>2305</v>
      </c>
      <c r="B129" t="s">
        <v>2306</v>
      </c>
      <c r="C129">
        <v>105447290199</v>
      </c>
    </row>
    <row r="130" spans="1:3">
      <c r="A130" t="s">
        <v>2311</v>
      </c>
      <c r="B130" t="s">
        <v>93</v>
      </c>
      <c r="C130">
        <v>4345650093513.8101</v>
      </c>
    </row>
    <row r="131" spans="1:3">
      <c r="A131" t="s">
        <v>2318</v>
      </c>
      <c r="B131" t="s">
        <v>2319</v>
      </c>
      <c r="C131">
        <v>43731009305.389999</v>
      </c>
    </row>
    <row r="132" spans="1:3">
      <c r="A132" t="s">
        <v>2322</v>
      </c>
      <c r="B132" t="s">
        <v>2323</v>
      </c>
      <c r="C132">
        <v>5881660956.0699997</v>
      </c>
    </row>
    <row r="133" spans="1:3">
      <c r="A133" t="s">
        <v>2326</v>
      </c>
      <c r="B133" t="s">
        <v>2327</v>
      </c>
      <c r="C133">
        <v>84844998146.570007</v>
      </c>
    </row>
    <row r="134" spans="1:3">
      <c r="A134" t="s">
        <v>344</v>
      </c>
      <c r="B134" t="s">
        <v>2330</v>
      </c>
      <c r="C134">
        <v>64996771289111.102</v>
      </c>
    </row>
    <row r="135" spans="1:3">
      <c r="A135" t="s">
        <v>345</v>
      </c>
      <c r="B135" t="s">
        <v>2351</v>
      </c>
      <c r="C135">
        <v>35552825236023</v>
      </c>
    </row>
    <row r="136" spans="1:3">
      <c r="A136" t="s">
        <v>2361</v>
      </c>
      <c r="B136" t="s">
        <v>2362</v>
      </c>
      <c r="C136">
        <v>2286895840176.9702</v>
      </c>
    </row>
    <row r="137" spans="1:3">
      <c r="A137" t="s">
        <v>2372</v>
      </c>
      <c r="B137" t="s">
        <v>2373</v>
      </c>
      <c r="C137">
        <v>22529678610</v>
      </c>
    </row>
    <row r="138" spans="1:3">
      <c r="A138" t="s">
        <v>2380</v>
      </c>
      <c r="B138" t="s">
        <v>2381</v>
      </c>
      <c r="C138">
        <v>120639314922.00999</v>
      </c>
    </row>
    <row r="139" spans="1:3">
      <c r="A139" t="s">
        <v>2386</v>
      </c>
      <c r="B139" t="s">
        <v>2387</v>
      </c>
      <c r="C139">
        <v>1527469525</v>
      </c>
    </row>
    <row r="140" spans="1:3">
      <c r="A140" t="s">
        <v>2390</v>
      </c>
      <c r="B140" t="s">
        <v>2391</v>
      </c>
      <c r="C140">
        <v>9940337879761.0293</v>
      </c>
    </row>
    <row r="141" spans="1:3">
      <c r="A141" t="s">
        <v>2417</v>
      </c>
      <c r="B141" t="s">
        <v>2418</v>
      </c>
      <c r="C141">
        <v>1348225850320.1399</v>
      </c>
    </row>
    <row r="142" spans="1:3">
      <c r="A142" t="s">
        <v>2427</v>
      </c>
      <c r="B142" t="s">
        <v>2428</v>
      </c>
      <c r="C142">
        <v>273177382798.42001</v>
      </c>
    </row>
    <row r="143" spans="1:3">
      <c r="A143" t="s">
        <v>2439</v>
      </c>
      <c r="B143" t="s">
        <v>2440</v>
      </c>
      <c r="C143">
        <v>236132955931.95999</v>
      </c>
    </row>
    <row r="144" spans="1:3">
      <c r="A144" t="s">
        <v>2450</v>
      </c>
      <c r="B144" t="s">
        <v>2451</v>
      </c>
      <c r="C144">
        <v>3089390128232.2798</v>
      </c>
    </row>
    <row r="145" spans="1:3">
      <c r="A145" t="s">
        <v>347</v>
      </c>
      <c r="B145" t="s">
        <v>173</v>
      </c>
      <c r="C145">
        <v>19816977256434.398</v>
      </c>
    </row>
    <row r="146" spans="1:3">
      <c r="A146" t="s">
        <v>2507</v>
      </c>
      <c r="B146" t="s">
        <v>2508</v>
      </c>
      <c r="C146">
        <v>1270864238127000</v>
      </c>
    </row>
    <row r="147" spans="1:3">
      <c r="A147" t="s">
        <v>348</v>
      </c>
      <c r="B147" t="s">
        <v>66</v>
      </c>
      <c r="C147">
        <v>142494813436516</v>
      </c>
    </row>
    <row r="148" spans="1:3">
      <c r="A148" t="s">
        <v>349</v>
      </c>
      <c r="B148" t="s">
        <v>215</v>
      </c>
      <c r="C148">
        <v>121095135098533</v>
      </c>
    </row>
    <row r="149" spans="1:3">
      <c r="A149" t="s">
        <v>350</v>
      </c>
      <c r="B149" t="s">
        <v>65</v>
      </c>
      <c r="C149">
        <v>21399678337983.102</v>
      </c>
    </row>
    <row r="150" spans="1:3">
      <c r="A150" t="s">
        <v>351</v>
      </c>
      <c r="B150" t="s">
        <v>2406</v>
      </c>
      <c r="C150">
        <v>416473541409433</v>
      </c>
    </row>
    <row r="151" spans="1:3">
      <c r="A151" t="s">
        <v>2536</v>
      </c>
      <c r="B151" t="s">
        <v>2537</v>
      </c>
      <c r="C151">
        <v>20482819742191.398</v>
      </c>
    </row>
    <row r="152" spans="1:3">
      <c r="A152" t="s">
        <v>2540</v>
      </c>
      <c r="B152" t="s">
        <v>2541</v>
      </c>
      <c r="C152">
        <v>263610831719762</v>
      </c>
    </row>
    <row r="153" spans="1:3">
      <c r="A153" t="s">
        <v>2545</v>
      </c>
      <c r="B153" t="s">
        <v>2546</v>
      </c>
      <c r="C153">
        <v>3403777353516.52</v>
      </c>
    </row>
    <row r="154" spans="1:3">
      <c r="A154" t="s">
        <v>2548</v>
      </c>
      <c r="B154" t="s">
        <v>2549</v>
      </c>
      <c r="C154">
        <v>128126325422484</v>
      </c>
    </row>
    <row r="155" spans="1:3">
      <c r="A155" t="s">
        <v>2551</v>
      </c>
      <c r="B155" t="s">
        <v>2552</v>
      </c>
      <c r="C155">
        <v>849787171478.84998</v>
      </c>
    </row>
    <row r="156" spans="1:3">
      <c r="A156" t="s">
        <v>356</v>
      </c>
      <c r="B156" t="s">
        <v>2408</v>
      </c>
      <c r="C156">
        <v>144419056083813</v>
      </c>
    </row>
    <row r="157" spans="1:3">
      <c r="A157" t="s">
        <v>2557</v>
      </c>
      <c r="B157" t="s">
        <v>2537</v>
      </c>
      <c r="C157">
        <v>2860189460444.9199</v>
      </c>
    </row>
    <row r="158" spans="1:3">
      <c r="A158" t="s">
        <v>2586</v>
      </c>
      <c r="B158" t="s">
        <v>2541</v>
      </c>
      <c r="C158">
        <v>36370930873568.602</v>
      </c>
    </row>
    <row r="159" spans="1:3">
      <c r="A159" t="s">
        <v>2602</v>
      </c>
      <c r="B159" t="s">
        <v>2546</v>
      </c>
      <c r="C159">
        <v>1811409547084.03</v>
      </c>
    </row>
    <row r="160" spans="1:3">
      <c r="A160" t="s">
        <v>2607</v>
      </c>
      <c r="B160" t="s">
        <v>2549</v>
      </c>
      <c r="C160">
        <v>103376526202716</v>
      </c>
    </row>
    <row r="161" spans="1:3">
      <c r="A161" t="s">
        <v>363</v>
      </c>
      <c r="B161" t="s">
        <v>57</v>
      </c>
      <c r="C161">
        <v>87888438400281.094</v>
      </c>
    </row>
    <row r="162" spans="1:3">
      <c r="A162" t="s">
        <v>364</v>
      </c>
      <c r="B162" t="s">
        <v>56</v>
      </c>
      <c r="C162">
        <v>17081502367364</v>
      </c>
    </row>
    <row r="163" spans="1:3">
      <c r="A163" t="s">
        <v>2620</v>
      </c>
      <c r="B163" t="s">
        <v>2621</v>
      </c>
      <c r="C163">
        <v>225340219622.48001</v>
      </c>
    </row>
    <row r="164" spans="1:3">
      <c r="A164" t="s">
        <v>365</v>
      </c>
      <c r="B164" t="s">
        <v>55</v>
      </c>
      <c r="C164">
        <v>867404183658.43994</v>
      </c>
    </row>
    <row r="165" spans="1:3">
      <c r="A165" t="s">
        <v>366</v>
      </c>
      <c r="B165" t="s">
        <v>54</v>
      </c>
      <c r="C165">
        <v>787415553913.29004</v>
      </c>
    </row>
    <row r="166" spans="1:3">
      <c r="A166" t="s">
        <v>2642</v>
      </c>
      <c r="B166" t="s">
        <v>2643</v>
      </c>
      <c r="C166">
        <v>12538936782842.6</v>
      </c>
    </row>
    <row r="167" spans="1:3">
      <c r="A167" t="s">
        <v>2677</v>
      </c>
      <c r="B167" t="s">
        <v>1114</v>
      </c>
      <c r="C167">
        <v>128037433126</v>
      </c>
    </row>
    <row r="168" spans="1:3">
      <c r="A168" t="s">
        <v>368</v>
      </c>
      <c r="B168" t="s">
        <v>53</v>
      </c>
      <c r="C168">
        <v>250193869499</v>
      </c>
    </row>
    <row r="169" spans="1:3">
      <c r="A169" t="s">
        <v>369</v>
      </c>
      <c r="B169" t="s">
        <v>2710</v>
      </c>
      <c r="C169">
        <v>4894218963691</v>
      </c>
    </row>
    <row r="170" spans="1:3">
      <c r="A170" t="s">
        <v>2723</v>
      </c>
      <c r="B170" t="s">
        <v>2724</v>
      </c>
      <c r="C170">
        <v>1292815062159.3799</v>
      </c>
    </row>
    <row r="171" spans="1:3">
      <c r="A171" t="s">
        <v>373</v>
      </c>
      <c r="B171" t="s">
        <v>203</v>
      </c>
      <c r="C171">
        <v>101853055553.14999</v>
      </c>
    </row>
    <row r="172" spans="1:3">
      <c r="A172" t="s">
        <v>375</v>
      </c>
      <c r="B172" t="s">
        <v>47</v>
      </c>
      <c r="C172">
        <v>1057746433332</v>
      </c>
    </row>
    <row r="173" spans="1:3">
      <c r="A173" t="s">
        <v>376</v>
      </c>
      <c r="B173" t="s">
        <v>46</v>
      </c>
      <c r="C173">
        <v>1329464413984.6001</v>
      </c>
    </row>
    <row r="174" spans="1:3">
      <c r="A174" t="s">
        <v>377</v>
      </c>
      <c r="B174" t="s">
        <v>2822</v>
      </c>
      <c r="C174">
        <v>278032354701.07001</v>
      </c>
    </row>
    <row r="175" spans="1:3">
      <c r="A175" t="s">
        <v>378</v>
      </c>
      <c r="B175" t="s">
        <v>44</v>
      </c>
      <c r="C175">
        <v>321112245100.67999</v>
      </c>
    </row>
    <row r="176" spans="1:3">
      <c r="A176" t="s">
        <v>383</v>
      </c>
      <c r="B176" t="s">
        <v>40</v>
      </c>
      <c r="C176">
        <v>9977812099129.0605</v>
      </c>
    </row>
    <row r="177" spans="1:3">
      <c r="A177" t="s">
        <v>384</v>
      </c>
      <c r="B177" t="s">
        <v>39</v>
      </c>
      <c r="C177">
        <v>55272206049.730003</v>
      </c>
    </row>
    <row r="178" spans="1:3">
      <c r="A178" t="s">
        <v>385</v>
      </c>
      <c r="B178" t="s">
        <v>185</v>
      </c>
      <c r="C178">
        <v>0</v>
      </c>
    </row>
    <row r="179" spans="1:3">
      <c r="A179" t="s">
        <v>386</v>
      </c>
      <c r="B179" t="s">
        <v>2895</v>
      </c>
      <c r="C179">
        <v>1424931463.1800001</v>
      </c>
    </row>
    <row r="180" spans="1:3">
      <c r="A180" t="s">
        <v>387</v>
      </c>
      <c r="B180" t="s">
        <v>158</v>
      </c>
      <c r="C180">
        <v>42774951986.57</v>
      </c>
    </row>
    <row r="181" spans="1:3">
      <c r="A181" t="s">
        <v>2918</v>
      </c>
      <c r="B181" t="s">
        <v>210</v>
      </c>
      <c r="C181">
        <v>15396343293</v>
      </c>
    </row>
    <row r="182" spans="1:3">
      <c r="A182" t="s">
        <v>388</v>
      </c>
      <c r="B182" t="s">
        <v>38</v>
      </c>
      <c r="C182">
        <v>2065822943432.23</v>
      </c>
    </row>
    <row r="183" spans="1:3">
      <c r="A183" t="s">
        <v>2930</v>
      </c>
      <c r="B183" t="s">
        <v>176</v>
      </c>
      <c r="C183">
        <v>1642098833497.6001</v>
      </c>
    </row>
    <row r="184" spans="1:3">
      <c r="A184" t="s">
        <v>2961</v>
      </c>
      <c r="B184" t="s">
        <v>2962</v>
      </c>
      <c r="C184">
        <v>11056406245</v>
      </c>
    </row>
    <row r="185" spans="1:3">
      <c r="A185" t="s">
        <v>2965</v>
      </c>
      <c r="B185" t="s">
        <v>2966</v>
      </c>
      <c r="C185">
        <v>898397083893.02002</v>
      </c>
    </row>
    <row r="186" spans="1:3">
      <c r="A186" t="s">
        <v>389</v>
      </c>
      <c r="B186" t="s">
        <v>37</v>
      </c>
      <c r="C186">
        <v>31388373890222.199</v>
      </c>
    </row>
    <row r="187" spans="1:3">
      <c r="A187" t="s">
        <v>3050</v>
      </c>
      <c r="B187" t="s">
        <v>3051</v>
      </c>
      <c r="C187">
        <v>635935772521.76001</v>
      </c>
    </row>
    <row r="188" spans="1:3">
      <c r="A188" t="s">
        <v>390</v>
      </c>
      <c r="B188" t="s">
        <v>3059</v>
      </c>
      <c r="C188">
        <v>241753109380987.34</v>
      </c>
    </row>
    <row r="189" spans="1:3">
      <c r="A189" t="s">
        <v>3060</v>
      </c>
      <c r="B189" t="s">
        <v>3061</v>
      </c>
      <c r="C189">
        <v>6719806518730.8496</v>
      </c>
    </row>
    <row r="190" spans="1:3">
      <c r="A190" t="s">
        <v>3110</v>
      </c>
      <c r="B190" t="s">
        <v>3111</v>
      </c>
      <c r="C190">
        <v>7979224260099.8301</v>
      </c>
    </row>
    <row r="191" spans="1:3">
      <c r="A191" t="s">
        <v>3122</v>
      </c>
      <c r="B191" t="s">
        <v>3123</v>
      </c>
      <c r="C191">
        <v>158009862678.79999</v>
      </c>
    </row>
    <row r="192" spans="1:3">
      <c r="A192" t="s">
        <v>3130</v>
      </c>
      <c r="B192" t="s">
        <v>3131</v>
      </c>
      <c r="C192">
        <v>303624706864304</v>
      </c>
    </row>
    <row r="193" spans="1:3">
      <c r="A193" t="s">
        <v>3148</v>
      </c>
      <c r="B193" t="s">
        <v>3149</v>
      </c>
      <c r="C193">
        <v>7293677997147.9297</v>
      </c>
    </row>
    <row r="194" spans="1:3">
      <c r="A194" t="s">
        <v>396</v>
      </c>
      <c r="B194" t="s">
        <v>2413</v>
      </c>
      <c r="C194">
        <v>204785427843.88</v>
      </c>
    </row>
    <row r="195" spans="1:3">
      <c r="A195" t="s">
        <v>3154</v>
      </c>
      <c r="B195" t="s">
        <v>723</v>
      </c>
      <c r="C195">
        <v>117756081657.88</v>
      </c>
    </row>
    <row r="196" spans="1:3">
      <c r="A196" t="s">
        <v>3171</v>
      </c>
      <c r="B196" t="s">
        <v>739</v>
      </c>
      <c r="C196">
        <v>87029346185</v>
      </c>
    </row>
    <row r="197" spans="1:3">
      <c r="A197" t="s">
        <v>3175</v>
      </c>
      <c r="B197" t="s">
        <v>743</v>
      </c>
      <c r="C197">
        <v>1</v>
      </c>
    </row>
    <row r="198" spans="1:3">
      <c r="A198" t="s">
        <v>399</v>
      </c>
      <c r="B198" t="s">
        <v>2415</v>
      </c>
      <c r="C198">
        <v>80258959891112.5</v>
      </c>
    </row>
    <row r="199" spans="1:3">
      <c r="A199" t="s">
        <v>3177</v>
      </c>
      <c r="B199" t="s">
        <v>3178</v>
      </c>
      <c r="C199">
        <v>60645069510346.703</v>
      </c>
    </row>
    <row r="200" spans="1:3">
      <c r="A200" t="s">
        <v>3191</v>
      </c>
      <c r="B200" t="s">
        <v>3192</v>
      </c>
      <c r="C200">
        <v>39154079185.099998</v>
      </c>
    </row>
    <row r="201" spans="1:3">
      <c r="A201" t="s">
        <v>406</v>
      </c>
      <c r="B201" t="s">
        <v>28</v>
      </c>
      <c r="C201">
        <v>4759060346833</v>
      </c>
    </row>
    <row r="202" spans="1:3">
      <c r="A202" t="s">
        <v>407</v>
      </c>
      <c r="B202" t="s">
        <v>220</v>
      </c>
      <c r="C202">
        <v>2603042035961</v>
      </c>
    </row>
    <row r="203" spans="1:3">
      <c r="A203" t="s">
        <v>408</v>
      </c>
      <c r="B203" t="s">
        <v>27</v>
      </c>
      <c r="C203">
        <v>12212633918786.801</v>
      </c>
    </row>
    <row r="204" spans="1:3">
      <c r="A204" t="s">
        <v>409</v>
      </c>
      <c r="B204" t="s">
        <v>162</v>
      </c>
      <c r="C204">
        <v>157371534097013</v>
      </c>
    </row>
    <row r="205" spans="1:3">
      <c r="A205" t="s">
        <v>3235</v>
      </c>
      <c r="B205" t="s">
        <v>43</v>
      </c>
      <c r="C205">
        <v>709660619034.79004</v>
      </c>
    </row>
    <row r="206" spans="1:3">
      <c r="A206" t="s">
        <v>3241</v>
      </c>
      <c r="B206" t="s">
        <v>42</v>
      </c>
      <c r="C206">
        <v>12227128131872.5</v>
      </c>
    </row>
    <row r="207" spans="1:3">
      <c r="A207" t="s">
        <v>3243</v>
      </c>
      <c r="B207" t="s">
        <v>41</v>
      </c>
      <c r="C207">
        <v>809637260725.60999</v>
      </c>
    </row>
    <row r="208" spans="1:3">
      <c r="A208" t="s">
        <v>3250</v>
      </c>
      <c r="B208" t="s">
        <v>3251</v>
      </c>
      <c r="C208">
        <v>202008093364.85001</v>
      </c>
    </row>
    <row r="209" spans="1:3">
      <c r="A209" t="s">
        <v>411</v>
      </c>
      <c r="B209" t="s">
        <v>25</v>
      </c>
      <c r="C209">
        <v>2608539314598.4302</v>
      </c>
    </row>
    <row r="210" spans="1:3">
      <c r="A210" t="s">
        <v>413</v>
      </c>
      <c r="B210" t="s">
        <v>3295</v>
      </c>
      <c r="C210">
        <v>97100404250154.906</v>
      </c>
    </row>
    <row r="211" spans="1:3">
      <c r="A211" t="s">
        <v>3310</v>
      </c>
      <c r="B211" t="s">
        <v>3311</v>
      </c>
      <c r="C211">
        <v>10718052716773.9</v>
      </c>
    </row>
    <row r="212" spans="1:3">
      <c r="A212" t="s">
        <v>3329</v>
      </c>
      <c r="B212" t="s">
        <v>178</v>
      </c>
      <c r="C212">
        <v>11026136102807.1</v>
      </c>
    </row>
    <row r="213" spans="1:3">
      <c r="A213" t="s">
        <v>3332</v>
      </c>
      <c r="B213" t="s">
        <v>3333</v>
      </c>
      <c r="C213">
        <v>21434418652529.199</v>
      </c>
    </row>
    <row r="214" spans="1:3">
      <c r="A214" t="s">
        <v>3341</v>
      </c>
      <c r="B214" t="s">
        <v>3342</v>
      </c>
      <c r="C214">
        <v>533623169540.19</v>
      </c>
    </row>
    <row r="215" spans="1:3">
      <c r="A215" t="s">
        <v>3349</v>
      </c>
      <c r="B215" t="s">
        <v>3350</v>
      </c>
      <c r="C215">
        <v>1925785611.54</v>
      </c>
    </row>
    <row r="216" spans="1:3">
      <c r="A216" t="s">
        <v>416</v>
      </c>
      <c r="B216" t="s">
        <v>180</v>
      </c>
      <c r="C216">
        <v>11567097149747.6</v>
      </c>
    </row>
    <row r="217" spans="1:3">
      <c r="A217" t="s">
        <v>3405</v>
      </c>
      <c r="B217" t="s">
        <v>3406</v>
      </c>
      <c r="C217">
        <v>100811342290044.3</v>
      </c>
    </row>
    <row r="218" spans="1:3">
      <c r="A218" t="s">
        <v>418</v>
      </c>
      <c r="B218" t="s">
        <v>3407</v>
      </c>
      <c r="C218">
        <v>-30013367670398.699</v>
      </c>
    </row>
    <row r="219" spans="1:3">
      <c r="A219" t="s">
        <v>419</v>
      </c>
      <c r="B219" t="s">
        <v>16</v>
      </c>
      <c r="C219">
        <v>-112641115885302</v>
      </c>
    </row>
    <row r="220" spans="1:3">
      <c r="A220" t="s">
        <v>3409</v>
      </c>
      <c r="B220" t="s">
        <v>183</v>
      </c>
      <c r="C220">
        <v>60492353746532.203</v>
      </c>
    </row>
    <row r="221" spans="1:3">
      <c r="A221" t="s">
        <v>3417</v>
      </c>
      <c r="B221" t="s">
        <v>18</v>
      </c>
      <c r="C221">
        <v>87963800155</v>
      </c>
    </row>
    <row r="222" spans="1:3">
      <c r="A222" t="s">
        <v>3419</v>
      </c>
      <c r="B222" t="s">
        <v>17</v>
      </c>
      <c r="C222">
        <v>37644596703.739998</v>
      </c>
    </row>
    <row r="223" spans="1:3">
      <c r="A223" t="s">
        <v>3426</v>
      </c>
      <c r="B223" t="s">
        <v>11</v>
      </c>
      <c r="C223">
        <v>-10322010627651.4</v>
      </c>
    </row>
    <row r="224" spans="1:3">
      <c r="A224" t="s">
        <v>3435</v>
      </c>
      <c r="B224" t="s">
        <v>3436</v>
      </c>
      <c r="C224">
        <v>0</v>
      </c>
    </row>
    <row r="225" spans="1:3">
      <c r="A225" t="s">
        <v>3445</v>
      </c>
      <c r="B225" t="s">
        <v>15</v>
      </c>
      <c r="C225">
        <v>115446</v>
      </c>
    </row>
    <row r="226" spans="1:3">
      <c r="A226" t="s">
        <v>3448</v>
      </c>
      <c r="B226" t="s">
        <v>14</v>
      </c>
      <c r="C226">
        <v>336000757215.22998</v>
      </c>
    </row>
    <row r="227" spans="1:3">
      <c r="A227" t="s">
        <v>3459</v>
      </c>
      <c r="B227" t="s">
        <v>13</v>
      </c>
      <c r="C227">
        <v>38221118814</v>
      </c>
    </row>
    <row r="228" spans="1:3">
      <c r="A228" t="s">
        <v>3464</v>
      </c>
      <c r="B228" t="s">
        <v>181</v>
      </c>
      <c r="C228">
        <v>41475706.729999997</v>
      </c>
    </row>
    <row r="229" spans="1:3">
      <c r="A229" t="s">
        <v>423</v>
      </c>
      <c r="B229" t="s">
        <v>3466</v>
      </c>
      <c r="C229">
        <v>25802990577217</v>
      </c>
    </row>
    <row r="230" spans="1:3">
      <c r="A230" t="s">
        <v>424</v>
      </c>
      <c r="B230" t="s">
        <v>3468</v>
      </c>
      <c r="C230">
        <v>14601409846351</v>
      </c>
    </row>
    <row r="231" spans="1:3">
      <c r="A231" t="s">
        <v>3471</v>
      </c>
      <c r="B231" t="s">
        <v>3472</v>
      </c>
      <c r="C231">
        <v>6581642584420.7002</v>
      </c>
    </row>
    <row r="232" spans="1:3">
      <c r="A232" t="s">
        <v>3494</v>
      </c>
      <c r="B232" t="s">
        <v>3495</v>
      </c>
      <c r="C232">
        <v>905796195213.31006</v>
      </c>
    </row>
    <row r="233" spans="1:3">
      <c r="A233" t="s">
        <v>3503</v>
      </c>
      <c r="B233" t="s">
        <v>3504</v>
      </c>
      <c r="C233">
        <v>3505370763</v>
      </c>
    </row>
    <row r="234" spans="1:3">
      <c r="A234" t="s">
        <v>3507</v>
      </c>
      <c r="B234" t="s">
        <v>3508</v>
      </c>
      <c r="C234">
        <v>25365617371942.199</v>
      </c>
    </row>
    <row r="235" spans="1:3">
      <c r="A235" t="s">
        <v>3517</v>
      </c>
      <c r="B235" t="s">
        <v>3518</v>
      </c>
      <c r="C235">
        <v>359153116173.83002</v>
      </c>
    </row>
    <row r="236" spans="1:3">
      <c r="A236" t="s">
        <v>3523</v>
      </c>
      <c r="B236" t="s">
        <v>3524</v>
      </c>
      <c r="C236">
        <v>2647497218.1999998</v>
      </c>
    </row>
    <row r="237" spans="1:3">
      <c r="A237" t="s">
        <v>3527</v>
      </c>
      <c r="B237" t="s">
        <v>3528</v>
      </c>
      <c r="C237">
        <v>-12471338910931.801</v>
      </c>
    </row>
    <row r="238" spans="1:3">
      <c r="A238" t="s">
        <v>3533</v>
      </c>
      <c r="B238" t="s">
        <v>3534</v>
      </c>
      <c r="C238">
        <v>8929276316.6599998</v>
      </c>
    </row>
    <row r="239" spans="1:3">
      <c r="A239" t="s">
        <v>426</v>
      </c>
      <c r="B239" t="s">
        <v>3539</v>
      </c>
      <c r="C239">
        <v>138914642800715</v>
      </c>
    </row>
    <row r="240" spans="1:3">
      <c r="A240" t="s">
        <v>427</v>
      </c>
      <c r="B240" t="s">
        <v>18</v>
      </c>
      <c r="C240">
        <v>97561440403.600006</v>
      </c>
    </row>
    <row r="241" spans="1:3">
      <c r="A241" t="s">
        <v>428</v>
      </c>
      <c r="B241" t="s">
        <v>17</v>
      </c>
      <c r="C241">
        <v>2527554818573.6699</v>
      </c>
    </row>
    <row r="242" spans="1:3">
      <c r="A242" t="s">
        <v>431</v>
      </c>
      <c r="B242" t="s">
        <v>16</v>
      </c>
      <c r="C242">
        <v>16882455096387.9</v>
      </c>
    </row>
    <row r="243" spans="1:3">
      <c r="A243" t="s">
        <v>433</v>
      </c>
      <c r="B243" t="s">
        <v>15</v>
      </c>
      <c r="C243">
        <v>25776805.07</v>
      </c>
    </row>
    <row r="244" spans="1:3">
      <c r="A244" t="s">
        <v>3550</v>
      </c>
      <c r="B244" t="s">
        <v>3551</v>
      </c>
      <c r="C244">
        <v>15431186919339</v>
      </c>
    </row>
    <row r="245" spans="1:3">
      <c r="A245" t="s">
        <v>434</v>
      </c>
      <c r="B245" t="s">
        <v>14</v>
      </c>
      <c r="C245">
        <v>5985799299361.2402</v>
      </c>
    </row>
    <row r="246" spans="1:3">
      <c r="A246" t="s">
        <v>435</v>
      </c>
      <c r="B246" t="s">
        <v>13</v>
      </c>
      <c r="C246">
        <v>889637895</v>
      </c>
    </row>
    <row r="247" spans="1:3">
      <c r="A247" t="s">
        <v>437</v>
      </c>
      <c r="B247" t="s">
        <v>11</v>
      </c>
      <c r="C247">
        <v>12517543635626.6</v>
      </c>
    </row>
    <row r="248" spans="1:3">
      <c r="A248" t="s">
        <v>3571</v>
      </c>
      <c r="B248" t="s">
        <v>3436</v>
      </c>
      <c r="C248">
        <v>0</v>
      </c>
    </row>
    <row r="249" spans="1:3">
      <c r="A249" t="s">
        <v>441</v>
      </c>
      <c r="B249" t="s">
        <v>223</v>
      </c>
      <c r="C249">
        <v>68249039241745</v>
      </c>
    </row>
    <row r="250" spans="1:3">
      <c r="A250" t="s">
        <v>3582</v>
      </c>
      <c r="B250" t="s">
        <v>3472</v>
      </c>
      <c r="C250">
        <v>16743182753555</v>
      </c>
    </row>
    <row r="251" spans="1:3">
      <c r="A251" t="s">
        <v>3602</v>
      </c>
      <c r="B251" t="s">
        <v>3603</v>
      </c>
      <c r="C251">
        <v>420237018054</v>
      </c>
    </row>
    <row r="252" spans="1:3">
      <c r="A252" t="s">
        <v>3614</v>
      </c>
      <c r="B252" t="s">
        <v>3504</v>
      </c>
      <c r="C252">
        <v>-105556162.33</v>
      </c>
    </row>
    <row r="253" spans="1:3">
      <c r="A253" t="s">
        <v>3616</v>
      </c>
      <c r="B253" t="s">
        <v>3617</v>
      </c>
      <c r="C253">
        <v>0</v>
      </c>
    </row>
    <row r="254" spans="1:3">
      <c r="A254" t="s">
        <v>3619</v>
      </c>
      <c r="B254" t="s">
        <v>3508</v>
      </c>
      <c r="C254">
        <v>13007857877</v>
      </c>
    </row>
    <row r="255" spans="1:3">
      <c r="A255" t="s">
        <v>3626</v>
      </c>
      <c r="B255" t="s">
        <v>3518</v>
      </c>
      <c r="C255">
        <v>39061618786</v>
      </c>
    </row>
    <row r="256" spans="1:3">
      <c r="A256" t="s">
        <v>3631</v>
      </c>
      <c r="B256" t="s">
        <v>3524</v>
      </c>
      <c r="C256">
        <v>570242458</v>
      </c>
    </row>
    <row r="257" spans="1:3">
      <c r="A257" t="s">
        <v>3635</v>
      </c>
      <c r="B257" t="s">
        <v>3636</v>
      </c>
      <c r="C257">
        <v>63962510226.959999</v>
      </c>
    </row>
    <row r="258" spans="1:3">
      <c r="A258" t="s">
        <v>3640</v>
      </c>
      <c r="B258" t="s">
        <v>3641</v>
      </c>
      <c r="C258">
        <v>-1293495365139.7</v>
      </c>
    </row>
    <row r="259" spans="1:3">
      <c r="A259" t="s">
        <v>3647</v>
      </c>
      <c r="B259" t="s">
        <v>3648</v>
      </c>
      <c r="C259">
        <v>1236165854923</v>
      </c>
    </row>
    <row r="260" spans="1:3">
      <c r="A260" t="s">
        <v>450</v>
      </c>
      <c r="B260" t="s">
        <v>164</v>
      </c>
      <c r="C260">
        <v>-30365559777087.699</v>
      </c>
    </row>
    <row r="261" spans="1:3">
      <c r="A261" t="s">
        <v>3651</v>
      </c>
      <c r="B261" t="s">
        <v>3652</v>
      </c>
      <c r="C261">
        <v>2998047590623.8599</v>
      </c>
    </row>
    <row r="262" spans="1:3">
      <c r="A262" t="s">
        <v>3657</v>
      </c>
      <c r="B262" t="s">
        <v>3658</v>
      </c>
      <c r="C262">
        <v>-33363607367711.602</v>
      </c>
    </row>
    <row r="263" spans="1:3">
      <c r="A263" t="s">
        <v>3663</v>
      </c>
      <c r="B263" t="s">
        <v>3664</v>
      </c>
      <c r="C263">
        <v>6605551718655.502</v>
      </c>
    </row>
    <row r="264" spans="1:3">
      <c r="A264" t="s">
        <v>3671</v>
      </c>
      <c r="B264" t="s">
        <v>3672</v>
      </c>
      <c r="C264">
        <v>15670075218160.199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  <pageSetUpPr fitToPage="1"/>
  </sheetPr>
  <dimension ref="A1:AM381"/>
  <sheetViews>
    <sheetView zoomScale="96" zoomScaleNormal="96" zoomScaleSheetLayoutView="100" workbookViewId="0">
      <pane xSplit="2" ySplit="4" topLeftCell="AG303" activePane="bottomRight" state="frozen"/>
      <selection activeCell="B385" sqref="B385"/>
      <selection pane="topRight" activeCell="B385" sqref="B385"/>
      <selection pane="bottomLeft" activeCell="B385" sqref="B385"/>
      <selection pane="bottomRight" activeCell="B385" sqref="B385"/>
    </sheetView>
  </sheetViews>
  <sheetFormatPr baseColWidth="10" defaultColWidth="9.85546875" defaultRowHeight="15"/>
  <cols>
    <col min="1" max="1" width="13.140625" style="56" bestFit="1" customWidth="1"/>
    <col min="2" max="2" width="60.7109375" style="24" bestFit="1" customWidth="1"/>
    <col min="3" max="3" width="21.140625" style="25" bestFit="1" customWidth="1"/>
    <col min="4" max="4" width="20.85546875" style="25" bestFit="1" customWidth="1"/>
    <col min="5" max="5" width="19.85546875" style="25" bestFit="1" customWidth="1"/>
    <col min="6" max="6" width="10.42578125" style="25" bestFit="1" customWidth="1"/>
    <col min="7" max="7" width="20.7109375" style="25" bestFit="1" customWidth="1"/>
    <col min="8" max="8" width="19.42578125" style="25" bestFit="1" customWidth="1"/>
    <col min="9" max="9" width="10.28515625" style="25" bestFit="1" customWidth="1"/>
    <col min="10" max="10" width="20.85546875" style="25" bestFit="1" customWidth="1"/>
    <col min="11" max="11" width="20.7109375" style="25" bestFit="1" customWidth="1"/>
    <col min="12" max="12" width="10.28515625" style="25" bestFit="1" customWidth="1"/>
    <col min="13" max="13" width="20.42578125" style="25" bestFit="1" customWidth="1"/>
    <col min="14" max="14" width="19.85546875" style="25" bestFit="1" customWidth="1"/>
    <col min="15" max="15" width="10.42578125" style="25" bestFit="1" customWidth="1"/>
    <col min="16" max="16" width="20.85546875" style="25" bestFit="1" customWidth="1"/>
    <col min="17" max="17" width="20.140625" style="25" bestFit="1" customWidth="1"/>
    <col min="18" max="18" width="10.28515625" style="25" bestFit="1" customWidth="1"/>
    <col min="19" max="19" width="20.85546875" style="25" bestFit="1" customWidth="1"/>
    <col min="20" max="20" width="20.7109375" style="25" bestFit="1" customWidth="1"/>
    <col min="21" max="21" width="10.42578125" style="25" bestFit="1" customWidth="1"/>
    <col min="22" max="22" width="21.42578125" style="25" bestFit="1" customWidth="1"/>
    <col min="23" max="23" width="20.42578125" style="25" bestFit="1" customWidth="1"/>
    <col min="24" max="24" width="11" style="25" bestFit="1" customWidth="1"/>
    <col min="25" max="25" width="21.140625" style="25" bestFit="1" customWidth="1"/>
    <col min="26" max="26" width="20.85546875" style="25" bestFit="1" customWidth="1"/>
    <col min="27" max="27" width="10.28515625" style="25" bestFit="1" customWidth="1"/>
    <col min="28" max="28" width="22" style="25" bestFit="1" customWidth="1"/>
    <col min="29" max="29" width="20.42578125" style="25" bestFit="1" customWidth="1"/>
    <col min="30" max="30" width="12.28515625" style="25" bestFit="1" customWidth="1"/>
    <col min="31" max="31" width="22.28515625" style="25" bestFit="1" customWidth="1"/>
    <col min="32" max="32" width="20.85546875" style="25" bestFit="1" customWidth="1"/>
    <col min="33" max="33" width="10.28515625" style="25" bestFit="1" customWidth="1"/>
    <col min="34" max="34" width="21.140625" style="7" bestFit="1" customWidth="1"/>
    <col min="35" max="35" width="23" style="7" bestFit="1" customWidth="1"/>
    <col min="36" max="36" width="14.140625" style="7" bestFit="1" customWidth="1"/>
    <col min="37" max="37" width="19.28515625" style="7" bestFit="1" customWidth="1"/>
    <col min="38" max="38" width="18.42578125" style="7" bestFit="1" customWidth="1"/>
    <col min="39" max="16384" width="9.85546875" style="7"/>
  </cols>
  <sheetData>
    <row r="1" spans="1:39" s="23" customFormat="1" ht="171" customHeight="1">
      <c r="A1" s="115" t="s">
        <v>7642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  <c r="T1" s="115"/>
      <c r="U1" s="115"/>
      <c r="V1" s="115"/>
      <c r="W1" s="115"/>
      <c r="X1" s="115"/>
      <c r="Y1" s="115"/>
      <c r="Z1" s="115"/>
      <c r="AA1" s="115"/>
      <c r="AB1" s="115"/>
      <c r="AC1" s="115"/>
      <c r="AD1" s="115"/>
      <c r="AE1" s="115"/>
      <c r="AF1" s="115"/>
      <c r="AG1" s="115"/>
      <c r="AH1" s="115"/>
      <c r="AI1" s="115"/>
      <c r="AJ1" s="115"/>
      <c r="AK1" s="115"/>
      <c r="AL1" s="115"/>
      <c r="AM1" s="115"/>
    </row>
    <row r="2" spans="1:39" s="23" customFormat="1" ht="3" customHeight="1">
      <c r="A2" s="56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</row>
    <row r="3" spans="1:39" s="5" customFormat="1" ht="26.25" customHeight="1">
      <c r="A3" s="51" t="s">
        <v>224</v>
      </c>
      <c r="B3" s="48" t="s">
        <v>187</v>
      </c>
      <c r="C3" s="26">
        <v>2007</v>
      </c>
      <c r="D3" s="45">
        <v>2008</v>
      </c>
      <c r="E3" s="46"/>
      <c r="F3" s="47"/>
      <c r="G3" s="45">
        <v>2009</v>
      </c>
      <c r="H3" s="46"/>
      <c r="I3" s="47"/>
      <c r="J3" s="45">
        <v>2010</v>
      </c>
      <c r="K3" s="46"/>
      <c r="L3" s="47"/>
      <c r="M3" s="45">
        <v>2011</v>
      </c>
      <c r="N3" s="46"/>
      <c r="O3" s="47"/>
      <c r="P3" s="45">
        <v>2012</v>
      </c>
      <c r="Q3" s="46"/>
      <c r="R3" s="47"/>
      <c r="S3" s="45">
        <v>2013</v>
      </c>
      <c r="T3" s="46"/>
      <c r="U3" s="47"/>
      <c r="V3" s="45">
        <v>2014</v>
      </c>
      <c r="W3" s="46"/>
      <c r="X3" s="47"/>
      <c r="Y3" s="45">
        <v>2015</v>
      </c>
      <c r="Z3" s="46"/>
      <c r="AA3" s="47"/>
      <c r="AB3" s="49">
        <v>2016</v>
      </c>
      <c r="AC3" s="49"/>
      <c r="AD3" s="49"/>
      <c r="AE3" s="49">
        <v>2017</v>
      </c>
      <c r="AF3" s="49"/>
      <c r="AG3" s="49"/>
      <c r="AH3" s="49">
        <v>2018</v>
      </c>
      <c r="AI3" s="49"/>
      <c r="AJ3" s="49"/>
      <c r="AK3" s="49">
        <v>2019</v>
      </c>
      <c r="AL3" s="49"/>
      <c r="AM3" s="49"/>
    </row>
    <row r="4" spans="1:39" s="5" customFormat="1" ht="17.100000000000001" customHeight="1">
      <c r="A4" s="57"/>
      <c r="B4" s="50"/>
      <c r="C4" s="51" t="s">
        <v>190</v>
      </c>
      <c r="D4" s="52" t="s">
        <v>190</v>
      </c>
      <c r="E4" s="52" t="s">
        <v>188</v>
      </c>
      <c r="F4" s="52" t="s">
        <v>189</v>
      </c>
      <c r="G4" s="52" t="s">
        <v>190</v>
      </c>
      <c r="H4" s="52" t="s">
        <v>188</v>
      </c>
      <c r="I4" s="52" t="s">
        <v>189</v>
      </c>
      <c r="J4" s="52" t="s">
        <v>190</v>
      </c>
      <c r="K4" s="52" t="s">
        <v>188</v>
      </c>
      <c r="L4" s="52" t="s">
        <v>189</v>
      </c>
      <c r="M4" s="52" t="s">
        <v>190</v>
      </c>
      <c r="N4" s="52" t="s">
        <v>188</v>
      </c>
      <c r="O4" s="52" t="s">
        <v>189</v>
      </c>
      <c r="P4" s="52" t="s">
        <v>190</v>
      </c>
      <c r="Q4" s="52" t="s">
        <v>188</v>
      </c>
      <c r="R4" s="52" t="s">
        <v>189</v>
      </c>
      <c r="S4" s="52" t="s">
        <v>190</v>
      </c>
      <c r="T4" s="52" t="s">
        <v>188</v>
      </c>
      <c r="U4" s="52" t="s">
        <v>189</v>
      </c>
      <c r="V4" s="52" t="s">
        <v>190</v>
      </c>
      <c r="W4" s="52" t="s">
        <v>188</v>
      </c>
      <c r="X4" s="52" t="s">
        <v>189</v>
      </c>
      <c r="Y4" s="52" t="s">
        <v>190</v>
      </c>
      <c r="Z4" s="52" t="s">
        <v>188</v>
      </c>
      <c r="AA4" s="52" t="s">
        <v>189</v>
      </c>
      <c r="AB4" s="52" t="s">
        <v>190</v>
      </c>
      <c r="AC4" s="52" t="s">
        <v>188</v>
      </c>
      <c r="AD4" s="52" t="s">
        <v>189</v>
      </c>
      <c r="AE4" s="52" t="s">
        <v>190</v>
      </c>
      <c r="AF4" s="52" t="s">
        <v>188</v>
      </c>
      <c r="AG4" s="52" t="s">
        <v>189</v>
      </c>
      <c r="AH4" s="52" t="s">
        <v>190</v>
      </c>
      <c r="AI4" s="52" t="s">
        <v>188</v>
      </c>
      <c r="AJ4" s="52" t="s">
        <v>189</v>
      </c>
      <c r="AK4" s="52" t="s">
        <v>190</v>
      </c>
      <c r="AL4" s="52" t="s">
        <v>188</v>
      </c>
      <c r="AM4" s="52" t="s">
        <v>189</v>
      </c>
    </row>
    <row r="5" spans="1:39" s="6" customFormat="1">
      <c r="A5" s="64">
        <v>1</v>
      </c>
      <c r="B5" s="9" t="s">
        <v>182</v>
      </c>
      <c r="C5" s="2">
        <v>436566480290.56</v>
      </c>
      <c r="D5" s="2">
        <v>464326270041.78003</v>
      </c>
      <c r="E5" s="10">
        <f t="shared" ref="E5:E115" si="0">D5-C5</f>
        <v>27759789751.220032</v>
      </c>
      <c r="F5" s="2">
        <f>IFERROR(E5/C5*100,0)</f>
        <v>6.3586626560848876</v>
      </c>
      <c r="G5" s="2">
        <v>515913079436.47998</v>
      </c>
      <c r="H5" s="3">
        <f>G5-D5</f>
        <v>51586809394.699951</v>
      </c>
      <c r="I5" s="3">
        <f>IFERROR(H5/D5*100,0)</f>
        <v>11.110034629326094</v>
      </c>
      <c r="J5" s="2">
        <v>566548513946.57996</v>
      </c>
      <c r="K5" s="3">
        <f>J5-G5</f>
        <v>50635434510.099976</v>
      </c>
      <c r="L5" s="3">
        <f>IFERROR(K5/G5*100,0)</f>
        <v>9.8147220003431386</v>
      </c>
      <c r="M5" s="2">
        <v>665478976927.53003</v>
      </c>
      <c r="N5" s="3">
        <f>M5-J5</f>
        <v>98930462980.950073</v>
      </c>
      <c r="O5" s="3">
        <f>IFERROR(N5/J5*100,0)</f>
        <v>17.461957898680193</v>
      </c>
      <c r="P5" s="2">
        <v>797320542097.78003</v>
      </c>
      <c r="Q5" s="3">
        <f>P5-M5</f>
        <v>131841565170.25</v>
      </c>
      <c r="R5" s="3">
        <f>IFERROR(Q5/M5*100,0)</f>
        <v>19.811529701351844</v>
      </c>
      <c r="S5" s="2">
        <v>899523627140.18994</v>
      </c>
      <c r="T5" s="3">
        <f>S5-P5</f>
        <v>102203085042.40991</v>
      </c>
      <c r="U5" s="3">
        <f>IFERROR(T5/P5*100,0)</f>
        <v>12.818318310664589</v>
      </c>
      <c r="V5" s="2">
        <v>993772572235.72998</v>
      </c>
      <c r="W5" s="3">
        <f>V5-S5</f>
        <v>94248945095.540039</v>
      </c>
      <c r="X5" s="3">
        <f>IFERROR(W5/S5*100,0)</f>
        <v>10.477650864511581</v>
      </c>
      <c r="Y5" s="2">
        <v>1133248137733.0701</v>
      </c>
      <c r="Z5" s="3">
        <f>Y5-V5</f>
        <v>139475565497.34009</v>
      </c>
      <c r="AA5" s="3">
        <f>IFERROR(Z5/V5*100,0)</f>
        <v>14.034958238337806</v>
      </c>
      <c r="AB5" s="2">
        <v>1207973460205.8601</v>
      </c>
      <c r="AC5" s="3">
        <f>AB5-Y5</f>
        <v>74725322472.790039</v>
      </c>
      <c r="AD5" s="3">
        <f>IFERROR(AC5/Y5*100,0)</f>
        <v>6.5939064874414237</v>
      </c>
      <c r="AE5" s="3">
        <v>1287476920806.77</v>
      </c>
      <c r="AF5" s="3">
        <f>(AE5-AB5)</f>
        <v>79503460600.909912</v>
      </c>
      <c r="AG5" s="3">
        <f>IFERROR(AF5/AB5*100,0)</f>
        <v>6.5815568983908888</v>
      </c>
      <c r="AH5" s="3">
        <v>1371675580417.0432</v>
      </c>
      <c r="AI5" s="3">
        <f>AH5-AE5</f>
        <v>84198659610.273193</v>
      </c>
      <c r="AJ5" s="3">
        <f>IFERROR(AI5/AE5*100,0)</f>
        <v>6.539818947396113</v>
      </c>
      <c r="AK5" s="3">
        <v>1487089621826.03</v>
      </c>
      <c r="AL5" s="3">
        <f>AK5-AH5</f>
        <v>115414041408.98682</v>
      </c>
      <c r="AM5" s="3">
        <f>IFERROR(AL5/AH5*100,0)</f>
        <v>8.4140917179480894</v>
      </c>
    </row>
    <row r="6" spans="1:39" ht="17.100000000000001" customHeight="1">
      <c r="A6" s="58" t="s">
        <v>226</v>
      </c>
      <c r="B6" s="12" t="s">
        <v>153</v>
      </c>
      <c r="C6" s="13">
        <v>43928383924</v>
      </c>
      <c r="D6" s="13">
        <v>38251457494</v>
      </c>
      <c r="E6" s="14">
        <f t="shared" si="0"/>
        <v>-5676926430</v>
      </c>
      <c r="F6" s="1">
        <f t="shared" ref="F6:F116" si="1">IFERROR(E6/C6*100,0)</f>
        <v>-12.923139717185103</v>
      </c>
      <c r="G6" s="13">
        <v>43861973154</v>
      </c>
      <c r="H6" s="1">
        <f t="shared" ref="H6:H116" si="2">G6-D6</f>
        <v>5610515660</v>
      </c>
      <c r="I6" s="1">
        <f t="shared" ref="I6:I116" si="3">IFERROR(H6/D6*100,0)</f>
        <v>14.667455902510504</v>
      </c>
      <c r="J6" s="13">
        <v>47677299243</v>
      </c>
      <c r="K6" s="1">
        <f t="shared" ref="K6:K116" si="4">J6-G6</f>
        <v>3815326089</v>
      </c>
      <c r="L6" s="1">
        <f t="shared" ref="L6:L116" si="5">IFERROR(K6/G6*100,0)</f>
        <v>8.6984825684980844</v>
      </c>
      <c r="M6" s="13">
        <v>50931463509</v>
      </c>
      <c r="N6" s="1">
        <f t="shared" ref="N6:N116" si="6">M6-J6</f>
        <v>3254164266</v>
      </c>
      <c r="O6" s="1">
        <f t="shared" ref="O6:O116" si="7">IFERROR(N6/J6*100,0)</f>
        <v>6.8253955607138916</v>
      </c>
      <c r="P6" s="13">
        <v>62468711543</v>
      </c>
      <c r="Q6" s="1">
        <f t="shared" ref="Q6:Q116" si="8">P6-M6</f>
        <v>11537248034</v>
      </c>
      <c r="R6" s="1">
        <f t="shared" ref="R6:R116" si="9">IFERROR(Q6/M6*100,0)</f>
        <v>22.652496588795795</v>
      </c>
      <c r="S6" s="13">
        <v>83156217431</v>
      </c>
      <c r="T6" s="1">
        <f t="shared" ref="T6:T116" si="10">S6-P6</f>
        <v>20687505888</v>
      </c>
      <c r="U6" s="1">
        <f t="shared" ref="U6:U116" si="11">IFERROR(T6/P6*100,0)</f>
        <v>33.11658809187999</v>
      </c>
      <c r="V6" s="13">
        <v>91253481685</v>
      </c>
      <c r="W6" s="1">
        <f t="shared" ref="W6:W116" si="12">V6-S6</f>
        <v>8097264254</v>
      </c>
      <c r="X6" s="1">
        <f t="shared" ref="X6:X116" si="13">IFERROR(W6/S6*100,0)</f>
        <v>9.7374129128935127</v>
      </c>
      <c r="Y6" s="13">
        <v>79736282148</v>
      </c>
      <c r="Z6" s="1">
        <f t="shared" ref="Z6:Z116" si="14">Y6-V6</f>
        <v>-11517199537</v>
      </c>
      <c r="AA6" s="1">
        <f t="shared" ref="AA6:AA116" si="15">IFERROR(Z6/V6*100,0)</f>
        <v>-12.62110696965677</v>
      </c>
      <c r="AB6" s="13">
        <v>90035644487</v>
      </c>
      <c r="AC6" s="1">
        <f t="shared" ref="AC6:AC116" si="16">AB6-Y6</f>
        <v>10299362339</v>
      </c>
      <c r="AD6" s="1">
        <f t="shared" ref="AD6:AD116" si="17">IFERROR(AC6/Y6*100,0)</f>
        <v>12.916782751273958</v>
      </c>
      <c r="AE6" s="1">
        <v>92206522891.619293</v>
      </c>
      <c r="AF6" s="1">
        <f>(AE6-AB6)</f>
        <v>2170878404.6192932</v>
      </c>
      <c r="AG6" s="1">
        <f>IFERROR(AF6/AB6*100,0)</f>
        <v>2.4111321876889997</v>
      </c>
      <c r="AH6" s="1">
        <v>98284208265.143799</v>
      </c>
      <c r="AI6" s="1">
        <f t="shared" ref="AI6:AI69" si="18">AH6-AE6</f>
        <v>6077685373.5245056</v>
      </c>
      <c r="AJ6" s="1">
        <f t="shared" ref="AJ6:AJ69" si="19">IFERROR(AI6/AE6*100,0)</f>
        <v>6.591383324006582</v>
      </c>
      <c r="AK6" s="1">
        <v>93010810778.920914</v>
      </c>
      <c r="AL6" s="1">
        <f t="shared" ref="AL6:AL69" si="20">AK6-AH6</f>
        <v>-5273397486.2228851</v>
      </c>
      <c r="AM6" s="1">
        <f t="shared" ref="AM6:AM69" si="21">IFERROR(AL6/AH6*100,0)</f>
        <v>-5.3654575636369852</v>
      </c>
    </row>
    <row r="7" spans="1:39" ht="17.100000000000001" customHeight="1">
      <c r="A7" s="58" t="s">
        <v>227</v>
      </c>
      <c r="B7" s="12" t="s">
        <v>152</v>
      </c>
      <c r="C7" s="13">
        <v>664749083</v>
      </c>
      <c r="D7" s="13">
        <v>658065852</v>
      </c>
      <c r="E7" s="14">
        <f t="shared" si="0"/>
        <v>-6683231</v>
      </c>
      <c r="F7" s="1">
        <f t="shared" si="1"/>
        <v>-1.0053764903049893</v>
      </c>
      <c r="G7" s="13">
        <v>593845676</v>
      </c>
      <c r="H7" s="1">
        <f t="shared" si="2"/>
        <v>-64220176</v>
      </c>
      <c r="I7" s="1">
        <f t="shared" si="3"/>
        <v>-9.7589285031006288</v>
      </c>
      <c r="J7" s="13">
        <v>512477030</v>
      </c>
      <c r="K7" s="1">
        <f t="shared" si="4"/>
        <v>-81368646</v>
      </c>
      <c r="L7" s="1">
        <f t="shared" si="5"/>
        <v>-13.701985092840854</v>
      </c>
      <c r="M7" s="13">
        <v>446318307</v>
      </c>
      <c r="N7" s="1">
        <f t="shared" si="6"/>
        <v>-66158723</v>
      </c>
      <c r="O7" s="1">
        <f t="shared" si="7"/>
        <v>-12.909597723823838</v>
      </c>
      <c r="P7" s="13">
        <v>553567635</v>
      </c>
      <c r="Q7" s="1">
        <f t="shared" si="8"/>
        <v>107249328</v>
      </c>
      <c r="R7" s="1">
        <f t="shared" si="9"/>
        <v>24.029784644258388</v>
      </c>
      <c r="S7" s="13">
        <v>604261733</v>
      </c>
      <c r="T7" s="1">
        <f t="shared" si="10"/>
        <v>50694098</v>
      </c>
      <c r="U7" s="1">
        <f t="shared" si="11"/>
        <v>9.1577062665522355</v>
      </c>
      <c r="V7" s="13">
        <v>528740545</v>
      </c>
      <c r="W7" s="1">
        <f t="shared" si="12"/>
        <v>-75521188</v>
      </c>
      <c r="X7" s="1">
        <f t="shared" si="13"/>
        <v>-12.498092114001203</v>
      </c>
      <c r="Y7" s="13">
        <v>576393103</v>
      </c>
      <c r="Z7" s="1">
        <f t="shared" si="14"/>
        <v>47652558</v>
      </c>
      <c r="AA7" s="1">
        <f t="shared" si="15"/>
        <v>9.0124652725468586</v>
      </c>
      <c r="AB7" s="13">
        <v>673167916</v>
      </c>
      <c r="AC7" s="1">
        <f t="shared" si="16"/>
        <v>96774813</v>
      </c>
      <c r="AD7" s="1">
        <f t="shared" si="17"/>
        <v>16.789724321180852</v>
      </c>
      <c r="AE7" s="1">
        <v>758681464.25652003</v>
      </c>
      <c r="AF7" s="1">
        <f t="shared" ref="AF7:AF116" si="22">(AE7-AB7)</f>
        <v>85513548.256520033</v>
      </c>
      <c r="AG7" s="1">
        <f>IFERROR(AF7/AB7*100,0)</f>
        <v>12.703152694003325</v>
      </c>
      <c r="AH7" s="1">
        <v>727679213.73074996</v>
      </c>
      <c r="AI7" s="1">
        <f t="shared" si="18"/>
        <v>-31002250.525770068</v>
      </c>
      <c r="AJ7" s="1">
        <f t="shared" si="19"/>
        <v>-4.0863329323790891</v>
      </c>
      <c r="AK7" s="1">
        <v>845178534.27531993</v>
      </c>
      <c r="AL7" s="1">
        <f t="shared" si="20"/>
        <v>117499320.54456997</v>
      </c>
      <c r="AM7" s="1">
        <f t="shared" si="21"/>
        <v>16.147131638151496</v>
      </c>
    </row>
    <row r="8" spans="1:39" ht="17.100000000000001" customHeight="1">
      <c r="A8" s="58" t="s">
        <v>228</v>
      </c>
      <c r="B8" s="12" t="s">
        <v>204</v>
      </c>
      <c r="C8" s="13">
        <v>381555906</v>
      </c>
      <c r="D8" s="13">
        <v>257559937</v>
      </c>
      <c r="E8" s="14">
        <f t="shared" si="0"/>
        <v>-123995969</v>
      </c>
      <c r="F8" s="1">
        <f t="shared" si="1"/>
        <v>-32.497457659586068</v>
      </c>
      <c r="G8" s="13">
        <v>729541783</v>
      </c>
      <c r="H8" s="1">
        <f t="shared" si="2"/>
        <v>471981846</v>
      </c>
      <c r="I8" s="1">
        <f t="shared" si="3"/>
        <v>183.25126628680607</v>
      </c>
      <c r="J8" s="13">
        <v>483100578</v>
      </c>
      <c r="K8" s="1">
        <f t="shared" si="4"/>
        <v>-246441205</v>
      </c>
      <c r="L8" s="1">
        <f t="shared" si="5"/>
        <v>-33.78027287026547</v>
      </c>
      <c r="M8" s="13">
        <v>0</v>
      </c>
      <c r="N8" s="1">
        <f t="shared" si="6"/>
        <v>-483100578</v>
      </c>
      <c r="O8" s="1">
        <f t="shared" si="7"/>
        <v>-100</v>
      </c>
      <c r="P8" s="13">
        <v>0</v>
      </c>
      <c r="Q8" s="1">
        <f t="shared" si="8"/>
        <v>0</v>
      </c>
      <c r="R8" s="1">
        <f t="shared" si="9"/>
        <v>0</v>
      </c>
      <c r="S8" s="13">
        <v>0</v>
      </c>
      <c r="T8" s="1">
        <f t="shared" si="10"/>
        <v>0</v>
      </c>
      <c r="U8" s="1">
        <f t="shared" si="11"/>
        <v>0</v>
      </c>
      <c r="V8" s="13">
        <v>0</v>
      </c>
      <c r="W8" s="1">
        <f t="shared" si="12"/>
        <v>0</v>
      </c>
      <c r="X8" s="1">
        <f t="shared" si="13"/>
        <v>0</v>
      </c>
      <c r="Y8" s="13">
        <v>0</v>
      </c>
      <c r="Z8" s="1">
        <f t="shared" si="14"/>
        <v>0</v>
      </c>
      <c r="AA8" s="1">
        <f t="shared" si="15"/>
        <v>0</v>
      </c>
      <c r="AB8" s="13">
        <v>0</v>
      </c>
      <c r="AC8" s="1">
        <f t="shared" si="16"/>
        <v>0</v>
      </c>
      <c r="AD8" s="1">
        <f t="shared" si="17"/>
        <v>0</v>
      </c>
      <c r="AE8" s="1">
        <v>0</v>
      </c>
      <c r="AF8" s="1">
        <f t="shared" si="22"/>
        <v>0</v>
      </c>
      <c r="AG8" s="1">
        <f t="shared" ref="AG8:AG117" si="23">IFERROR(AF8/AB8*100,0)</f>
        <v>0</v>
      </c>
      <c r="AH8" s="1">
        <v>1263222717.7170901</v>
      </c>
      <c r="AI8" s="1">
        <f t="shared" si="18"/>
        <v>1263222717.7170901</v>
      </c>
      <c r="AJ8" s="1">
        <f t="shared" si="19"/>
        <v>0</v>
      </c>
      <c r="AK8" s="1">
        <v>412144387.97453004</v>
      </c>
      <c r="AL8" s="1">
        <f t="shared" si="20"/>
        <v>-851078329.74256015</v>
      </c>
      <c r="AM8" s="1">
        <f t="shared" si="21"/>
        <v>-67.373576947748219</v>
      </c>
    </row>
    <row r="9" spans="1:39" ht="17.100000000000001" customHeight="1">
      <c r="A9" s="58" t="s">
        <v>229</v>
      </c>
      <c r="B9" s="12" t="s">
        <v>205</v>
      </c>
      <c r="C9" s="13">
        <v>2643983872</v>
      </c>
      <c r="D9" s="13">
        <v>3098579075</v>
      </c>
      <c r="E9" s="14">
        <f t="shared" si="0"/>
        <v>454595203</v>
      </c>
      <c r="F9" s="1">
        <f t="shared" si="1"/>
        <v>17.193569439443237</v>
      </c>
      <c r="G9" s="13">
        <v>4608005767</v>
      </c>
      <c r="H9" s="1">
        <f t="shared" si="2"/>
        <v>1509426692</v>
      </c>
      <c r="I9" s="1">
        <f t="shared" si="3"/>
        <v>48.713512079726414</v>
      </c>
      <c r="J9" s="13">
        <v>4125560394</v>
      </c>
      <c r="K9" s="1">
        <f t="shared" si="4"/>
        <v>-482445373</v>
      </c>
      <c r="L9" s="1">
        <f t="shared" si="5"/>
        <v>-10.469721554061588</v>
      </c>
      <c r="M9" s="13">
        <v>4800578003</v>
      </c>
      <c r="N9" s="1">
        <f t="shared" si="6"/>
        <v>675017609</v>
      </c>
      <c r="O9" s="1">
        <f t="shared" si="7"/>
        <v>16.361840441887857</v>
      </c>
      <c r="P9" s="13">
        <v>4626252473</v>
      </c>
      <c r="Q9" s="1">
        <f t="shared" si="8"/>
        <v>-174325530</v>
      </c>
      <c r="R9" s="1">
        <f t="shared" si="9"/>
        <v>-3.6313445983183623</v>
      </c>
      <c r="S9" s="13">
        <v>4859278965</v>
      </c>
      <c r="T9" s="1">
        <f t="shared" si="10"/>
        <v>233026492</v>
      </c>
      <c r="U9" s="1">
        <f t="shared" si="11"/>
        <v>5.0370465805747218</v>
      </c>
      <c r="V9" s="13">
        <v>5777924666</v>
      </c>
      <c r="W9" s="1">
        <f t="shared" si="12"/>
        <v>918645701</v>
      </c>
      <c r="X9" s="1">
        <f t="shared" si="13"/>
        <v>18.904979681486552</v>
      </c>
      <c r="Y9" s="13">
        <v>6325867621</v>
      </c>
      <c r="Z9" s="1">
        <f t="shared" si="14"/>
        <v>547942955</v>
      </c>
      <c r="AA9" s="1">
        <f t="shared" si="15"/>
        <v>9.4833869715254604</v>
      </c>
      <c r="AB9" s="13">
        <v>5293973746</v>
      </c>
      <c r="AC9" s="1">
        <f t="shared" si="16"/>
        <v>-1031893875</v>
      </c>
      <c r="AD9" s="1">
        <f t="shared" si="17"/>
        <v>-16.312290057642358</v>
      </c>
      <c r="AE9" s="1">
        <v>7149695979.0799999</v>
      </c>
      <c r="AF9" s="1">
        <f t="shared" si="22"/>
        <v>1855722233.0799999</v>
      </c>
      <c r="AG9" s="1">
        <f t="shared" si="23"/>
        <v>35.053483868939459</v>
      </c>
      <c r="AH9" s="1">
        <v>8198052522.8859997</v>
      </c>
      <c r="AI9" s="1">
        <f t="shared" si="18"/>
        <v>1048356543.8059998</v>
      </c>
      <c r="AJ9" s="1">
        <f t="shared" si="19"/>
        <v>14.662952758739525</v>
      </c>
      <c r="AK9" s="1">
        <v>9264854560.6720009</v>
      </c>
      <c r="AL9" s="1">
        <f t="shared" si="20"/>
        <v>1066802037.7860012</v>
      </c>
      <c r="AM9" s="1">
        <f t="shared" si="21"/>
        <v>13.012871469265114</v>
      </c>
    </row>
    <row r="10" spans="1:39" ht="17.100000000000001" customHeight="1">
      <c r="A10" s="58" t="s">
        <v>230</v>
      </c>
      <c r="B10" s="12" t="s">
        <v>151</v>
      </c>
      <c r="C10" s="13">
        <v>26101581192</v>
      </c>
      <c r="D10" s="13">
        <v>25812906446</v>
      </c>
      <c r="E10" s="14">
        <f t="shared" si="0"/>
        <v>-288674746</v>
      </c>
      <c r="F10" s="1">
        <f t="shared" si="1"/>
        <v>-1.1059665078392926</v>
      </c>
      <c r="G10" s="13">
        <v>28926028191</v>
      </c>
      <c r="H10" s="1">
        <f t="shared" si="2"/>
        <v>3113121745</v>
      </c>
      <c r="I10" s="1">
        <f t="shared" si="3"/>
        <v>12.060330174413245</v>
      </c>
      <c r="J10" s="13">
        <v>30389427990</v>
      </c>
      <c r="K10" s="1">
        <f t="shared" si="4"/>
        <v>1463399799</v>
      </c>
      <c r="L10" s="1">
        <f t="shared" si="5"/>
        <v>5.0591107404621836</v>
      </c>
      <c r="M10" s="13">
        <v>37462850699</v>
      </c>
      <c r="N10" s="1">
        <f t="shared" si="6"/>
        <v>7073422709</v>
      </c>
      <c r="O10" s="1">
        <f t="shared" si="7"/>
        <v>23.27593237795589</v>
      </c>
      <c r="P10" s="13">
        <v>48546652330</v>
      </c>
      <c r="Q10" s="1">
        <f t="shared" si="8"/>
        <v>11083801631</v>
      </c>
      <c r="R10" s="1">
        <f t="shared" si="9"/>
        <v>29.586113774560836</v>
      </c>
      <c r="S10" s="13">
        <v>66259587352</v>
      </c>
      <c r="T10" s="1">
        <f t="shared" si="10"/>
        <v>17712935022</v>
      </c>
      <c r="U10" s="1">
        <f t="shared" si="11"/>
        <v>36.486419087344721</v>
      </c>
      <c r="V10" s="13">
        <v>73834265267</v>
      </c>
      <c r="W10" s="1">
        <f t="shared" si="12"/>
        <v>7574677915</v>
      </c>
      <c r="X10" s="1">
        <f t="shared" si="13"/>
        <v>11.431821744919702</v>
      </c>
      <c r="Y10" s="13">
        <v>59228537898</v>
      </c>
      <c r="Z10" s="1">
        <f t="shared" si="14"/>
        <v>-14605727369</v>
      </c>
      <c r="AA10" s="1">
        <f t="shared" si="15"/>
        <v>-19.781773836554969</v>
      </c>
      <c r="AB10" s="13">
        <v>70148241434</v>
      </c>
      <c r="AC10" s="1">
        <f t="shared" si="16"/>
        <v>10919703536</v>
      </c>
      <c r="AD10" s="1">
        <f t="shared" si="17"/>
        <v>18.436557651997571</v>
      </c>
      <c r="AE10" s="1">
        <v>74639418399.288803</v>
      </c>
      <c r="AF10" s="1">
        <f t="shared" si="22"/>
        <v>4491176965.2888031</v>
      </c>
      <c r="AG10" s="1">
        <f t="shared" si="23"/>
        <v>6.4024084901891554</v>
      </c>
      <c r="AH10" s="1">
        <v>62287277185.9729</v>
      </c>
      <c r="AI10" s="1">
        <f t="shared" si="18"/>
        <v>-12352141213.315903</v>
      </c>
      <c r="AJ10" s="1">
        <f t="shared" si="19"/>
        <v>-16.549085561247619</v>
      </c>
      <c r="AK10" s="1">
        <v>65459220211.115105</v>
      </c>
      <c r="AL10" s="1">
        <f t="shared" si="20"/>
        <v>3171943025.1422043</v>
      </c>
      <c r="AM10" s="1">
        <f t="shared" si="21"/>
        <v>5.0924412953092224</v>
      </c>
    </row>
    <row r="11" spans="1:39" ht="17.100000000000001" customHeight="1">
      <c r="A11" s="58" t="s">
        <v>231</v>
      </c>
      <c r="B11" s="12" t="s">
        <v>206</v>
      </c>
      <c r="C11" s="13">
        <v>7250032667</v>
      </c>
      <c r="D11" s="13">
        <v>5678538536</v>
      </c>
      <c r="E11" s="14">
        <f t="shared" si="0"/>
        <v>-1571494131</v>
      </c>
      <c r="F11" s="1">
        <f t="shared" si="1"/>
        <v>-21.675683451096372</v>
      </c>
      <c r="G11" s="13">
        <v>6557797896</v>
      </c>
      <c r="H11" s="1">
        <f t="shared" si="2"/>
        <v>879259360</v>
      </c>
      <c r="I11" s="1">
        <f t="shared" si="3"/>
        <v>15.483902317925558</v>
      </c>
      <c r="J11" s="13">
        <v>8748824583</v>
      </c>
      <c r="K11" s="1">
        <f t="shared" si="4"/>
        <v>2191026687</v>
      </c>
      <c r="L11" s="1">
        <f t="shared" si="5"/>
        <v>33.41101268668924</v>
      </c>
      <c r="M11" s="13">
        <v>3989454740</v>
      </c>
      <c r="N11" s="1">
        <f t="shared" si="6"/>
        <v>-4759369843</v>
      </c>
      <c r="O11" s="1">
        <f t="shared" si="7"/>
        <v>-54.400105955353339</v>
      </c>
      <c r="P11" s="13">
        <v>5742554386</v>
      </c>
      <c r="Q11" s="1">
        <f t="shared" si="8"/>
        <v>1753099646</v>
      </c>
      <c r="R11" s="1">
        <f t="shared" si="9"/>
        <v>43.943339635430981</v>
      </c>
      <c r="S11" s="13">
        <v>6726681797</v>
      </c>
      <c r="T11" s="1">
        <f t="shared" si="10"/>
        <v>984127411</v>
      </c>
      <c r="U11" s="1">
        <f t="shared" si="11"/>
        <v>17.137450424487806</v>
      </c>
      <c r="V11" s="13">
        <v>2562092085</v>
      </c>
      <c r="W11" s="1">
        <f t="shared" si="12"/>
        <v>-4164589712</v>
      </c>
      <c r="X11" s="1">
        <f t="shared" si="13"/>
        <v>-61.911501653866615</v>
      </c>
      <c r="Y11" s="13">
        <v>6030056822</v>
      </c>
      <c r="Z11" s="1">
        <f t="shared" si="14"/>
        <v>3467964737</v>
      </c>
      <c r="AA11" s="1">
        <f t="shared" si="15"/>
        <v>135.35675619559163</v>
      </c>
      <c r="AB11" s="13">
        <v>6890036260</v>
      </c>
      <c r="AC11" s="1">
        <f t="shared" si="16"/>
        <v>859979438</v>
      </c>
      <c r="AD11" s="1">
        <f t="shared" si="17"/>
        <v>14.261547832558715</v>
      </c>
      <c r="AE11" s="1">
        <v>3831607302.934</v>
      </c>
      <c r="AF11" s="1">
        <f t="shared" si="22"/>
        <v>-3058428957.066</v>
      </c>
      <c r="AG11" s="1">
        <f t="shared" si="23"/>
        <v>-44.389156190971917</v>
      </c>
      <c r="AH11" s="1">
        <v>0</v>
      </c>
      <c r="AI11" s="1">
        <f t="shared" si="18"/>
        <v>-3831607302.934</v>
      </c>
      <c r="AJ11" s="1">
        <f t="shared" si="19"/>
        <v>-100</v>
      </c>
      <c r="AK11" s="1">
        <v>0</v>
      </c>
      <c r="AL11" s="1">
        <f t="shared" si="20"/>
        <v>0</v>
      </c>
      <c r="AM11" s="1">
        <f t="shared" si="21"/>
        <v>0</v>
      </c>
    </row>
    <row r="12" spans="1:39" ht="17.100000000000001" customHeight="1">
      <c r="A12" s="58" t="s">
        <v>232</v>
      </c>
      <c r="B12" s="12" t="s">
        <v>165</v>
      </c>
      <c r="C12" s="13">
        <v>5431531348</v>
      </c>
      <c r="D12" s="13">
        <v>1388455552</v>
      </c>
      <c r="E12" s="14">
        <f t="shared" si="0"/>
        <v>-4043075796</v>
      </c>
      <c r="F12" s="1">
        <f t="shared" si="1"/>
        <v>-74.437125314369084</v>
      </c>
      <c r="G12" s="13">
        <v>1019624547</v>
      </c>
      <c r="H12" s="1">
        <f t="shared" si="2"/>
        <v>-368831005</v>
      </c>
      <c r="I12" s="1">
        <f t="shared" si="3"/>
        <v>-26.564120433579426</v>
      </c>
      <c r="J12" s="13">
        <v>2585052991</v>
      </c>
      <c r="K12" s="1">
        <f t="shared" si="4"/>
        <v>1565428444</v>
      </c>
      <c r="L12" s="1">
        <f t="shared" si="5"/>
        <v>153.52988986052728</v>
      </c>
      <c r="M12" s="13">
        <v>3665642000</v>
      </c>
      <c r="N12" s="1">
        <f t="shared" si="6"/>
        <v>1080589009</v>
      </c>
      <c r="O12" s="1">
        <f t="shared" si="7"/>
        <v>41.801425841641482</v>
      </c>
      <c r="P12" s="13">
        <v>2528881000</v>
      </c>
      <c r="Q12" s="1">
        <f t="shared" si="8"/>
        <v>-1136761000</v>
      </c>
      <c r="R12" s="1">
        <f t="shared" si="9"/>
        <v>-31.011238958959986</v>
      </c>
      <c r="S12" s="13">
        <v>4210324827</v>
      </c>
      <c r="T12" s="1">
        <f t="shared" si="10"/>
        <v>1681443827</v>
      </c>
      <c r="U12" s="1">
        <f t="shared" si="11"/>
        <v>66.489638183844946</v>
      </c>
      <c r="V12" s="13">
        <v>6919775595</v>
      </c>
      <c r="W12" s="1">
        <f t="shared" si="12"/>
        <v>2709450768</v>
      </c>
      <c r="X12" s="1">
        <f t="shared" si="13"/>
        <v>64.35253523967593</v>
      </c>
      <c r="Y12" s="13">
        <v>6931004833</v>
      </c>
      <c r="Z12" s="1">
        <f t="shared" si="14"/>
        <v>11229238</v>
      </c>
      <c r="AA12" s="1">
        <f t="shared" si="15"/>
        <v>0.16227748784388146</v>
      </c>
      <c r="AB12" s="13">
        <v>5903890922</v>
      </c>
      <c r="AC12" s="1">
        <f t="shared" si="16"/>
        <v>-1027113911</v>
      </c>
      <c r="AD12" s="1">
        <f t="shared" si="17"/>
        <v>-14.819119820977333</v>
      </c>
      <c r="AE12" s="1">
        <v>4176625965.6620002</v>
      </c>
      <c r="AF12" s="1">
        <f t="shared" si="22"/>
        <v>-1727264956.3379998</v>
      </c>
      <c r="AG12" s="1">
        <f t="shared" si="23"/>
        <v>-29.25638327601202</v>
      </c>
      <c r="AH12" s="1">
        <v>0</v>
      </c>
      <c r="AI12" s="1">
        <f t="shared" si="18"/>
        <v>-4176625965.6620002</v>
      </c>
      <c r="AJ12" s="1">
        <f t="shared" si="19"/>
        <v>-100</v>
      </c>
      <c r="AK12" s="1">
        <v>0</v>
      </c>
      <c r="AL12" s="1">
        <f t="shared" si="20"/>
        <v>0</v>
      </c>
      <c r="AM12" s="1">
        <f t="shared" si="21"/>
        <v>0</v>
      </c>
    </row>
    <row r="13" spans="1:39" ht="17.100000000000001" customHeight="1">
      <c r="A13" s="58" t="s">
        <v>233</v>
      </c>
      <c r="B13" s="12" t="s">
        <v>150</v>
      </c>
      <c r="C13" s="13">
        <v>1454949856</v>
      </c>
      <c r="D13" s="13">
        <v>1357352096</v>
      </c>
      <c r="E13" s="14">
        <f t="shared" si="0"/>
        <v>-97597760</v>
      </c>
      <c r="F13" s="1">
        <f t="shared" si="1"/>
        <v>-6.7079810068725836</v>
      </c>
      <c r="G13" s="13">
        <v>1427129294</v>
      </c>
      <c r="H13" s="1">
        <f t="shared" si="2"/>
        <v>69777198</v>
      </c>
      <c r="I13" s="1">
        <f t="shared" si="3"/>
        <v>5.1406851770905577</v>
      </c>
      <c r="J13" s="13">
        <v>832855677</v>
      </c>
      <c r="K13" s="1">
        <f t="shared" si="4"/>
        <v>-594273617</v>
      </c>
      <c r="L13" s="1">
        <f t="shared" si="5"/>
        <v>-41.641189729513044</v>
      </c>
      <c r="M13" s="13">
        <v>566619760</v>
      </c>
      <c r="N13" s="1">
        <f t="shared" si="6"/>
        <v>-266235917</v>
      </c>
      <c r="O13" s="1">
        <f t="shared" si="7"/>
        <v>-31.966632917602123</v>
      </c>
      <c r="P13" s="13">
        <v>460081284</v>
      </c>
      <c r="Q13" s="1">
        <f t="shared" si="8"/>
        <v>-106538476</v>
      </c>
      <c r="R13" s="1">
        <f t="shared" si="9"/>
        <v>-18.802463931014337</v>
      </c>
      <c r="S13" s="13">
        <v>488743900</v>
      </c>
      <c r="T13" s="1">
        <f t="shared" si="10"/>
        <v>28662616</v>
      </c>
      <c r="U13" s="1">
        <f t="shared" si="11"/>
        <v>6.2299026273800777</v>
      </c>
      <c r="V13" s="13">
        <v>1615457704</v>
      </c>
      <c r="W13" s="1">
        <f t="shared" si="12"/>
        <v>1126713804</v>
      </c>
      <c r="X13" s="1">
        <f t="shared" si="13"/>
        <v>230.53255580274251</v>
      </c>
      <c r="Y13" s="13">
        <v>642998218</v>
      </c>
      <c r="Z13" s="1">
        <f t="shared" si="14"/>
        <v>-972459486</v>
      </c>
      <c r="AA13" s="1">
        <f t="shared" si="15"/>
        <v>-60.197149302771223</v>
      </c>
      <c r="AB13" s="13">
        <v>1118083164</v>
      </c>
      <c r="AC13" s="1">
        <f t="shared" si="16"/>
        <v>475084946</v>
      </c>
      <c r="AD13" s="1">
        <f t="shared" si="17"/>
        <v>73.885888436474644</v>
      </c>
      <c r="AE13" s="1">
        <v>1650417765.3110001</v>
      </c>
      <c r="AF13" s="1">
        <f t="shared" si="22"/>
        <v>532334601.31100011</v>
      </c>
      <c r="AG13" s="1">
        <f t="shared" si="23"/>
        <v>47.6113600894003</v>
      </c>
      <c r="AH13" s="1">
        <v>4441018960.8433895</v>
      </c>
      <c r="AI13" s="1">
        <f t="shared" si="18"/>
        <v>2790601195.5323896</v>
      </c>
      <c r="AJ13" s="1">
        <f t="shared" si="19"/>
        <v>169.08453448491184</v>
      </c>
      <c r="AK13" s="1">
        <v>1351765851.9757099</v>
      </c>
      <c r="AL13" s="1">
        <f t="shared" si="20"/>
        <v>-3089253108.8676796</v>
      </c>
      <c r="AM13" s="1">
        <f t="shared" si="21"/>
        <v>-69.561808587302281</v>
      </c>
    </row>
    <row r="14" spans="1:39" ht="17.100000000000001" customHeight="1">
      <c r="A14" s="58" t="s">
        <v>527</v>
      </c>
      <c r="B14" s="12" t="s">
        <v>528</v>
      </c>
      <c r="C14" s="13"/>
      <c r="D14" s="13"/>
      <c r="E14" s="14"/>
      <c r="F14" s="1"/>
      <c r="G14" s="13"/>
      <c r="H14" s="1"/>
      <c r="I14" s="1"/>
      <c r="J14" s="13"/>
      <c r="K14" s="1"/>
      <c r="L14" s="1"/>
      <c r="M14" s="13"/>
      <c r="N14" s="1"/>
      <c r="O14" s="1"/>
      <c r="P14" s="13"/>
      <c r="Q14" s="1"/>
      <c r="R14" s="1"/>
      <c r="S14" s="13"/>
      <c r="T14" s="1"/>
      <c r="U14" s="1"/>
      <c r="V14" s="13"/>
      <c r="W14" s="1"/>
      <c r="X14" s="1"/>
      <c r="Y14" s="13"/>
      <c r="Z14" s="1"/>
      <c r="AA14" s="1"/>
      <c r="AB14" s="13"/>
      <c r="AC14" s="1"/>
      <c r="AD14" s="1"/>
      <c r="AE14" s="1"/>
      <c r="AF14" s="1"/>
      <c r="AG14" s="1"/>
      <c r="AH14" s="1">
        <v>9515486105.2434292</v>
      </c>
      <c r="AI14" s="1">
        <f t="shared" si="18"/>
        <v>9515486105.2434292</v>
      </c>
      <c r="AJ14" s="1">
        <f t="shared" si="19"/>
        <v>0</v>
      </c>
      <c r="AK14" s="1">
        <v>3159725435.6430602</v>
      </c>
      <c r="AL14" s="1">
        <f t="shared" si="20"/>
        <v>-6355760669.6003685</v>
      </c>
      <c r="AM14" s="1">
        <f t="shared" si="21"/>
        <v>-66.793862124375124</v>
      </c>
    </row>
    <row r="15" spans="1:39" ht="17.100000000000001" customHeight="1">
      <c r="A15" s="58" t="s">
        <v>532</v>
      </c>
      <c r="B15" s="12" t="s">
        <v>533</v>
      </c>
      <c r="C15" s="13"/>
      <c r="D15" s="13"/>
      <c r="E15" s="14"/>
      <c r="F15" s="1"/>
      <c r="G15" s="13"/>
      <c r="H15" s="1"/>
      <c r="I15" s="1"/>
      <c r="J15" s="13"/>
      <c r="K15" s="1"/>
      <c r="L15" s="1"/>
      <c r="M15" s="13"/>
      <c r="N15" s="1"/>
      <c r="O15" s="1"/>
      <c r="P15" s="13"/>
      <c r="Q15" s="1"/>
      <c r="R15" s="1"/>
      <c r="S15" s="13"/>
      <c r="T15" s="1"/>
      <c r="U15" s="1"/>
      <c r="V15" s="13"/>
      <c r="W15" s="1"/>
      <c r="X15" s="1"/>
      <c r="Y15" s="13"/>
      <c r="Z15" s="1"/>
      <c r="AA15" s="1"/>
      <c r="AB15" s="13"/>
      <c r="AC15" s="1"/>
      <c r="AD15" s="1"/>
      <c r="AE15" s="1"/>
      <c r="AF15" s="1"/>
      <c r="AG15" s="1"/>
      <c r="AH15" s="1">
        <v>11833890621.4394</v>
      </c>
      <c r="AI15" s="1">
        <f t="shared" si="18"/>
        <v>11833890621.4394</v>
      </c>
      <c r="AJ15" s="1">
        <f t="shared" si="19"/>
        <v>0</v>
      </c>
      <c r="AK15" s="1">
        <v>12511512587.370399</v>
      </c>
      <c r="AL15" s="1">
        <f t="shared" si="20"/>
        <v>677621965.93099976</v>
      </c>
      <c r="AM15" s="1">
        <f t="shared" si="21"/>
        <v>5.7261131407058592</v>
      </c>
    </row>
    <row r="16" spans="1:39" ht="17.100000000000001" customHeight="1">
      <c r="A16" s="58" t="s">
        <v>234</v>
      </c>
      <c r="B16" s="12" t="s">
        <v>207</v>
      </c>
      <c r="C16" s="13">
        <v>0</v>
      </c>
      <c r="D16" s="13">
        <v>0</v>
      </c>
      <c r="E16" s="14">
        <f t="shared" si="0"/>
        <v>0</v>
      </c>
      <c r="F16" s="1">
        <f t="shared" si="1"/>
        <v>0</v>
      </c>
      <c r="G16" s="13">
        <v>0</v>
      </c>
      <c r="H16" s="1">
        <f t="shared" si="2"/>
        <v>0</v>
      </c>
      <c r="I16" s="1">
        <f t="shared" si="3"/>
        <v>0</v>
      </c>
      <c r="J16" s="13">
        <v>0</v>
      </c>
      <c r="K16" s="1">
        <f t="shared" si="4"/>
        <v>0</v>
      </c>
      <c r="L16" s="1">
        <f t="shared" si="5"/>
        <v>0</v>
      </c>
      <c r="M16" s="13">
        <v>0</v>
      </c>
      <c r="N16" s="1">
        <f t="shared" si="6"/>
        <v>0</v>
      </c>
      <c r="O16" s="1">
        <f t="shared" si="7"/>
        <v>0</v>
      </c>
      <c r="P16" s="13">
        <v>0</v>
      </c>
      <c r="Q16" s="1">
        <f t="shared" si="8"/>
        <v>0</v>
      </c>
      <c r="R16" s="1">
        <f t="shared" si="9"/>
        <v>0</v>
      </c>
      <c r="S16" s="13">
        <v>7338857</v>
      </c>
      <c r="T16" s="1">
        <f t="shared" si="10"/>
        <v>7338857</v>
      </c>
      <c r="U16" s="1">
        <f t="shared" si="11"/>
        <v>0</v>
      </c>
      <c r="V16" s="13">
        <v>15225823</v>
      </c>
      <c r="W16" s="1">
        <f t="shared" si="12"/>
        <v>7886966</v>
      </c>
      <c r="X16" s="1">
        <f t="shared" si="13"/>
        <v>107.46858809212387</v>
      </c>
      <c r="Y16" s="13">
        <v>1423653</v>
      </c>
      <c r="Z16" s="1">
        <f t="shared" si="14"/>
        <v>-13802170</v>
      </c>
      <c r="AA16" s="1">
        <f t="shared" si="15"/>
        <v>-90.649746814999759</v>
      </c>
      <c r="AB16" s="13">
        <v>8251045</v>
      </c>
      <c r="AC16" s="1">
        <f t="shared" si="16"/>
        <v>6827392</v>
      </c>
      <c r="AD16" s="1">
        <f t="shared" si="17"/>
        <v>479.56854654891322</v>
      </c>
      <c r="AE16" s="1">
        <v>76015.087</v>
      </c>
      <c r="AF16" s="1">
        <f t="shared" si="22"/>
        <v>-8175029.9129999997</v>
      </c>
      <c r="AG16" s="1">
        <f t="shared" si="23"/>
        <v>-99.078721701311764</v>
      </c>
      <c r="AH16" s="1">
        <v>17580937.310830001</v>
      </c>
      <c r="AI16" s="1">
        <f t="shared" si="18"/>
        <v>17504922.22383</v>
      </c>
      <c r="AJ16" s="1">
        <f t="shared" si="19"/>
        <v>23028.220994905918</v>
      </c>
      <c r="AK16" s="1">
        <v>6409209.8948500007</v>
      </c>
      <c r="AL16" s="1">
        <f t="shared" si="20"/>
        <v>-11171727.41598</v>
      </c>
      <c r="AM16" s="1">
        <f t="shared" si="21"/>
        <v>-63.544549522385964</v>
      </c>
    </row>
    <row r="17" spans="1:39" ht="17.100000000000001" customHeight="1">
      <c r="A17" s="58" t="s">
        <v>235</v>
      </c>
      <c r="B17" s="12" t="s">
        <v>149</v>
      </c>
      <c r="C17" s="13">
        <v>70851185265</v>
      </c>
      <c r="D17" s="13">
        <v>90472315919</v>
      </c>
      <c r="E17" s="14">
        <f t="shared" si="0"/>
        <v>19621130654</v>
      </c>
      <c r="F17" s="1">
        <f t="shared" si="1"/>
        <v>27.693440244665467</v>
      </c>
      <c r="G17" s="13">
        <v>92873233689</v>
      </c>
      <c r="H17" s="1">
        <f t="shared" si="2"/>
        <v>2400917770</v>
      </c>
      <c r="I17" s="1">
        <f t="shared" si="3"/>
        <v>2.6537596010580136</v>
      </c>
      <c r="J17" s="13">
        <v>92649150201</v>
      </c>
      <c r="K17" s="1">
        <f t="shared" si="4"/>
        <v>-224083488</v>
      </c>
      <c r="L17" s="1">
        <f t="shared" si="5"/>
        <v>-0.24127886916307587</v>
      </c>
      <c r="M17" s="13">
        <v>108005557295</v>
      </c>
      <c r="N17" s="1">
        <f t="shared" si="6"/>
        <v>15356407094</v>
      </c>
      <c r="O17" s="1">
        <f t="shared" si="7"/>
        <v>16.574795409007702</v>
      </c>
      <c r="P17" s="13">
        <v>147028967032</v>
      </c>
      <c r="Q17" s="1">
        <f t="shared" si="8"/>
        <v>39023409737</v>
      </c>
      <c r="R17" s="1">
        <f t="shared" si="9"/>
        <v>36.130927624783013</v>
      </c>
      <c r="S17" s="13">
        <v>168432276324</v>
      </c>
      <c r="T17" s="1">
        <f t="shared" si="10"/>
        <v>21403309292</v>
      </c>
      <c r="U17" s="1">
        <f t="shared" si="11"/>
        <v>14.557205783362196</v>
      </c>
      <c r="V17" s="13">
        <v>208330544003</v>
      </c>
      <c r="W17" s="1">
        <f t="shared" si="12"/>
        <v>39898267679</v>
      </c>
      <c r="X17" s="1">
        <f t="shared" si="13"/>
        <v>23.688017848936997</v>
      </c>
      <c r="Y17" s="13">
        <v>260239131244</v>
      </c>
      <c r="Z17" s="1">
        <f t="shared" si="14"/>
        <v>51908587241</v>
      </c>
      <c r="AA17" s="1">
        <f t="shared" si="15"/>
        <v>24.916455476760291</v>
      </c>
      <c r="AB17" s="13">
        <v>273900606295</v>
      </c>
      <c r="AC17" s="1">
        <f t="shared" si="16"/>
        <v>13661475051</v>
      </c>
      <c r="AD17" s="1">
        <f t="shared" si="17"/>
        <v>5.2495852509555965</v>
      </c>
      <c r="AE17" s="1">
        <v>279471952656.32001</v>
      </c>
      <c r="AF17" s="1">
        <f t="shared" si="22"/>
        <v>5571346361.3200073</v>
      </c>
      <c r="AG17" s="1">
        <f t="shared" si="23"/>
        <v>2.0340759506459376</v>
      </c>
      <c r="AH17" s="1">
        <v>276256434347.33398</v>
      </c>
      <c r="AI17" s="1">
        <f t="shared" si="18"/>
        <v>-3215518308.9860229</v>
      </c>
      <c r="AJ17" s="1">
        <f t="shared" si="19"/>
        <v>-1.1505692354539416</v>
      </c>
      <c r="AK17" s="1">
        <v>311153126058.83801</v>
      </c>
      <c r="AL17" s="1">
        <f t="shared" si="20"/>
        <v>34896691711.504028</v>
      </c>
      <c r="AM17" s="1">
        <f t="shared" si="21"/>
        <v>12.631992371127481</v>
      </c>
    </row>
    <row r="18" spans="1:39" ht="30">
      <c r="A18" s="58" t="s">
        <v>236</v>
      </c>
      <c r="B18" s="12" t="s">
        <v>148</v>
      </c>
      <c r="C18" s="13">
        <v>18217390460</v>
      </c>
      <c r="D18" s="13">
        <v>22086212444</v>
      </c>
      <c r="E18" s="14">
        <f t="shared" si="0"/>
        <v>3868821984</v>
      </c>
      <c r="F18" s="1">
        <f t="shared" si="1"/>
        <v>21.236971302200438</v>
      </c>
      <c r="G18" s="13">
        <v>25186395163</v>
      </c>
      <c r="H18" s="1">
        <f t="shared" si="2"/>
        <v>3100182719</v>
      </c>
      <c r="I18" s="1">
        <f t="shared" si="3"/>
        <v>14.036733219245132</v>
      </c>
      <c r="J18" s="13">
        <v>23000320296</v>
      </c>
      <c r="K18" s="1">
        <f t="shared" si="4"/>
        <v>-2186074867</v>
      </c>
      <c r="L18" s="1">
        <f t="shared" si="5"/>
        <v>-8.6795861529697849</v>
      </c>
      <c r="M18" s="13">
        <v>26178219501</v>
      </c>
      <c r="N18" s="1">
        <f t="shared" si="6"/>
        <v>3177899205</v>
      </c>
      <c r="O18" s="1">
        <f t="shared" si="7"/>
        <v>13.816760654209977</v>
      </c>
      <c r="P18" s="13">
        <v>44869809195</v>
      </c>
      <c r="Q18" s="1">
        <f t="shared" si="8"/>
        <v>18691589694</v>
      </c>
      <c r="R18" s="1">
        <f t="shared" si="9"/>
        <v>71.401302496092171</v>
      </c>
      <c r="S18" s="13">
        <v>40973184477</v>
      </c>
      <c r="T18" s="1">
        <f t="shared" si="10"/>
        <v>-3896624718</v>
      </c>
      <c r="U18" s="1">
        <f t="shared" si="11"/>
        <v>-8.6842908135972525</v>
      </c>
      <c r="V18" s="13">
        <v>40748703310</v>
      </c>
      <c r="W18" s="1">
        <f t="shared" si="12"/>
        <v>-224481167</v>
      </c>
      <c r="X18" s="1">
        <f t="shared" si="13"/>
        <v>-0.54787337099953959</v>
      </c>
      <c r="Y18" s="13">
        <v>41798590025</v>
      </c>
      <c r="Z18" s="1">
        <f t="shared" si="14"/>
        <v>1049886715</v>
      </c>
      <c r="AA18" s="1">
        <f t="shared" si="15"/>
        <v>2.5764911020919552</v>
      </c>
      <c r="AB18" s="13">
        <v>62259837696</v>
      </c>
      <c r="AC18" s="1">
        <f t="shared" si="16"/>
        <v>20461247671</v>
      </c>
      <c r="AD18" s="1">
        <f t="shared" si="17"/>
        <v>48.952004502453313</v>
      </c>
      <c r="AE18" s="1">
        <v>63902956334.4347</v>
      </c>
      <c r="AF18" s="1">
        <f t="shared" si="22"/>
        <v>1643118638.4347</v>
      </c>
      <c r="AG18" s="1">
        <f t="shared" si="23"/>
        <v>2.6391309377606444</v>
      </c>
      <c r="AH18" s="1">
        <v>0</v>
      </c>
      <c r="AI18" s="1">
        <f t="shared" si="18"/>
        <v>-63902956334.4347</v>
      </c>
      <c r="AJ18" s="1">
        <f t="shared" si="19"/>
        <v>-100</v>
      </c>
      <c r="AK18" s="1">
        <v>0</v>
      </c>
      <c r="AL18" s="1">
        <f t="shared" si="20"/>
        <v>0</v>
      </c>
      <c r="AM18" s="1">
        <f t="shared" si="21"/>
        <v>0</v>
      </c>
    </row>
    <row r="19" spans="1:39" ht="30">
      <c r="A19" s="58" t="s">
        <v>237</v>
      </c>
      <c r="B19" s="12" t="s">
        <v>147</v>
      </c>
      <c r="C19" s="13">
        <v>1415341612</v>
      </c>
      <c r="D19" s="13">
        <v>1132937386</v>
      </c>
      <c r="E19" s="14">
        <f t="shared" si="0"/>
        <v>-282404226</v>
      </c>
      <c r="F19" s="1">
        <f t="shared" si="1"/>
        <v>-19.953078720051085</v>
      </c>
      <c r="G19" s="13">
        <v>1732583741</v>
      </c>
      <c r="H19" s="1">
        <f t="shared" si="2"/>
        <v>599646355</v>
      </c>
      <c r="I19" s="1">
        <f t="shared" si="3"/>
        <v>52.928463868346562</v>
      </c>
      <c r="J19" s="13">
        <v>1347736653</v>
      </c>
      <c r="K19" s="1">
        <f t="shared" si="4"/>
        <v>-384847088</v>
      </c>
      <c r="L19" s="1">
        <f t="shared" si="5"/>
        <v>-22.212322492295627</v>
      </c>
      <c r="M19" s="13">
        <v>1570594637</v>
      </c>
      <c r="N19" s="1">
        <f t="shared" si="6"/>
        <v>222857984</v>
      </c>
      <c r="O19" s="1">
        <f t="shared" si="7"/>
        <v>16.535721834375309</v>
      </c>
      <c r="P19" s="13">
        <v>2256159018</v>
      </c>
      <c r="Q19" s="1">
        <f t="shared" si="8"/>
        <v>685564381</v>
      </c>
      <c r="R19" s="1">
        <f t="shared" si="9"/>
        <v>43.649988663497517</v>
      </c>
      <c r="S19" s="13">
        <v>1796412640</v>
      </c>
      <c r="T19" s="1">
        <f t="shared" si="10"/>
        <v>-459746378</v>
      </c>
      <c r="U19" s="1">
        <f t="shared" si="11"/>
        <v>-20.377392476863083</v>
      </c>
      <c r="V19" s="13">
        <v>2496134007</v>
      </c>
      <c r="W19" s="1">
        <f t="shared" si="12"/>
        <v>699721367</v>
      </c>
      <c r="X19" s="1">
        <f t="shared" si="13"/>
        <v>38.951037830595538</v>
      </c>
      <c r="Y19" s="13">
        <v>2954664375</v>
      </c>
      <c r="Z19" s="1">
        <f t="shared" si="14"/>
        <v>458530368</v>
      </c>
      <c r="AA19" s="1">
        <f t="shared" si="15"/>
        <v>18.36962145117716</v>
      </c>
      <c r="AB19" s="13">
        <v>2544866310</v>
      </c>
      <c r="AC19" s="1">
        <f t="shared" si="16"/>
        <v>-409798065</v>
      </c>
      <c r="AD19" s="1">
        <f t="shared" si="17"/>
        <v>-13.869530105259416</v>
      </c>
      <c r="AE19" s="1">
        <v>3774022197.6201401</v>
      </c>
      <c r="AF19" s="1">
        <f t="shared" si="22"/>
        <v>1229155887.6201401</v>
      </c>
      <c r="AG19" s="1">
        <f t="shared" si="23"/>
        <v>48.299428649363513</v>
      </c>
      <c r="AH19" s="1">
        <v>0</v>
      </c>
      <c r="AI19" s="1">
        <f t="shared" si="18"/>
        <v>-3774022197.6201401</v>
      </c>
      <c r="AJ19" s="1">
        <f t="shared" si="19"/>
        <v>-100</v>
      </c>
      <c r="AK19" s="1">
        <v>0</v>
      </c>
      <c r="AL19" s="1">
        <f t="shared" si="20"/>
        <v>0</v>
      </c>
      <c r="AM19" s="1">
        <f t="shared" si="21"/>
        <v>0</v>
      </c>
    </row>
    <row r="20" spans="1:39" ht="30">
      <c r="A20" s="58" t="s">
        <v>238</v>
      </c>
      <c r="B20" s="12" t="s">
        <v>146</v>
      </c>
      <c r="C20" s="13">
        <v>1137278272</v>
      </c>
      <c r="D20" s="13">
        <v>1384406275</v>
      </c>
      <c r="E20" s="14">
        <f t="shared" si="0"/>
        <v>247128003</v>
      </c>
      <c r="F20" s="1">
        <f t="shared" si="1"/>
        <v>21.729774417074239</v>
      </c>
      <c r="G20" s="13">
        <v>616894770</v>
      </c>
      <c r="H20" s="1">
        <f t="shared" si="2"/>
        <v>-767511505</v>
      </c>
      <c r="I20" s="1">
        <f t="shared" si="3"/>
        <v>-55.439759184853457</v>
      </c>
      <c r="J20" s="13">
        <v>535871630</v>
      </c>
      <c r="K20" s="1">
        <f t="shared" si="4"/>
        <v>-81023140</v>
      </c>
      <c r="L20" s="1">
        <f t="shared" si="5"/>
        <v>-13.1340293256174</v>
      </c>
      <c r="M20" s="13">
        <v>519475855</v>
      </c>
      <c r="N20" s="1">
        <f t="shared" si="6"/>
        <v>-16395775</v>
      </c>
      <c r="O20" s="1">
        <f t="shared" si="7"/>
        <v>-3.0596460200738749</v>
      </c>
      <c r="P20" s="13">
        <v>14885547189</v>
      </c>
      <c r="Q20" s="1">
        <f t="shared" si="8"/>
        <v>14366071334</v>
      </c>
      <c r="R20" s="1">
        <f t="shared" si="9"/>
        <v>2765.4935635073934</v>
      </c>
      <c r="S20" s="13">
        <v>15097410944</v>
      </c>
      <c r="T20" s="1">
        <f t="shared" si="10"/>
        <v>211863755</v>
      </c>
      <c r="U20" s="1">
        <f t="shared" si="11"/>
        <v>1.4232849643348102</v>
      </c>
      <c r="V20" s="13">
        <v>17980994514</v>
      </c>
      <c r="W20" s="1">
        <f t="shared" si="12"/>
        <v>2883583570</v>
      </c>
      <c r="X20" s="1">
        <f t="shared" si="13"/>
        <v>19.099854807529042</v>
      </c>
      <c r="Y20" s="13">
        <v>16162884006</v>
      </c>
      <c r="Z20" s="1">
        <f t="shared" si="14"/>
        <v>-1818110508</v>
      </c>
      <c r="AA20" s="1">
        <f t="shared" si="15"/>
        <v>-10.111290043408998</v>
      </c>
      <c r="AB20" s="13">
        <v>16228348314</v>
      </c>
      <c r="AC20" s="1">
        <f t="shared" si="16"/>
        <v>65464308</v>
      </c>
      <c r="AD20" s="1">
        <f t="shared" si="17"/>
        <v>0.40502863211601514</v>
      </c>
      <c r="AE20" s="1">
        <v>14982185481.211901</v>
      </c>
      <c r="AF20" s="1">
        <f t="shared" si="22"/>
        <v>-1246162832.7880993</v>
      </c>
      <c r="AG20" s="1">
        <f t="shared" si="23"/>
        <v>-7.6789258443081962</v>
      </c>
      <c r="AH20" s="1">
        <v>0</v>
      </c>
      <c r="AI20" s="1">
        <f t="shared" si="18"/>
        <v>-14982185481.211901</v>
      </c>
      <c r="AJ20" s="1">
        <f t="shared" si="19"/>
        <v>-100</v>
      </c>
      <c r="AK20" s="1">
        <v>0</v>
      </c>
      <c r="AL20" s="1">
        <f t="shared" si="20"/>
        <v>0</v>
      </c>
      <c r="AM20" s="1">
        <f t="shared" si="21"/>
        <v>0</v>
      </c>
    </row>
    <row r="21" spans="1:39" ht="30">
      <c r="A21" s="58" t="s">
        <v>239</v>
      </c>
      <c r="B21" s="12" t="s">
        <v>145</v>
      </c>
      <c r="C21" s="13">
        <v>2027100</v>
      </c>
      <c r="D21" s="13">
        <v>-1469623</v>
      </c>
      <c r="E21" s="14">
        <f t="shared" si="0"/>
        <v>-3496723</v>
      </c>
      <c r="F21" s="1">
        <f t="shared" si="1"/>
        <v>-172.49879137684377</v>
      </c>
      <c r="G21" s="13">
        <v>27736887</v>
      </c>
      <c r="H21" s="1">
        <f t="shared" si="2"/>
        <v>29206510</v>
      </c>
      <c r="I21" s="1">
        <f t="shared" si="3"/>
        <v>-1987.3470951393656</v>
      </c>
      <c r="J21" s="13">
        <v>100656562</v>
      </c>
      <c r="K21" s="1">
        <f t="shared" si="4"/>
        <v>72919675</v>
      </c>
      <c r="L21" s="1">
        <f t="shared" si="5"/>
        <v>262.89783348794697</v>
      </c>
      <c r="M21" s="13">
        <v>101574823</v>
      </c>
      <c r="N21" s="1">
        <f t="shared" si="6"/>
        <v>918261</v>
      </c>
      <c r="O21" s="1">
        <f t="shared" si="7"/>
        <v>0.91227137282912563</v>
      </c>
      <c r="P21" s="13">
        <v>133038707</v>
      </c>
      <c r="Q21" s="1">
        <f t="shared" si="8"/>
        <v>31463884</v>
      </c>
      <c r="R21" s="1">
        <f t="shared" si="9"/>
        <v>30.976065791421558</v>
      </c>
      <c r="S21" s="13">
        <v>17408834</v>
      </c>
      <c r="T21" s="1">
        <f t="shared" si="10"/>
        <v>-115629873</v>
      </c>
      <c r="U21" s="1">
        <f t="shared" si="11"/>
        <v>-86.914459413680262</v>
      </c>
      <c r="V21" s="13">
        <v>171423639</v>
      </c>
      <c r="W21" s="1">
        <f t="shared" si="12"/>
        <v>154014805</v>
      </c>
      <c r="X21" s="1">
        <f t="shared" si="13"/>
        <v>884.6933976164056</v>
      </c>
      <c r="Y21" s="13">
        <v>107248738</v>
      </c>
      <c r="Z21" s="1">
        <f t="shared" si="14"/>
        <v>-64174901</v>
      </c>
      <c r="AA21" s="1">
        <f t="shared" si="15"/>
        <v>-37.436436056523107</v>
      </c>
      <c r="AB21" s="13">
        <v>134681903</v>
      </c>
      <c r="AC21" s="1">
        <f t="shared" si="16"/>
        <v>27433165</v>
      </c>
      <c r="AD21" s="1">
        <f t="shared" si="17"/>
        <v>25.579009610350845</v>
      </c>
      <c r="AE21" s="1">
        <v>32376434.081020001</v>
      </c>
      <c r="AF21" s="1">
        <f t="shared" si="22"/>
        <v>-102305468.91898</v>
      </c>
      <c r="AG21" s="1">
        <f t="shared" si="23"/>
        <v>-75.960813323954895</v>
      </c>
      <c r="AH21" s="1">
        <v>0</v>
      </c>
      <c r="AI21" s="1">
        <f t="shared" si="18"/>
        <v>-32376434.081020001</v>
      </c>
      <c r="AJ21" s="1">
        <f t="shared" si="19"/>
        <v>-100</v>
      </c>
      <c r="AK21" s="1">
        <v>0</v>
      </c>
      <c r="AL21" s="1">
        <f t="shared" si="20"/>
        <v>0</v>
      </c>
      <c r="AM21" s="1">
        <f t="shared" si="21"/>
        <v>0</v>
      </c>
    </row>
    <row r="22" spans="1:39" ht="30">
      <c r="A22" s="58" t="s">
        <v>240</v>
      </c>
      <c r="B22" s="12" t="s">
        <v>144</v>
      </c>
      <c r="C22" s="13">
        <v>9309800903</v>
      </c>
      <c r="D22" s="13">
        <v>8658367063</v>
      </c>
      <c r="E22" s="14">
        <f t="shared" si="0"/>
        <v>-651433840</v>
      </c>
      <c r="F22" s="1">
        <f t="shared" si="1"/>
        <v>-6.9972907776156763</v>
      </c>
      <c r="G22" s="13">
        <v>10843195133</v>
      </c>
      <c r="H22" s="1">
        <f t="shared" si="2"/>
        <v>2184828070</v>
      </c>
      <c r="I22" s="1">
        <f t="shared" si="3"/>
        <v>25.23371963908156</v>
      </c>
      <c r="J22" s="13">
        <v>8818981389</v>
      </c>
      <c r="K22" s="1">
        <f t="shared" si="4"/>
        <v>-2024213744</v>
      </c>
      <c r="L22" s="1">
        <f t="shared" si="5"/>
        <v>-18.668056040415077</v>
      </c>
      <c r="M22" s="13">
        <v>9358626888</v>
      </c>
      <c r="N22" s="1">
        <f t="shared" si="6"/>
        <v>539645499</v>
      </c>
      <c r="O22" s="1">
        <f t="shared" si="7"/>
        <v>6.119136385445886</v>
      </c>
      <c r="P22" s="13">
        <v>8781296515</v>
      </c>
      <c r="Q22" s="1">
        <f t="shared" si="8"/>
        <v>-577330373</v>
      </c>
      <c r="R22" s="1">
        <f t="shared" si="9"/>
        <v>-6.1689645276945031</v>
      </c>
      <c r="S22" s="13">
        <v>9421313912</v>
      </c>
      <c r="T22" s="1">
        <f t="shared" si="10"/>
        <v>640017397</v>
      </c>
      <c r="U22" s="1">
        <f t="shared" si="11"/>
        <v>7.2884157357257857</v>
      </c>
      <c r="V22" s="13">
        <v>10605311848</v>
      </c>
      <c r="W22" s="1">
        <f t="shared" si="12"/>
        <v>1183997936</v>
      </c>
      <c r="X22" s="1">
        <f t="shared" si="13"/>
        <v>12.567227321572766</v>
      </c>
      <c r="Y22" s="13">
        <v>16727562728</v>
      </c>
      <c r="Z22" s="1">
        <f t="shared" si="14"/>
        <v>6122250880</v>
      </c>
      <c r="AA22" s="1">
        <f t="shared" si="15"/>
        <v>57.728155171170783</v>
      </c>
      <c r="AB22" s="13">
        <v>24861538702</v>
      </c>
      <c r="AC22" s="1">
        <f t="shared" si="16"/>
        <v>8133975974</v>
      </c>
      <c r="AD22" s="1">
        <f t="shared" si="17"/>
        <v>48.626187247139526</v>
      </c>
      <c r="AE22" s="1">
        <v>28413568365.307701</v>
      </c>
      <c r="AF22" s="1">
        <f t="shared" si="22"/>
        <v>3552029663.3077011</v>
      </c>
      <c r="AG22" s="1">
        <f t="shared" si="23"/>
        <v>14.287247888731667</v>
      </c>
      <c r="AH22" s="1">
        <v>0</v>
      </c>
      <c r="AI22" s="1">
        <f t="shared" si="18"/>
        <v>-28413568365.307701</v>
      </c>
      <c r="AJ22" s="1">
        <f t="shared" si="19"/>
        <v>-100</v>
      </c>
      <c r="AK22" s="1">
        <v>0</v>
      </c>
      <c r="AL22" s="1">
        <f t="shared" si="20"/>
        <v>0</v>
      </c>
      <c r="AM22" s="1">
        <f t="shared" si="21"/>
        <v>0</v>
      </c>
    </row>
    <row r="23" spans="1:39" ht="30">
      <c r="A23" s="58" t="s">
        <v>241</v>
      </c>
      <c r="B23" s="12" t="s">
        <v>143</v>
      </c>
      <c r="C23" s="13">
        <v>2309949498</v>
      </c>
      <c r="D23" s="13">
        <v>6666920745</v>
      </c>
      <c r="E23" s="14">
        <f t="shared" si="0"/>
        <v>4356971247</v>
      </c>
      <c r="F23" s="1">
        <f t="shared" si="1"/>
        <v>188.61759751770987</v>
      </c>
      <c r="G23" s="13">
        <v>7381704527</v>
      </c>
      <c r="H23" s="1">
        <f t="shared" si="2"/>
        <v>714783782</v>
      </c>
      <c r="I23" s="1">
        <f t="shared" si="3"/>
        <v>10.721348120660762</v>
      </c>
      <c r="J23" s="13">
        <v>9608990807</v>
      </c>
      <c r="K23" s="1">
        <f t="shared" si="4"/>
        <v>2227286280</v>
      </c>
      <c r="L23" s="1">
        <f t="shared" si="5"/>
        <v>30.173061951386337</v>
      </c>
      <c r="M23" s="13">
        <v>13691584417</v>
      </c>
      <c r="N23" s="1">
        <f t="shared" si="6"/>
        <v>4082593610</v>
      </c>
      <c r="O23" s="1">
        <f t="shared" si="7"/>
        <v>42.487225682700149</v>
      </c>
      <c r="P23" s="13">
        <v>15401368555</v>
      </c>
      <c r="Q23" s="1">
        <f t="shared" si="8"/>
        <v>1709784138</v>
      </c>
      <c r="R23" s="1">
        <f t="shared" si="9"/>
        <v>12.487847176233789</v>
      </c>
      <c r="S23" s="13">
        <v>22694236622</v>
      </c>
      <c r="T23" s="1">
        <f t="shared" si="10"/>
        <v>7292868067</v>
      </c>
      <c r="U23" s="1">
        <f t="shared" si="11"/>
        <v>47.352078102386528</v>
      </c>
      <c r="V23" s="13">
        <v>22814773075</v>
      </c>
      <c r="W23" s="1">
        <f t="shared" si="12"/>
        <v>120536453</v>
      </c>
      <c r="X23" s="1">
        <f t="shared" si="13"/>
        <v>0.53113244127872916</v>
      </c>
      <c r="Y23" s="13">
        <v>32570741224</v>
      </c>
      <c r="Z23" s="1">
        <f t="shared" si="14"/>
        <v>9755968149</v>
      </c>
      <c r="AA23" s="1">
        <f t="shared" si="15"/>
        <v>42.761626937637203</v>
      </c>
      <c r="AB23" s="13">
        <v>29990453914</v>
      </c>
      <c r="AC23" s="1">
        <f t="shared" si="16"/>
        <v>-2580287310</v>
      </c>
      <c r="AD23" s="1">
        <f t="shared" si="17"/>
        <v>-7.9221019019938526</v>
      </c>
      <c r="AE23" s="1">
        <v>31024525613.070602</v>
      </c>
      <c r="AF23" s="1">
        <f t="shared" si="22"/>
        <v>1034071699.0706024</v>
      </c>
      <c r="AG23" s="1">
        <f t="shared" si="23"/>
        <v>3.4480028279528043</v>
      </c>
      <c r="AH23" s="1">
        <v>0</v>
      </c>
      <c r="AI23" s="1">
        <f t="shared" si="18"/>
        <v>-31024525613.070602</v>
      </c>
      <c r="AJ23" s="1">
        <f t="shared" si="19"/>
        <v>-100</v>
      </c>
      <c r="AK23" s="1">
        <v>0</v>
      </c>
      <c r="AL23" s="1">
        <f t="shared" si="20"/>
        <v>0</v>
      </c>
      <c r="AM23" s="1">
        <f t="shared" si="21"/>
        <v>0</v>
      </c>
    </row>
    <row r="24" spans="1:39" ht="17.100000000000001" customHeight="1">
      <c r="A24" s="58" t="s">
        <v>242</v>
      </c>
      <c r="B24" s="12" t="s">
        <v>208</v>
      </c>
      <c r="C24" s="13">
        <v>77325030</v>
      </c>
      <c r="D24" s="13">
        <v>590813598</v>
      </c>
      <c r="E24" s="14">
        <f t="shared" si="0"/>
        <v>513488568</v>
      </c>
      <c r="F24" s="1">
        <f t="shared" si="1"/>
        <v>664.06513906299165</v>
      </c>
      <c r="G24" s="13">
        <v>574357546</v>
      </c>
      <c r="H24" s="1">
        <f t="shared" si="2"/>
        <v>-16456052</v>
      </c>
      <c r="I24" s="1">
        <f t="shared" si="3"/>
        <v>-2.7853204556744138</v>
      </c>
      <c r="J24" s="13">
        <v>131478774</v>
      </c>
      <c r="K24" s="1">
        <f t="shared" si="4"/>
        <v>-442878772</v>
      </c>
      <c r="L24" s="1">
        <f t="shared" si="5"/>
        <v>-77.108549384323751</v>
      </c>
      <c r="M24" s="13">
        <v>76738975</v>
      </c>
      <c r="N24" s="1">
        <f t="shared" si="6"/>
        <v>-54739799</v>
      </c>
      <c r="O24" s="1">
        <f t="shared" si="7"/>
        <v>-41.633943894244105</v>
      </c>
      <c r="P24" s="13">
        <v>139911004</v>
      </c>
      <c r="Q24" s="1">
        <f t="shared" si="8"/>
        <v>63172029</v>
      </c>
      <c r="R24" s="1">
        <f t="shared" si="9"/>
        <v>82.32065778830119</v>
      </c>
      <c r="S24" s="13">
        <v>396609411</v>
      </c>
      <c r="T24" s="1">
        <f t="shared" si="10"/>
        <v>256698407</v>
      </c>
      <c r="U24" s="1">
        <f t="shared" si="11"/>
        <v>183.47263593362536</v>
      </c>
      <c r="V24" s="13">
        <v>778453107</v>
      </c>
      <c r="W24" s="1">
        <f t="shared" si="12"/>
        <v>381843696</v>
      </c>
      <c r="X24" s="1">
        <f t="shared" si="13"/>
        <v>96.277013456949973</v>
      </c>
      <c r="Y24" s="13">
        <v>1188387969</v>
      </c>
      <c r="Z24" s="1">
        <f t="shared" si="14"/>
        <v>409934862</v>
      </c>
      <c r="AA24" s="1">
        <f t="shared" si="15"/>
        <v>52.660187018818085</v>
      </c>
      <c r="AB24" s="13">
        <v>13803</v>
      </c>
      <c r="AC24" s="1">
        <f t="shared" si="16"/>
        <v>-1188374166</v>
      </c>
      <c r="AD24" s="1">
        <f t="shared" si="17"/>
        <v>-99.998838510624466</v>
      </c>
      <c r="AE24" s="1">
        <v>14523.933999999999</v>
      </c>
      <c r="AF24" s="1">
        <f t="shared" si="22"/>
        <v>720.93399999999929</v>
      </c>
      <c r="AG24" s="1">
        <f t="shared" si="23"/>
        <v>5.2230239802941334</v>
      </c>
      <c r="AH24" s="1">
        <v>636203837.58169997</v>
      </c>
      <c r="AI24" s="1">
        <f t="shared" si="18"/>
        <v>636189313.64769995</v>
      </c>
      <c r="AJ24" s="1">
        <f t="shared" si="19"/>
        <v>4380282.3232858256</v>
      </c>
      <c r="AK24" s="1">
        <v>476377860.32218999</v>
      </c>
      <c r="AL24" s="1">
        <f t="shared" si="20"/>
        <v>-159825977.25950998</v>
      </c>
      <c r="AM24" s="1">
        <f t="shared" si="21"/>
        <v>-25.121819111785136</v>
      </c>
    </row>
    <row r="25" spans="1:39" ht="17.100000000000001" customHeight="1">
      <c r="A25" s="58" t="s">
        <v>243</v>
      </c>
      <c r="B25" s="12" t="s">
        <v>209</v>
      </c>
      <c r="C25" s="13">
        <v>39575461464</v>
      </c>
      <c r="D25" s="13">
        <v>50839623923</v>
      </c>
      <c r="E25" s="14">
        <f t="shared" si="0"/>
        <v>11264162459</v>
      </c>
      <c r="F25" s="1">
        <f t="shared" si="1"/>
        <v>28.462491762089741</v>
      </c>
      <c r="G25" s="13">
        <v>47241313891</v>
      </c>
      <c r="H25" s="1">
        <f t="shared" si="2"/>
        <v>-3598310032</v>
      </c>
      <c r="I25" s="1">
        <f t="shared" si="3"/>
        <v>-7.0777668171776416</v>
      </c>
      <c r="J25" s="13">
        <v>50343121320</v>
      </c>
      <c r="K25" s="1">
        <f t="shared" si="4"/>
        <v>3101807429</v>
      </c>
      <c r="L25" s="1">
        <f t="shared" si="5"/>
        <v>6.5658788325760966</v>
      </c>
      <c r="M25" s="13">
        <v>57949842607</v>
      </c>
      <c r="N25" s="1">
        <f t="shared" si="6"/>
        <v>7606721287</v>
      </c>
      <c r="O25" s="1">
        <f t="shared" si="7"/>
        <v>15.109753006073639</v>
      </c>
      <c r="P25" s="13">
        <v>61636873826</v>
      </c>
      <c r="Q25" s="1">
        <f t="shared" si="8"/>
        <v>3687031219</v>
      </c>
      <c r="R25" s="1">
        <f t="shared" si="9"/>
        <v>6.3624525160567531</v>
      </c>
      <c r="S25" s="13">
        <v>79224565686</v>
      </c>
      <c r="T25" s="1">
        <f t="shared" si="10"/>
        <v>17587691860</v>
      </c>
      <c r="U25" s="1">
        <f t="shared" si="11"/>
        <v>28.534367121943593</v>
      </c>
      <c r="V25" s="13">
        <v>114294904498</v>
      </c>
      <c r="W25" s="1">
        <f t="shared" si="12"/>
        <v>35070338812</v>
      </c>
      <c r="X25" s="1">
        <f t="shared" si="13"/>
        <v>44.267000403635379</v>
      </c>
      <c r="Y25" s="13">
        <v>150994475482</v>
      </c>
      <c r="Z25" s="1">
        <f t="shared" si="14"/>
        <v>36699570984</v>
      </c>
      <c r="AA25" s="1">
        <f t="shared" si="15"/>
        <v>32.109542542766803</v>
      </c>
      <c r="AB25" s="13">
        <v>141188695899</v>
      </c>
      <c r="AC25" s="1">
        <f t="shared" si="16"/>
        <v>-9805779583</v>
      </c>
      <c r="AD25" s="1">
        <f t="shared" si="17"/>
        <v>-6.4941313592423082</v>
      </c>
      <c r="AE25" s="1">
        <v>140137327587.521</v>
      </c>
      <c r="AF25" s="1">
        <f t="shared" si="22"/>
        <v>-1051368311.4790039</v>
      </c>
      <c r="AG25" s="1">
        <f t="shared" si="23"/>
        <v>-0.74465473654569703</v>
      </c>
      <c r="AH25" s="1">
        <v>154940452187.30099</v>
      </c>
      <c r="AI25" s="1">
        <f t="shared" si="18"/>
        <v>14803124599.779999</v>
      </c>
      <c r="AJ25" s="1">
        <f t="shared" si="19"/>
        <v>10.563298768870053</v>
      </c>
      <c r="AK25" s="1">
        <v>169929730727.71701</v>
      </c>
      <c r="AL25" s="1">
        <f t="shared" si="20"/>
        <v>14989278540.416016</v>
      </c>
      <c r="AM25" s="1">
        <f t="shared" si="21"/>
        <v>9.674218920115262</v>
      </c>
    </row>
    <row r="26" spans="1:39" ht="30">
      <c r="A26" s="58" t="s">
        <v>244</v>
      </c>
      <c r="B26" s="12" t="s">
        <v>142</v>
      </c>
      <c r="C26" s="13">
        <v>607997549</v>
      </c>
      <c r="D26" s="13">
        <v>134343493</v>
      </c>
      <c r="E26" s="14">
        <f t="shared" si="0"/>
        <v>-473654056</v>
      </c>
      <c r="F26" s="1">
        <f t="shared" si="1"/>
        <v>-77.903941681843847</v>
      </c>
      <c r="G26" s="13">
        <v>56920518</v>
      </c>
      <c r="H26" s="1">
        <f t="shared" si="2"/>
        <v>-77422975</v>
      </c>
      <c r="I26" s="1">
        <f t="shared" si="3"/>
        <v>-57.630610363838016</v>
      </c>
      <c r="J26" s="13">
        <v>43832048</v>
      </c>
      <c r="K26" s="1">
        <f t="shared" si="4"/>
        <v>-13088470</v>
      </c>
      <c r="L26" s="1">
        <f t="shared" si="5"/>
        <v>-22.994291794744385</v>
      </c>
      <c r="M26" s="13">
        <v>47650410</v>
      </c>
      <c r="N26" s="1">
        <f t="shared" si="6"/>
        <v>3818362</v>
      </c>
      <c r="O26" s="1">
        <f t="shared" si="7"/>
        <v>8.7113474597399598</v>
      </c>
      <c r="P26" s="13">
        <v>56875084</v>
      </c>
      <c r="Q26" s="1">
        <f t="shared" si="8"/>
        <v>9224674</v>
      </c>
      <c r="R26" s="1">
        <f t="shared" si="9"/>
        <v>19.359065325985654</v>
      </c>
      <c r="S26" s="13">
        <v>73265889</v>
      </c>
      <c r="T26" s="1">
        <f t="shared" si="10"/>
        <v>16390805</v>
      </c>
      <c r="U26" s="1">
        <f t="shared" si="11"/>
        <v>28.818955238817757</v>
      </c>
      <c r="V26" s="13">
        <v>79547140</v>
      </c>
      <c r="W26" s="1">
        <f t="shared" si="12"/>
        <v>6281251</v>
      </c>
      <c r="X26" s="1">
        <f t="shared" si="13"/>
        <v>8.5732270306581544</v>
      </c>
      <c r="Y26" s="13">
        <v>142077559</v>
      </c>
      <c r="Z26" s="1">
        <f t="shared" si="14"/>
        <v>62530419</v>
      </c>
      <c r="AA26" s="1">
        <f t="shared" si="15"/>
        <v>78.608004008692205</v>
      </c>
      <c r="AB26" s="13">
        <v>109299507</v>
      </c>
      <c r="AC26" s="1">
        <f t="shared" si="16"/>
        <v>-32778052</v>
      </c>
      <c r="AD26" s="1">
        <f t="shared" si="17"/>
        <v>-23.070534312881882</v>
      </c>
      <c r="AE26" s="1">
        <v>183536514.77649</v>
      </c>
      <c r="AF26" s="1">
        <f t="shared" si="22"/>
        <v>74237007.776490003</v>
      </c>
      <c r="AG26" s="1">
        <f t="shared" si="23"/>
        <v>67.920716034419087</v>
      </c>
      <c r="AH26" s="1">
        <v>602260815.91768992</v>
      </c>
      <c r="AI26" s="1">
        <f t="shared" si="18"/>
        <v>418724301.14119995</v>
      </c>
      <c r="AJ26" s="1">
        <f t="shared" si="19"/>
        <v>228.14223188836328</v>
      </c>
      <c r="AK26" s="1">
        <v>595456507.64318991</v>
      </c>
      <c r="AL26" s="1">
        <f t="shared" si="20"/>
        <v>-6804308.2745000124</v>
      </c>
      <c r="AM26" s="1">
        <f t="shared" si="21"/>
        <v>-1.1297942842474327</v>
      </c>
    </row>
    <row r="27" spans="1:39" ht="30">
      <c r="A27" s="58" t="s">
        <v>245</v>
      </c>
      <c r="B27" s="12" t="s">
        <v>141</v>
      </c>
      <c r="C27" s="13">
        <v>-2195557</v>
      </c>
      <c r="D27" s="13">
        <v>226996</v>
      </c>
      <c r="E27" s="14">
        <f t="shared" si="0"/>
        <v>2422553</v>
      </c>
      <c r="F27" s="1">
        <f t="shared" si="1"/>
        <v>-110.33887983778148</v>
      </c>
      <c r="G27" s="13">
        <v>2488362</v>
      </c>
      <c r="H27" s="1">
        <f t="shared" si="2"/>
        <v>2261366</v>
      </c>
      <c r="I27" s="1">
        <f t="shared" si="3"/>
        <v>996.21403020317541</v>
      </c>
      <c r="J27" s="13">
        <v>11080498</v>
      </c>
      <c r="K27" s="1">
        <f t="shared" si="4"/>
        <v>8592136</v>
      </c>
      <c r="L27" s="1">
        <f t="shared" si="5"/>
        <v>345.29284726257674</v>
      </c>
      <c r="M27" s="13">
        <v>4669563</v>
      </c>
      <c r="N27" s="1">
        <f t="shared" si="6"/>
        <v>-6410935</v>
      </c>
      <c r="O27" s="1">
        <f t="shared" si="7"/>
        <v>-57.85782371875343</v>
      </c>
      <c r="P27" s="13">
        <v>1125869</v>
      </c>
      <c r="Q27" s="1">
        <f t="shared" si="8"/>
        <v>-3543694</v>
      </c>
      <c r="R27" s="1">
        <f t="shared" si="9"/>
        <v>-75.889199910141485</v>
      </c>
      <c r="S27" s="13">
        <v>1677024</v>
      </c>
      <c r="T27" s="1">
        <f t="shared" si="10"/>
        <v>551155</v>
      </c>
      <c r="U27" s="1">
        <f t="shared" si="11"/>
        <v>48.953741509891472</v>
      </c>
      <c r="V27" s="13">
        <v>18428365</v>
      </c>
      <c r="W27" s="1">
        <f t="shared" si="12"/>
        <v>16751341</v>
      </c>
      <c r="X27" s="1">
        <f t="shared" si="13"/>
        <v>998.87306323582732</v>
      </c>
      <c r="Y27" s="13">
        <v>36927103</v>
      </c>
      <c r="Z27" s="1">
        <f t="shared" si="14"/>
        <v>18498738</v>
      </c>
      <c r="AA27" s="1">
        <f t="shared" si="15"/>
        <v>100.38187326982073</v>
      </c>
      <c r="AB27" s="13">
        <v>67423640</v>
      </c>
      <c r="AC27" s="1">
        <f t="shared" si="16"/>
        <v>30496537</v>
      </c>
      <c r="AD27" s="1">
        <f t="shared" si="17"/>
        <v>82.585782589010563</v>
      </c>
      <c r="AE27" s="1">
        <v>97227089.428330004</v>
      </c>
      <c r="AF27" s="1">
        <f t="shared" si="22"/>
        <v>29803449.428330004</v>
      </c>
      <c r="AG27" s="1">
        <f t="shared" si="23"/>
        <v>44.203263763762983</v>
      </c>
      <c r="AH27" s="1">
        <v>0</v>
      </c>
      <c r="AI27" s="1">
        <f t="shared" si="18"/>
        <v>-97227089.428330004</v>
      </c>
      <c r="AJ27" s="1">
        <f t="shared" si="19"/>
        <v>-100</v>
      </c>
      <c r="AK27" s="1">
        <v>0</v>
      </c>
      <c r="AL27" s="1">
        <f t="shared" si="20"/>
        <v>0</v>
      </c>
      <c r="AM27" s="1">
        <f t="shared" si="21"/>
        <v>0</v>
      </c>
    </row>
    <row r="28" spans="1:39" ht="17.100000000000001" customHeight="1">
      <c r="A28" s="58" t="s">
        <v>246</v>
      </c>
      <c r="B28" s="12" t="s">
        <v>140</v>
      </c>
      <c r="C28" s="13">
        <v>260000</v>
      </c>
      <c r="D28" s="13">
        <v>32673196</v>
      </c>
      <c r="E28" s="14">
        <f t="shared" si="0"/>
        <v>32413196</v>
      </c>
      <c r="F28" s="1">
        <f t="shared" si="1"/>
        <v>12466.613846153847</v>
      </c>
      <c r="G28" s="13">
        <v>0</v>
      </c>
      <c r="H28" s="1">
        <f t="shared" si="2"/>
        <v>-32673196</v>
      </c>
      <c r="I28" s="1">
        <f t="shared" si="3"/>
        <v>-100</v>
      </c>
      <c r="J28" s="13">
        <v>351580</v>
      </c>
      <c r="K28" s="1">
        <f t="shared" si="4"/>
        <v>351580</v>
      </c>
      <c r="L28" s="1">
        <f t="shared" si="5"/>
        <v>0</v>
      </c>
      <c r="M28" s="13">
        <v>0</v>
      </c>
      <c r="N28" s="1">
        <f t="shared" si="6"/>
        <v>-351580</v>
      </c>
      <c r="O28" s="1">
        <f t="shared" si="7"/>
        <v>-100</v>
      </c>
      <c r="P28" s="13">
        <v>0</v>
      </c>
      <c r="Q28" s="1">
        <f t="shared" si="8"/>
        <v>0</v>
      </c>
      <c r="R28" s="1">
        <f t="shared" si="9"/>
        <v>0</v>
      </c>
      <c r="S28" s="13">
        <v>0</v>
      </c>
      <c r="T28" s="1">
        <f t="shared" si="10"/>
        <v>0</v>
      </c>
      <c r="U28" s="1">
        <f t="shared" si="11"/>
        <v>0</v>
      </c>
      <c r="V28" s="13">
        <v>0</v>
      </c>
      <c r="W28" s="1">
        <f t="shared" si="12"/>
        <v>0</v>
      </c>
      <c r="X28" s="1">
        <f t="shared" si="13"/>
        <v>0</v>
      </c>
      <c r="Y28" s="13">
        <v>0</v>
      </c>
      <c r="Z28" s="1">
        <f t="shared" si="14"/>
        <v>0</v>
      </c>
      <c r="AA28" s="1">
        <f t="shared" si="15"/>
        <v>0</v>
      </c>
      <c r="AB28" s="13">
        <v>12269743</v>
      </c>
      <c r="AC28" s="1">
        <f t="shared" si="16"/>
        <v>12269743</v>
      </c>
      <c r="AD28" s="1">
        <f t="shared" si="17"/>
        <v>0</v>
      </c>
      <c r="AE28" s="1">
        <v>15315625</v>
      </c>
      <c r="AF28" s="1">
        <f t="shared" si="22"/>
        <v>3045882</v>
      </c>
      <c r="AG28" s="1">
        <f t="shared" si="23"/>
        <v>24.824334136419974</v>
      </c>
      <c r="AH28" s="1">
        <v>340782063.23749</v>
      </c>
      <c r="AI28" s="1">
        <f t="shared" si="18"/>
        <v>325466438.23749</v>
      </c>
      <c r="AJ28" s="1">
        <f t="shared" si="19"/>
        <v>2125.0614208528218</v>
      </c>
      <c r="AK28" s="1">
        <v>850387357.44172001</v>
      </c>
      <c r="AL28" s="1">
        <f t="shared" si="20"/>
        <v>509605294.20423001</v>
      </c>
      <c r="AM28" s="1">
        <f t="shared" si="21"/>
        <v>149.53994038385983</v>
      </c>
    </row>
    <row r="29" spans="1:39" ht="45">
      <c r="A29" s="58" t="s">
        <v>595</v>
      </c>
      <c r="B29" s="12" t="s">
        <v>590</v>
      </c>
      <c r="C29" s="13"/>
      <c r="D29" s="13"/>
      <c r="E29" s="14"/>
      <c r="F29" s="1"/>
      <c r="G29" s="13"/>
      <c r="H29" s="1"/>
      <c r="I29" s="1"/>
      <c r="J29" s="13"/>
      <c r="K29" s="1"/>
      <c r="L29" s="1"/>
      <c r="M29" s="13"/>
      <c r="N29" s="1"/>
      <c r="O29" s="1"/>
      <c r="P29" s="13"/>
      <c r="Q29" s="1"/>
      <c r="R29" s="1"/>
      <c r="S29" s="13"/>
      <c r="T29" s="1"/>
      <c r="U29" s="1"/>
      <c r="V29" s="13"/>
      <c r="W29" s="1"/>
      <c r="X29" s="1"/>
      <c r="Y29" s="13"/>
      <c r="Z29" s="1"/>
      <c r="AA29" s="1"/>
      <c r="AB29" s="13"/>
      <c r="AC29" s="1"/>
      <c r="AD29" s="1"/>
      <c r="AE29" s="1"/>
      <c r="AF29" s="1"/>
      <c r="AG29" s="1"/>
      <c r="AH29" s="1">
        <v>54624215764.8078</v>
      </c>
      <c r="AI29" s="1">
        <f t="shared" si="18"/>
        <v>54624215764.8078</v>
      </c>
      <c r="AJ29" s="1">
        <f t="shared" si="19"/>
        <v>0</v>
      </c>
      <c r="AK29" s="1">
        <v>47720838526.760498</v>
      </c>
      <c r="AL29" s="1">
        <f t="shared" si="20"/>
        <v>-6903377238.0473022</v>
      </c>
      <c r="AM29" s="1">
        <f t="shared" si="21"/>
        <v>-12.637942973443788</v>
      </c>
    </row>
    <row r="30" spans="1:39" ht="60">
      <c r="A30" s="58" t="s">
        <v>621</v>
      </c>
      <c r="B30" s="12" t="s">
        <v>592</v>
      </c>
      <c r="C30" s="13"/>
      <c r="D30" s="13"/>
      <c r="E30" s="14"/>
      <c r="F30" s="1"/>
      <c r="G30" s="13"/>
      <c r="H30" s="1"/>
      <c r="I30" s="1"/>
      <c r="J30" s="13"/>
      <c r="K30" s="1"/>
      <c r="L30" s="1"/>
      <c r="M30" s="13"/>
      <c r="N30" s="1"/>
      <c r="O30" s="1"/>
      <c r="P30" s="13"/>
      <c r="Q30" s="1"/>
      <c r="R30" s="1"/>
      <c r="S30" s="13"/>
      <c r="T30" s="1"/>
      <c r="U30" s="1"/>
      <c r="V30" s="13"/>
      <c r="W30" s="1"/>
      <c r="X30" s="1"/>
      <c r="Y30" s="13"/>
      <c r="Z30" s="1"/>
      <c r="AA30" s="1"/>
      <c r="AB30" s="13"/>
      <c r="AC30" s="1"/>
      <c r="AD30" s="1"/>
      <c r="AE30" s="1"/>
      <c r="AF30" s="1"/>
      <c r="AG30" s="1"/>
      <c r="AH30" s="1">
        <v>10602336722.662199</v>
      </c>
      <c r="AI30" s="1">
        <f t="shared" si="18"/>
        <v>10602336722.662199</v>
      </c>
      <c r="AJ30" s="1">
        <f t="shared" si="19"/>
        <v>0</v>
      </c>
      <c r="AK30" s="1">
        <v>27107096017.6609</v>
      </c>
      <c r="AL30" s="1">
        <f t="shared" si="20"/>
        <v>16504759294.998701</v>
      </c>
      <c r="AM30" s="1">
        <f t="shared" si="21"/>
        <v>155.67095940011259</v>
      </c>
    </row>
    <row r="31" spans="1:39" ht="30">
      <c r="A31" s="58" t="s">
        <v>639</v>
      </c>
      <c r="B31" s="12" t="s">
        <v>640</v>
      </c>
      <c r="C31" s="13"/>
      <c r="D31" s="13"/>
      <c r="E31" s="14"/>
      <c r="F31" s="1"/>
      <c r="G31" s="13"/>
      <c r="H31" s="1"/>
      <c r="I31" s="1"/>
      <c r="J31" s="13"/>
      <c r="K31" s="1"/>
      <c r="L31" s="1"/>
      <c r="M31" s="13"/>
      <c r="N31" s="1"/>
      <c r="O31" s="1"/>
      <c r="P31" s="13"/>
      <c r="Q31" s="1"/>
      <c r="R31" s="1"/>
      <c r="S31" s="13"/>
      <c r="T31" s="1"/>
      <c r="U31" s="1"/>
      <c r="V31" s="13"/>
      <c r="W31" s="1"/>
      <c r="X31" s="1"/>
      <c r="Y31" s="13"/>
      <c r="Z31" s="1"/>
      <c r="AA31" s="1"/>
      <c r="AB31" s="13"/>
      <c r="AC31" s="1"/>
      <c r="AD31" s="1"/>
      <c r="AE31" s="1"/>
      <c r="AF31" s="1"/>
      <c r="AG31" s="1"/>
      <c r="AH31" s="1">
        <v>13264480860.3181</v>
      </c>
      <c r="AI31" s="1">
        <f t="shared" si="18"/>
        <v>13264480860.3181</v>
      </c>
      <c r="AJ31" s="1">
        <f t="shared" si="19"/>
        <v>0</v>
      </c>
      <c r="AK31" s="1">
        <v>15625454862.621199</v>
      </c>
      <c r="AL31" s="1">
        <f t="shared" si="20"/>
        <v>2360974002.3030987</v>
      </c>
      <c r="AM31" s="1">
        <f t="shared" si="21"/>
        <v>17.799219035900357</v>
      </c>
    </row>
    <row r="32" spans="1:39" ht="17.100000000000001" customHeight="1">
      <c r="A32" s="58" t="s">
        <v>655</v>
      </c>
      <c r="B32" s="12" t="s">
        <v>594</v>
      </c>
      <c r="C32" s="13"/>
      <c r="D32" s="13"/>
      <c r="E32" s="14"/>
      <c r="F32" s="1"/>
      <c r="G32" s="13"/>
      <c r="H32" s="1"/>
      <c r="I32" s="1"/>
      <c r="J32" s="13"/>
      <c r="K32" s="1"/>
      <c r="L32" s="1"/>
      <c r="M32" s="13"/>
      <c r="N32" s="1"/>
      <c r="O32" s="1"/>
      <c r="P32" s="13"/>
      <c r="Q32" s="1"/>
      <c r="R32" s="1"/>
      <c r="S32" s="13"/>
      <c r="T32" s="1"/>
      <c r="U32" s="1"/>
      <c r="V32" s="13"/>
      <c r="W32" s="1"/>
      <c r="X32" s="1"/>
      <c r="Y32" s="13"/>
      <c r="Z32" s="1"/>
      <c r="AA32" s="1"/>
      <c r="AB32" s="13"/>
      <c r="AC32" s="1"/>
      <c r="AD32" s="1"/>
      <c r="AE32" s="1"/>
      <c r="AF32" s="1"/>
      <c r="AG32" s="1"/>
      <c r="AH32" s="1">
        <v>9357432782.2071304</v>
      </c>
      <c r="AI32" s="1">
        <f t="shared" si="18"/>
        <v>9357432782.2071304</v>
      </c>
      <c r="AJ32" s="1">
        <f t="shared" si="19"/>
        <v>0</v>
      </c>
      <c r="AK32" s="1">
        <v>9871628425.7964611</v>
      </c>
      <c r="AL32" s="1">
        <f t="shared" si="20"/>
        <v>514195643.58933067</v>
      </c>
      <c r="AM32" s="1">
        <f t="shared" si="21"/>
        <v>5.4950503579043364</v>
      </c>
    </row>
    <row r="33" spans="1:39" ht="17.100000000000001" customHeight="1">
      <c r="A33" s="58" t="s">
        <v>676</v>
      </c>
      <c r="B33" s="12" t="s">
        <v>677</v>
      </c>
      <c r="C33" s="13"/>
      <c r="D33" s="13"/>
      <c r="E33" s="14"/>
      <c r="F33" s="1"/>
      <c r="G33" s="13"/>
      <c r="H33" s="1"/>
      <c r="I33" s="1"/>
      <c r="J33" s="13"/>
      <c r="K33" s="1"/>
      <c r="L33" s="1"/>
      <c r="M33" s="13"/>
      <c r="N33" s="1"/>
      <c r="O33" s="1"/>
      <c r="P33" s="13"/>
      <c r="Q33" s="1"/>
      <c r="R33" s="1"/>
      <c r="S33" s="13"/>
      <c r="T33" s="1"/>
      <c r="U33" s="1"/>
      <c r="V33" s="13"/>
      <c r="W33" s="1"/>
      <c r="X33" s="1"/>
      <c r="Y33" s="13"/>
      <c r="Z33" s="1"/>
      <c r="AA33" s="1"/>
      <c r="AB33" s="13"/>
      <c r="AC33" s="1"/>
      <c r="AD33" s="1"/>
      <c r="AE33" s="1"/>
      <c r="AF33" s="1"/>
      <c r="AG33" s="1"/>
      <c r="AH33" s="1">
        <v>4229121870.8340001</v>
      </c>
      <c r="AI33" s="1">
        <f t="shared" si="18"/>
        <v>4229121870.8340001</v>
      </c>
      <c r="AJ33" s="1">
        <f t="shared" si="19"/>
        <v>0</v>
      </c>
      <c r="AK33" s="1">
        <v>5247498955.7720003</v>
      </c>
      <c r="AL33" s="1">
        <f t="shared" si="20"/>
        <v>1018377084.9380002</v>
      </c>
      <c r="AM33" s="1">
        <f t="shared" si="21"/>
        <v>24.080107314031412</v>
      </c>
    </row>
    <row r="34" spans="1:39" ht="17.100000000000001" customHeight="1">
      <c r="A34" s="58" t="s">
        <v>682</v>
      </c>
      <c r="B34" s="12" t="s">
        <v>683</v>
      </c>
      <c r="C34" s="13"/>
      <c r="D34" s="13"/>
      <c r="E34" s="14"/>
      <c r="F34" s="1"/>
      <c r="G34" s="13"/>
      <c r="H34" s="1"/>
      <c r="I34" s="1"/>
      <c r="J34" s="13"/>
      <c r="K34" s="1"/>
      <c r="L34" s="1"/>
      <c r="M34" s="13"/>
      <c r="N34" s="1"/>
      <c r="O34" s="1"/>
      <c r="P34" s="13"/>
      <c r="Q34" s="1"/>
      <c r="R34" s="1"/>
      <c r="S34" s="13"/>
      <c r="T34" s="1"/>
      <c r="U34" s="1"/>
      <c r="V34" s="13"/>
      <c r="W34" s="1"/>
      <c r="X34" s="1"/>
      <c r="Y34" s="13"/>
      <c r="Z34" s="1"/>
      <c r="AA34" s="1"/>
      <c r="AB34" s="13"/>
      <c r="AC34" s="1"/>
      <c r="AD34" s="1"/>
      <c r="AE34" s="1"/>
      <c r="AF34" s="1"/>
      <c r="AG34" s="1"/>
      <c r="AH34" s="1">
        <v>0</v>
      </c>
      <c r="AI34" s="1">
        <f t="shared" si="18"/>
        <v>0</v>
      </c>
      <c r="AJ34" s="1">
        <f t="shared" si="19"/>
        <v>0</v>
      </c>
      <c r="AK34" s="1">
        <v>0</v>
      </c>
      <c r="AL34" s="1">
        <f t="shared" si="20"/>
        <v>0</v>
      </c>
      <c r="AM34" s="1">
        <f t="shared" si="21"/>
        <v>0</v>
      </c>
    </row>
    <row r="35" spans="1:39" ht="30">
      <c r="A35" s="58" t="s">
        <v>685</v>
      </c>
      <c r="B35" s="12" t="s">
        <v>686</v>
      </c>
      <c r="C35" s="13"/>
      <c r="D35" s="13"/>
      <c r="E35" s="14"/>
      <c r="F35" s="1"/>
      <c r="G35" s="13"/>
      <c r="H35" s="1"/>
      <c r="I35" s="1"/>
      <c r="J35" s="13"/>
      <c r="K35" s="1"/>
      <c r="L35" s="1"/>
      <c r="M35" s="13"/>
      <c r="N35" s="1"/>
      <c r="O35" s="1"/>
      <c r="P35" s="13"/>
      <c r="Q35" s="1"/>
      <c r="R35" s="1"/>
      <c r="S35" s="13"/>
      <c r="T35" s="1"/>
      <c r="U35" s="1"/>
      <c r="V35" s="13"/>
      <c r="W35" s="1"/>
      <c r="X35" s="1"/>
      <c r="Y35" s="13"/>
      <c r="Z35" s="1"/>
      <c r="AA35" s="1"/>
      <c r="AB35" s="13"/>
      <c r="AC35" s="1"/>
      <c r="AD35" s="1"/>
      <c r="AE35" s="1"/>
      <c r="AF35" s="1"/>
      <c r="AG35" s="1"/>
      <c r="AH35" s="1">
        <v>25471788062.877499</v>
      </c>
      <c r="AI35" s="1">
        <f t="shared" si="18"/>
        <v>25471788062.877499</v>
      </c>
      <c r="AJ35" s="1">
        <f t="shared" si="19"/>
        <v>0</v>
      </c>
      <c r="AK35" s="1">
        <v>32503911013.9207</v>
      </c>
      <c r="AL35" s="1">
        <f t="shared" si="20"/>
        <v>7032122951.0432014</v>
      </c>
      <c r="AM35" s="1">
        <f t="shared" si="21"/>
        <v>27.607496315862466</v>
      </c>
    </row>
    <row r="36" spans="1:39" ht="17.100000000000001" customHeight="1">
      <c r="A36" s="58" t="s">
        <v>692</v>
      </c>
      <c r="B36" s="12" t="s">
        <v>693</v>
      </c>
      <c r="C36" s="13"/>
      <c r="D36" s="13"/>
      <c r="E36" s="14"/>
      <c r="F36" s="1"/>
      <c r="G36" s="13"/>
      <c r="H36" s="1"/>
      <c r="I36" s="1"/>
      <c r="J36" s="13"/>
      <c r="K36" s="1"/>
      <c r="L36" s="1"/>
      <c r="M36" s="13"/>
      <c r="N36" s="1"/>
      <c r="O36" s="1"/>
      <c r="P36" s="13"/>
      <c r="Q36" s="1"/>
      <c r="R36" s="1"/>
      <c r="S36" s="13"/>
      <c r="T36" s="1"/>
      <c r="U36" s="1"/>
      <c r="V36" s="13"/>
      <c r="W36" s="1"/>
      <c r="X36" s="1"/>
      <c r="Y36" s="13"/>
      <c r="Z36" s="1"/>
      <c r="AA36" s="1"/>
      <c r="AB36" s="13"/>
      <c r="AC36" s="1"/>
      <c r="AD36" s="1"/>
      <c r="AE36" s="1"/>
      <c r="AF36" s="1"/>
      <c r="AG36" s="1"/>
      <c r="AH36" s="1">
        <v>285925562.49900001</v>
      </c>
      <c r="AI36" s="1">
        <f t="shared" si="18"/>
        <v>285925562.49900001</v>
      </c>
      <c r="AJ36" s="1">
        <f t="shared" si="19"/>
        <v>0</v>
      </c>
      <c r="AK36" s="1">
        <v>313284816.58999997</v>
      </c>
      <c r="AL36" s="1">
        <f t="shared" si="20"/>
        <v>27359254.090999961</v>
      </c>
      <c r="AM36" s="1">
        <f t="shared" si="21"/>
        <v>9.5686632044644995</v>
      </c>
    </row>
    <row r="37" spans="1:39" ht="17.100000000000001" customHeight="1">
      <c r="A37" s="58" t="s">
        <v>697</v>
      </c>
      <c r="B37" s="12" t="s">
        <v>698</v>
      </c>
      <c r="C37" s="13"/>
      <c r="D37" s="13"/>
      <c r="E37" s="14"/>
      <c r="F37" s="1"/>
      <c r="G37" s="13"/>
      <c r="H37" s="1"/>
      <c r="I37" s="1"/>
      <c r="J37" s="13"/>
      <c r="K37" s="1"/>
      <c r="L37" s="1"/>
      <c r="M37" s="13"/>
      <c r="N37" s="1"/>
      <c r="O37" s="1"/>
      <c r="P37" s="13"/>
      <c r="Q37" s="1"/>
      <c r="R37" s="1"/>
      <c r="S37" s="13"/>
      <c r="T37" s="1"/>
      <c r="U37" s="1"/>
      <c r="V37" s="13"/>
      <c r="W37" s="1"/>
      <c r="X37" s="1"/>
      <c r="Y37" s="13"/>
      <c r="Z37" s="1"/>
      <c r="AA37" s="1"/>
      <c r="AB37" s="13"/>
      <c r="AC37" s="1"/>
      <c r="AD37" s="1"/>
      <c r="AE37" s="1"/>
      <c r="AF37" s="1"/>
      <c r="AG37" s="1"/>
      <c r="AH37" s="1">
        <v>1531.835</v>
      </c>
      <c r="AI37" s="1">
        <f t="shared" si="18"/>
        <v>1531.835</v>
      </c>
      <c r="AJ37" s="1">
        <f t="shared" si="19"/>
        <v>0</v>
      </c>
      <c r="AK37" s="1">
        <v>1531.8340000000001</v>
      </c>
      <c r="AL37" s="1">
        <f t="shared" si="20"/>
        <v>-9.9999999997635314E-4</v>
      </c>
      <c r="AM37" s="1">
        <f t="shared" si="21"/>
        <v>-6.5281182371231439E-5</v>
      </c>
    </row>
    <row r="38" spans="1:39" ht="30">
      <c r="A38" s="58" t="s">
        <v>701</v>
      </c>
      <c r="B38" s="12" t="s">
        <v>702</v>
      </c>
      <c r="C38" s="13"/>
      <c r="D38" s="13"/>
      <c r="E38" s="14"/>
      <c r="F38" s="1"/>
      <c r="G38" s="13"/>
      <c r="H38" s="1"/>
      <c r="I38" s="1"/>
      <c r="J38" s="13"/>
      <c r="K38" s="1"/>
      <c r="L38" s="1"/>
      <c r="M38" s="13"/>
      <c r="N38" s="1"/>
      <c r="O38" s="1"/>
      <c r="P38" s="13"/>
      <c r="Q38" s="1"/>
      <c r="R38" s="1"/>
      <c r="S38" s="13"/>
      <c r="T38" s="1"/>
      <c r="U38" s="1"/>
      <c r="V38" s="13"/>
      <c r="W38" s="1"/>
      <c r="X38" s="1"/>
      <c r="Y38" s="13"/>
      <c r="Z38" s="1"/>
      <c r="AA38" s="1"/>
      <c r="AB38" s="13"/>
      <c r="AC38" s="1"/>
      <c r="AD38" s="1"/>
      <c r="AE38" s="1"/>
      <c r="AF38" s="1"/>
      <c r="AG38" s="1"/>
      <c r="AH38" s="1">
        <v>1907183852.2751598</v>
      </c>
      <c r="AI38" s="1">
        <f t="shared" si="18"/>
        <v>1907183852.2751598</v>
      </c>
      <c r="AJ38" s="1">
        <f t="shared" si="19"/>
        <v>0</v>
      </c>
      <c r="AK38" s="1">
        <v>1673512122.2249699</v>
      </c>
      <c r="AL38" s="1">
        <f t="shared" si="20"/>
        <v>-233671730.05018997</v>
      </c>
      <c r="AM38" s="1">
        <f t="shared" si="21"/>
        <v>-12.252186897001732</v>
      </c>
    </row>
    <row r="39" spans="1:39" ht="17.100000000000001" customHeight="1">
      <c r="A39" s="58" t="s">
        <v>708</v>
      </c>
      <c r="B39" s="12" t="s">
        <v>709</v>
      </c>
      <c r="C39" s="13"/>
      <c r="D39" s="13"/>
      <c r="E39" s="14"/>
      <c r="F39" s="1"/>
      <c r="G39" s="13"/>
      <c r="H39" s="1"/>
      <c r="I39" s="1"/>
      <c r="J39" s="13"/>
      <c r="K39" s="1"/>
      <c r="L39" s="1"/>
      <c r="M39" s="13"/>
      <c r="N39" s="1"/>
      <c r="O39" s="1"/>
      <c r="P39" s="13"/>
      <c r="Q39" s="1"/>
      <c r="R39" s="1"/>
      <c r="S39" s="13"/>
      <c r="T39" s="1"/>
      <c r="U39" s="1"/>
      <c r="V39" s="13"/>
      <c r="W39" s="1"/>
      <c r="X39" s="1"/>
      <c r="Y39" s="13"/>
      <c r="Z39" s="1"/>
      <c r="AA39" s="1"/>
      <c r="AB39" s="13"/>
      <c r="AC39" s="1"/>
      <c r="AD39" s="1"/>
      <c r="AE39" s="1"/>
      <c r="AF39" s="1"/>
      <c r="AG39" s="1"/>
      <c r="AH39" s="1">
        <v>290350.30197000003</v>
      </c>
      <c r="AI39" s="1">
        <f t="shared" si="18"/>
        <v>290350.30197000003</v>
      </c>
      <c r="AJ39" s="1">
        <f t="shared" si="19"/>
        <v>0</v>
      </c>
      <c r="AK39" s="1">
        <v>902514.77225000004</v>
      </c>
      <c r="AL39" s="1">
        <f t="shared" si="20"/>
        <v>612164.47028000001</v>
      </c>
      <c r="AM39" s="1">
        <f t="shared" si="21"/>
        <v>210.83651924124774</v>
      </c>
    </row>
    <row r="40" spans="1:39" ht="30">
      <c r="A40" s="58" t="s">
        <v>712</v>
      </c>
      <c r="B40" s="12" t="s">
        <v>713</v>
      </c>
      <c r="C40" s="13"/>
      <c r="D40" s="13"/>
      <c r="E40" s="14"/>
      <c r="F40" s="1"/>
      <c r="G40" s="13"/>
      <c r="H40" s="1"/>
      <c r="I40" s="1"/>
      <c r="J40" s="13"/>
      <c r="K40" s="1"/>
      <c r="L40" s="1"/>
      <c r="M40" s="13"/>
      <c r="N40" s="1"/>
      <c r="O40" s="1"/>
      <c r="P40" s="13"/>
      <c r="Q40" s="1"/>
      <c r="R40" s="1"/>
      <c r="S40" s="13"/>
      <c r="T40" s="1"/>
      <c r="U40" s="1"/>
      <c r="V40" s="13"/>
      <c r="W40" s="1"/>
      <c r="X40" s="1"/>
      <c r="Y40" s="13"/>
      <c r="Z40" s="1"/>
      <c r="AA40" s="1"/>
      <c r="AB40" s="13"/>
      <c r="AC40" s="1"/>
      <c r="AD40" s="1"/>
      <c r="AE40" s="1"/>
      <c r="AF40" s="1"/>
      <c r="AG40" s="1"/>
      <c r="AH40" s="1">
        <v>250</v>
      </c>
      <c r="AI40" s="1">
        <f t="shared" si="18"/>
        <v>250</v>
      </c>
      <c r="AJ40" s="1">
        <f t="shared" si="19"/>
        <v>0</v>
      </c>
      <c r="AK40" s="1">
        <v>250</v>
      </c>
      <c r="AL40" s="1">
        <f t="shared" si="20"/>
        <v>0</v>
      </c>
      <c r="AM40" s="1">
        <f t="shared" si="21"/>
        <v>0</v>
      </c>
    </row>
    <row r="41" spans="1:39" ht="45">
      <c r="A41" s="58" t="s">
        <v>715</v>
      </c>
      <c r="B41" s="12" t="s">
        <v>716</v>
      </c>
      <c r="C41" s="13"/>
      <c r="D41" s="13"/>
      <c r="E41" s="14"/>
      <c r="F41" s="1"/>
      <c r="G41" s="13"/>
      <c r="H41" s="1"/>
      <c r="I41" s="1"/>
      <c r="J41" s="13"/>
      <c r="K41" s="1"/>
      <c r="L41" s="1"/>
      <c r="M41" s="13"/>
      <c r="N41" s="1"/>
      <c r="O41" s="1"/>
      <c r="P41" s="13"/>
      <c r="Q41" s="1"/>
      <c r="R41" s="1"/>
      <c r="S41" s="13"/>
      <c r="T41" s="1"/>
      <c r="U41" s="1"/>
      <c r="V41" s="13"/>
      <c r="W41" s="1"/>
      <c r="X41" s="1"/>
      <c r="Y41" s="13"/>
      <c r="Z41" s="1"/>
      <c r="AA41" s="1"/>
      <c r="AB41" s="13"/>
      <c r="AC41" s="1"/>
      <c r="AD41" s="1"/>
      <c r="AE41" s="1"/>
      <c r="AF41" s="1"/>
      <c r="AG41" s="1"/>
      <c r="AH41" s="1">
        <v>2191319992.1535001</v>
      </c>
      <c r="AI41" s="1">
        <f t="shared" si="18"/>
        <v>2191319992.1535001</v>
      </c>
      <c r="AJ41" s="1">
        <f t="shared" si="19"/>
        <v>0</v>
      </c>
      <c r="AK41" s="1">
        <v>2330485763.2802701</v>
      </c>
      <c r="AL41" s="1">
        <f t="shared" si="20"/>
        <v>139165771.12677002</v>
      </c>
      <c r="AM41" s="1">
        <f t="shared" si="21"/>
        <v>6.3507735805397409</v>
      </c>
    </row>
    <row r="42" spans="1:39" ht="17.100000000000001" customHeight="1">
      <c r="A42" s="58" t="s">
        <v>722</v>
      </c>
      <c r="B42" s="12" t="s">
        <v>723</v>
      </c>
      <c r="C42" s="13"/>
      <c r="D42" s="13"/>
      <c r="E42" s="14"/>
      <c r="F42" s="1"/>
      <c r="G42" s="13"/>
      <c r="H42" s="1"/>
      <c r="I42" s="1"/>
      <c r="J42" s="13"/>
      <c r="K42" s="1"/>
      <c r="L42" s="1"/>
      <c r="M42" s="13"/>
      <c r="N42" s="1"/>
      <c r="O42" s="1"/>
      <c r="P42" s="13"/>
      <c r="Q42" s="1"/>
      <c r="R42" s="1"/>
      <c r="S42" s="13"/>
      <c r="T42" s="1"/>
      <c r="U42" s="1"/>
      <c r="V42" s="13"/>
      <c r="W42" s="1"/>
      <c r="X42" s="1"/>
      <c r="Y42" s="13"/>
      <c r="Z42" s="1"/>
      <c r="AA42" s="1"/>
      <c r="AB42" s="13"/>
      <c r="AC42" s="1"/>
      <c r="AD42" s="1"/>
      <c r="AE42" s="1"/>
      <c r="AF42" s="1"/>
      <c r="AG42" s="1"/>
      <c r="AH42" s="1">
        <v>175775777.64701</v>
      </c>
      <c r="AI42" s="1">
        <f t="shared" si="18"/>
        <v>175775777.64701</v>
      </c>
      <c r="AJ42" s="1">
        <f t="shared" si="19"/>
        <v>0</v>
      </c>
      <c r="AK42" s="1">
        <v>98543095.180000007</v>
      </c>
      <c r="AL42" s="1">
        <f t="shared" si="20"/>
        <v>-77232682.467009991</v>
      </c>
      <c r="AM42" s="1">
        <f t="shared" si="21"/>
        <v>-43.938182780853566</v>
      </c>
    </row>
    <row r="43" spans="1:39" ht="30">
      <c r="A43" s="58" t="s">
        <v>738</v>
      </c>
      <c r="B43" s="12" t="s">
        <v>739</v>
      </c>
      <c r="C43" s="13"/>
      <c r="D43" s="13"/>
      <c r="E43" s="14"/>
      <c r="F43" s="1"/>
      <c r="G43" s="13"/>
      <c r="H43" s="1"/>
      <c r="I43" s="1"/>
      <c r="J43" s="13"/>
      <c r="K43" s="1"/>
      <c r="L43" s="1"/>
      <c r="M43" s="13"/>
      <c r="N43" s="1"/>
      <c r="O43" s="1"/>
      <c r="P43" s="13"/>
      <c r="Q43" s="1"/>
      <c r="R43" s="1"/>
      <c r="S43" s="13"/>
      <c r="T43" s="1"/>
      <c r="U43" s="1"/>
      <c r="V43" s="13"/>
      <c r="W43" s="1"/>
      <c r="X43" s="1"/>
      <c r="Y43" s="13"/>
      <c r="Z43" s="1"/>
      <c r="AA43" s="1"/>
      <c r="AB43" s="13"/>
      <c r="AC43" s="1"/>
      <c r="AD43" s="1"/>
      <c r="AE43" s="1"/>
      <c r="AF43" s="1"/>
      <c r="AG43" s="1"/>
      <c r="AH43" s="1">
        <v>1E-3</v>
      </c>
      <c r="AI43" s="1">
        <f t="shared" si="18"/>
        <v>1E-3</v>
      </c>
      <c r="AJ43" s="1">
        <f t="shared" si="19"/>
        <v>0</v>
      </c>
      <c r="AK43" s="1">
        <v>0</v>
      </c>
      <c r="AL43" s="1">
        <f t="shared" si="20"/>
        <v>-1E-3</v>
      </c>
      <c r="AM43" s="1">
        <f t="shared" si="21"/>
        <v>-100</v>
      </c>
    </row>
    <row r="44" spans="1:39" ht="30">
      <c r="A44" s="58" t="s">
        <v>742</v>
      </c>
      <c r="B44" s="12" t="s">
        <v>743</v>
      </c>
      <c r="C44" s="13"/>
      <c r="D44" s="13"/>
      <c r="E44" s="14"/>
      <c r="F44" s="1"/>
      <c r="G44" s="13"/>
      <c r="H44" s="1"/>
      <c r="I44" s="1"/>
      <c r="J44" s="13"/>
      <c r="K44" s="1"/>
      <c r="L44" s="1"/>
      <c r="M44" s="13"/>
      <c r="N44" s="1"/>
      <c r="O44" s="1"/>
      <c r="P44" s="13"/>
      <c r="Q44" s="1"/>
      <c r="R44" s="1"/>
      <c r="S44" s="13"/>
      <c r="T44" s="1"/>
      <c r="U44" s="1"/>
      <c r="V44" s="13"/>
      <c r="W44" s="1"/>
      <c r="X44" s="1"/>
      <c r="Y44" s="13"/>
      <c r="Z44" s="1"/>
      <c r="AA44" s="1"/>
      <c r="AB44" s="13"/>
      <c r="AC44" s="1"/>
      <c r="AD44" s="1"/>
      <c r="AE44" s="1"/>
      <c r="AF44" s="1"/>
      <c r="AG44" s="1"/>
      <c r="AH44" s="1">
        <v>453561697.03869998</v>
      </c>
      <c r="AI44" s="1">
        <f t="shared" si="18"/>
        <v>453561697.03869998</v>
      </c>
      <c r="AJ44" s="1">
        <f t="shared" si="19"/>
        <v>0</v>
      </c>
      <c r="AK44" s="1">
        <v>230980098.93461999</v>
      </c>
      <c r="AL44" s="1">
        <f t="shared" si="20"/>
        <v>-222581598.10407999</v>
      </c>
      <c r="AM44" s="1">
        <f t="shared" si="21"/>
        <v>-49.074161146612056</v>
      </c>
    </row>
    <row r="45" spans="1:39" ht="30">
      <c r="A45" s="58" t="s">
        <v>747</v>
      </c>
      <c r="B45" s="12" t="s">
        <v>748</v>
      </c>
      <c r="C45" s="13"/>
      <c r="D45" s="13"/>
      <c r="E45" s="14"/>
      <c r="F45" s="1"/>
      <c r="G45" s="13"/>
      <c r="H45" s="1"/>
      <c r="I45" s="1"/>
      <c r="J45" s="13"/>
      <c r="K45" s="1"/>
      <c r="L45" s="1"/>
      <c r="M45" s="13"/>
      <c r="N45" s="1"/>
      <c r="O45" s="1"/>
      <c r="P45" s="13"/>
      <c r="Q45" s="1"/>
      <c r="R45" s="1"/>
      <c r="S45" s="13"/>
      <c r="T45" s="1"/>
      <c r="U45" s="1"/>
      <c r="V45" s="13"/>
      <c r="W45" s="1"/>
      <c r="X45" s="1"/>
      <c r="Y45" s="13"/>
      <c r="Z45" s="1"/>
      <c r="AA45" s="1"/>
      <c r="AB45" s="13"/>
      <c r="AC45" s="1"/>
      <c r="AD45" s="1"/>
      <c r="AE45" s="1"/>
      <c r="AF45" s="1"/>
      <c r="AG45" s="1"/>
      <c r="AH45" s="1">
        <v>413</v>
      </c>
      <c r="AI45" s="1">
        <f t="shared" si="18"/>
        <v>413</v>
      </c>
      <c r="AJ45" s="1">
        <f t="shared" si="19"/>
        <v>0</v>
      </c>
      <c r="AK45" s="1">
        <v>0</v>
      </c>
      <c r="AL45" s="1">
        <f t="shared" si="20"/>
        <v>-413</v>
      </c>
      <c r="AM45" s="1">
        <f t="shared" si="21"/>
        <v>-100</v>
      </c>
    </row>
    <row r="46" spans="1:39" ht="17.100000000000001" customHeight="1">
      <c r="A46" s="58" t="s">
        <v>247</v>
      </c>
      <c r="B46" s="12" t="s">
        <v>139</v>
      </c>
      <c r="C46" s="13">
        <v>-1799451066</v>
      </c>
      <c r="D46" s="13">
        <v>-1052739577</v>
      </c>
      <c r="E46" s="14">
        <f t="shared" si="0"/>
        <v>746711489</v>
      </c>
      <c r="F46" s="1">
        <f t="shared" si="1"/>
        <v>-41.496626560669142</v>
      </c>
      <c r="G46" s="13">
        <v>-790356849</v>
      </c>
      <c r="H46" s="1">
        <f t="shared" si="2"/>
        <v>262382728</v>
      </c>
      <c r="I46" s="1">
        <f t="shared" si="3"/>
        <v>-24.92380202402137</v>
      </c>
      <c r="J46" s="13">
        <v>-1293271356</v>
      </c>
      <c r="K46" s="1">
        <f t="shared" si="4"/>
        <v>-502914507</v>
      </c>
      <c r="L46" s="1">
        <f t="shared" si="5"/>
        <v>63.63132142605118</v>
      </c>
      <c r="M46" s="13">
        <v>-1493420381</v>
      </c>
      <c r="N46" s="1">
        <f t="shared" si="6"/>
        <v>-200149025</v>
      </c>
      <c r="O46" s="1">
        <f t="shared" si="7"/>
        <v>15.476181705519812</v>
      </c>
      <c r="P46" s="13">
        <v>-1133037930</v>
      </c>
      <c r="Q46" s="1">
        <f t="shared" si="8"/>
        <v>360382451</v>
      </c>
      <c r="R46" s="1">
        <f t="shared" si="9"/>
        <v>-24.131346778506298</v>
      </c>
      <c r="S46" s="13">
        <v>-1263809115</v>
      </c>
      <c r="T46" s="1">
        <f t="shared" si="10"/>
        <v>-130771185</v>
      </c>
      <c r="U46" s="1">
        <f t="shared" si="11"/>
        <v>11.54164229965364</v>
      </c>
      <c r="V46" s="13">
        <v>-1658129500</v>
      </c>
      <c r="W46" s="1">
        <f t="shared" si="12"/>
        <v>-394320385</v>
      </c>
      <c r="X46" s="1">
        <f t="shared" si="13"/>
        <v>31.200944851549039</v>
      </c>
      <c r="Y46" s="13">
        <v>-2444427965</v>
      </c>
      <c r="Z46" s="1">
        <f t="shared" si="14"/>
        <v>-786298465</v>
      </c>
      <c r="AA46" s="1">
        <f t="shared" si="15"/>
        <v>47.420811522863566</v>
      </c>
      <c r="AB46" s="13">
        <v>-3496823136</v>
      </c>
      <c r="AC46" s="1">
        <f t="shared" si="16"/>
        <v>-1052395171</v>
      </c>
      <c r="AD46" s="1">
        <f t="shared" si="17"/>
        <v>43.052819967226974</v>
      </c>
      <c r="AE46" s="1">
        <v>-3091103110.0663099</v>
      </c>
      <c r="AF46" s="1">
        <f t="shared" si="22"/>
        <v>405720025.93369007</v>
      </c>
      <c r="AG46" s="1">
        <f t="shared" si="23"/>
        <v>-11.602532074235569</v>
      </c>
      <c r="AH46" s="1">
        <v>2826700047.1620202</v>
      </c>
      <c r="AI46" s="1">
        <f t="shared" si="18"/>
        <v>5917803157.2283306</v>
      </c>
      <c r="AJ46" s="1">
        <f t="shared" si="19"/>
        <v>-191.44632018119196</v>
      </c>
      <c r="AK46" s="1">
        <v>3422964389.6339197</v>
      </c>
      <c r="AL46" s="1">
        <f t="shared" si="20"/>
        <v>596264342.47189951</v>
      </c>
      <c r="AM46" s="1">
        <f t="shared" si="21"/>
        <v>21.094008296725477</v>
      </c>
    </row>
    <row r="47" spans="1:39" ht="17.100000000000001" customHeight="1">
      <c r="A47" s="58" t="s">
        <v>248</v>
      </c>
      <c r="B47" s="12" t="s">
        <v>138</v>
      </c>
      <c r="C47" s="13">
        <v>13685508019</v>
      </c>
      <c r="D47" s="13">
        <v>9217038499</v>
      </c>
      <c r="E47" s="14">
        <f t="shared" si="0"/>
        <v>-4468469520</v>
      </c>
      <c r="F47" s="1">
        <f t="shared" si="1"/>
        <v>-32.651104466098666</v>
      </c>
      <c r="G47" s="13">
        <v>10736747672</v>
      </c>
      <c r="H47" s="1">
        <f t="shared" si="2"/>
        <v>1519709173</v>
      </c>
      <c r="I47" s="1">
        <f t="shared" si="3"/>
        <v>16.488041936299609</v>
      </c>
      <c r="J47" s="13">
        <v>12196269629</v>
      </c>
      <c r="K47" s="1">
        <f t="shared" si="4"/>
        <v>1459521957</v>
      </c>
      <c r="L47" s="1">
        <f t="shared" si="5"/>
        <v>13.593706414524743</v>
      </c>
      <c r="M47" s="13">
        <v>23975240616</v>
      </c>
      <c r="N47" s="1">
        <f t="shared" si="6"/>
        <v>11778970987</v>
      </c>
      <c r="O47" s="1">
        <f t="shared" si="7"/>
        <v>96.578473134049474</v>
      </c>
      <c r="P47" s="13">
        <v>19819964472</v>
      </c>
      <c r="Q47" s="1">
        <f t="shared" si="8"/>
        <v>-4155276144</v>
      </c>
      <c r="R47" s="1">
        <f t="shared" si="9"/>
        <v>-17.331530517474576</v>
      </c>
      <c r="S47" s="13">
        <v>17261468271</v>
      </c>
      <c r="T47" s="1">
        <f t="shared" si="10"/>
        <v>-2558496201</v>
      </c>
      <c r="U47" s="1">
        <f t="shared" si="11"/>
        <v>-12.908682074654729</v>
      </c>
      <c r="V47" s="13">
        <v>17669938340</v>
      </c>
      <c r="W47" s="1">
        <f t="shared" si="12"/>
        <v>408470069</v>
      </c>
      <c r="X47" s="1">
        <f t="shared" si="13"/>
        <v>2.3663692021277649</v>
      </c>
      <c r="Y47" s="13">
        <v>20826575083</v>
      </c>
      <c r="Z47" s="1">
        <f t="shared" si="14"/>
        <v>3156636743</v>
      </c>
      <c r="AA47" s="1">
        <f t="shared" si="15"/>
        <v>17.86444684899789</v>
      </c>
      <c r="AB47" s="13">
        <v>24694664274</v>
      </c>
      <c r="AC47" s="1">
        <f t="shared" si="16"/>
        <v>3868089191</v>
      </c>
      <c r="AD47" s="1">
        <f t="shared" si="17"/>
        <v>18.572853076343719</v>
      </c>
      <c r="AE47" s="1">
        <v>27651600374.729698</v>
      </c>
      <c r="AF47" s="1">
        <f t="shared" si="22"/>
        <v>2956936100.7296982</v>
      </c>
      <c r="AG47" s="1">
        <f t="shared" si="23"/>
        <v>11.973987853898201</v>
      </c>
      <c r="AH47" s="1">
        <v>90982522138.665207</v>
      </c>
      <c r="AI47" s="1">
        <f t="shared" si="18"/>
        <v>63330921763.935509</v>
      </c>
      <c r="AJ47" s="1">
        <f t="shared" si="19"/>
        <v>229.03166871242831</v>
      </c>
      <c r="AK47" s="1">
        <v>93442267823.860092</v>
      </c>
      <c r="AL47" s="1">
        <f t="shared" si="20"/>
        <v>2459745685.1948853</v>
      </c>
      <c r="AM47" s="1">
        <f t="shared" si="21"/>
        <v>2.7035364896194247</v>
      </c>
    </row>
    <row r="48" spans="1:39" ht="17.100000000000001" customHeight="1">
      <c r="A48" s="58" t="s">
        <v>249</v>
      </c>
      <c r="B48" s="12" t="s">
        <v>137</v>
      </c>
      <c r="C48" s="13">
        <v>6509265186</v>
      </c>
      <c r="D48" s="13">
        <v>4658048579</v>
      </c>
      <c r="E48" s="14">
        <f t="shared" si="0"/>
        <v>-1851216607</v>
      </c>
      <c r="F48" s="1">
        <f t="shared" si="1"/>
        <v>-28.439717143212423</v>
      </c>
      <c r="G48" s="13">
        <v>4950563347</v>
      </c>
      <c r="H48" s="1">
        <f t="shared" si="2"/>
        <v>292514768</v>
      </c>
      <c r="I48" s="1">
        <f t="shared" si="3"/>
        <v>6.2797706601591026</v>
      </c>
      <c r="J48" s="13">
        <v>3997437705</v>
      </c>
      <c r="K48" s="1">
        <f t="shared" si="4"/>
        <v>-953125642</v>
      </c>
      <c r="L48" s="1">
        <f t="shared" si="5"/>
        <v>-19.252872353963234</v>
      </c>
      <c r="M48" s="13">
        <v>15066575794</v>
      </c>
      <c r="N48" s="1">
        <f t="shared" si="6"/>
        <v>11069138089</v>
      </c>
      <c r="O48" s="1">
        <f t="shared" si="7"/>
        <v>276.90583083145259</v>
      </c>
      <c r="P48" s="13">
        <v>4543944656</v>
      </c>
      <c r="Q48" s="1">
        <f t="shared" si="8"/>
        <v>-10522631138</v>
      </c>
      <c r="R48" s="1">
        <f t="shared" si="9"/>
        <v>-69.840893391253871</v>
      </c>
      <c r="S48" s="13">
        <v>5174452131</v>
      </c>
      <c r="T48" s="1">
        <f t="shared" si="10"/>
        <v>630507475</v>
      </c>
      <c r="U48" s="1">
        <f t="shared" si="11"/>
        <v>13.875773644545902</v>
      </c>
      <c r="V48" s="13">
        <v>5725673977</v>
      </c>
      <c r="W48" s="1">
        <f t="shared" si="12"/>
        <v>551221846</v>
      </c>
      <c r="X48" s="1">
        <f t="shared" si="13"/>
        <v>10.652757664867456</v>
      </c>
      <c r="Y48" s="13">
        <v>7522244146</v>
      </c>
      <c r="Z48" s="1">
        <f t="shared" si="14"/>
        <v>1796570169</v>
      </c>
      <c r="AA48" s="1">
        <f t="shared" si="15"/>
        <v>31.377444405965342</v>
      </c>
      <c r="AB48" s="13">
        <v>7198234250</v>
      </c>
      <c r="AC48" s="1">
        <f t="shared" si="16"/>
        <v>-324009896</v>
      </c>
      <c r="AD48" s="1">
        <f t="shared" si="17"/>
        <v>-4.3073568168123639</v>
      </c>
      <c r="AE48" s="1">
        <v>8109089784.1359406</v>
      </c>
      <c r="AF48" s="1">
        <f t="shared" si="22"/>
        <v>910855534.13594055</v>
      </c>
      <c r="AG48" s="1">
        <f t="shared" si="23"/>
        <v>12.653874582310801</v>
      </c>
      <c r="AH48" s="1">
        <v>26953985287.150501</v>
      </c>
      <c r="AI48" s="1">
        <f t="shared" si="18"/>
        <v>18844895503.014561</v>
      </c>
      <c r="AJ48" s="1">
        <f t="shared" si="19"/>
        <v>232.3922413571176</v>
      </c>
      <c r="AK48" s="1">
        <v>28940586265.119499</v>
      </c>
      <c r="AL48" s="1">
        <f t="shared" si="20"/>
        <v>1986600977.968998</v>
      </c>
      <c r="AM48" s="1">
        <f t="shared" si="21"/>
        <v>7.370342295601275</v>
      </c>
    </row>
    <row r="49" spans="1:39" ht="17.100000000000001" customHeight="1">
      <c r="A49" s="58" t="s">
        <v>250</v>
      </c>
      <c r="B49" s="12" t="s">
        <v>136</v>
      </c>
      <c r="C49" s="13">
        <v>7176242833</v>
      </c>
      <c r="D49" s="13">
        <v>4558989920</v>
      </c>
      <c r="E49" s="14">
        <f t="shared" si="0"/>
        <v>-2617252913</v>
      </c>
      <c r="F49" s="1">
        <f t="shared" si="1"/>
        <v>-36.47107510025365</v>
      </c>
      <c r="G49" s="13">
        <v>5786184325</v>
      </c>
      <c r="H49" s="1">
        <f t="shared" si="2"/>
        <v>1227194405</v>
      </c>
      <c r="I49" s="1">
        <f t="shared" si="3"/>
        <v>26.918120604223667</v>
      </c>
      <c r="J49" s="13">
        <v>8198831924</v>
      </c>
      <c r="K49" s="1">
        <f t="shared" si="4"/>
        <v>2412647599</v>
      </c>
      <c r="L49" s="1">
        <f t="shared" si="5"/>
        <v>41.696694461941462</v>
      </c>
      <c r="M49" s="13">
        <v>8908664822</v>
      </c>
      <c r="N49" s="1">
        <f t="shared" si="6"/>
        <v>709832898</v>
      </c>
      <c r="O49" s="1">
        <f t="shared" si="7"/>
        <v>8.6577320352444875</v>
      </c>
      <c r="P49" s="13">
        <v>15276019816</v>
      </c>
      <c r="Q49" s="1">
        <f t="shared" si="8"/>
        <v>6367354994</v>
      </c>
      <c r="R49" s="1">
        <f t="shared" si="9"/>
        <v>71.473729467021585</v>
      </c>
      <c r="S49" s="13">
        <v>12087016140</v>
      </c>
      <c r="T49" s="1">
        <f t="shared" si="10"/>
        <v>-3189003676</v>
      </c>
      <c r="U49" s="1">
        <f t="shared" si="11"/>
        <v>-20.875880722934511</v>
      </c>
      <c r="V49" s="13">
        <v>11944264363</v>
      </c>
      <c r="W49" s="1">
        <f t="shared" si="12"/>
        <v>-142751777</v>
      </c>
      <c r="X49" s="1">
        <f t="shared" si="13"/>
        <v>-1.1810340562679185</v>
      </c>
      <c r="Y49" s="13">
        <v>13304330937</v>
      </c>
      <c r="Z49" s="1">
        <f t="shared" si="14"/>
        <v>1360066574</v>
      </c>
      <c r="AA49" s="1">
        <f t="shared" si="15"/>
        <v>11.386775549050194</v>
      </c>
      <c r="AB49" s="13">
        <v>17496430024</v>
      </c>
      <c r="AC49" s="1">
        <f t="shared" si="16"/>
        <v>4192099087</v>
      </c>
      <c r="AD49" s="1">
        <f t="shared" si="17"/>
        <v>31.509281502774151</v>
      </c>
      <c r="AE49" s="1">
        <v>19542510590.5938</v>
      </c>
      <c r="AF49" s="1">
        <f t="shared" si="22"/>
        <v>2046080566.5937996</v>
      </c>
      <c r="AG49" s="1">
        <f t="shared" si="23"/>
        <v>11.694274567938566</v>
      </c>
      <c r="AH49" s="1">
        <v>0</v>
      </c>
      <c r="AI49" s="1">
        <f t="shared" si="18"/>
        <v>-19542510590.5938</v>
      </c>
      <c r="AJ49" s="1">
        <f t="shared" si="19"/>
        <v>-100</v>
      </c>
      <c r="AK49" s="1">
        <v>0</v>
      </c>
      <c r="AL49" s="1">
        <f t="shared" si="20"/>
        <v>0</v>
      </c>
      <c r="AM49" s="1">
        <f t="shared" si="21"/>
        <v>0</v>
      </c>
    </row>
    <row r="50" spans="1:39" ht="17.100000000000001" customHeight="1">
      <c r="A50" s="58" t="s">
        <v>860</v>
      </c>
      <c r="B50" s="12" t="s">
        <v>861</v>
      </c>
      <c r="C50" s="13"/>
      <c r="D50" s="13"/>
      <c r="E50" s="14"/>
      <c r="F50" s="1"/>
      <c r="G50" s="13"/>
      <c r="H50" s="1"/>
      <c r="I50" s="1"/>
      <c r="J50" s="13"/>
      <c r="K50" s="1"/>
      <c r="L50" s="1"/>
      <c r="M50" s="13"/>
      <c r="N50" s="1"/>
      <c r="O50" s="1"/>
      <c r="P50" s="13"/>
      <c r="Q50" s="1"/>
      <c r="R50" s="1"/>
      <c r="S50" s="13"/>
      <c r="T50" s="1"/>
      <c r="U50" s="1"/>
      <c r="V50" s="13"/>
      <c r="W50" s="1"/>
      <c r="X50" s="1"/>
      <c r="Y50" s="13"/>
      <c r="Z50" s="1"/>
      <c r="AA50" s="1"/>
      <c r="AB50" s="13"/>
      <c r="AC50" s="1"/>
      <c r="AD50" s="1"/>
      <c r="AE50" s="1"/>
      <c r="AF50" s="1"/>
      <c r="AG50" s="1"/>
      <c r="AH50" s="1">
        <v>66429515404.8144</v>
      </c>
      <c r="AI50" s="1">
        <f t="shared" si="18"/>
        <v>66429515404.8144</v>
      </c>
      <c r="AJ50" s="1">
        <f t="shared" si="19"/>
        <v>0</v>
      </c>
      <c r="AK50" s="1">
        <v>83972944124.6698</v>
      </c>
      <c r="AL50" s="1">
        <f t="shared" si="20"/>
        <v>17543428719.8554</v>
      </c>
      <c r="AM50" s="1">
        <f t="shared" si="21"/>
        <v>26.409087305465967</v>
      </c>
    </row>
    <row r="51" spans="1:39" ht="17.100000000000001" customHeight="1">
      <c r="A51" s="58" t="s">
        <v>934</v>
      </c>
      <c r="B51" s="12" t="s">
        <v>133</v>
      </c>
      <c r="C51" s="13"/>
      <c r="D51" s="13"/>
      <c r="E51" s="14"/>
      <c r="F51" s="1"/>
      <c r="G51" s="13"/>
      <c r="H51" s="1"/>
      <c r="I51" s="1"/>
      <c r="J51" s="13"/>
      <c r="K51" s="1"/>
      <c r="L51" s="1"/>
      <c r="M51" s="13"/>
      <c r="N51" s="1"/>
      <c r="O51" s="1"/>
      <c r="P51" s="13"/>
      <c r="Q51" s="1"/>
      <c r="R51" s="1"/>
      <c r="S51" s="13"/>
      <c r="T51" s="1"/>
      <c r="U51" s="1"/>
      <c r="V51" s="13"/>
      <c r="W51" s="1"/>
      <c r="X51" s="1"/>
      <c r="Y51" s="13"/>
      <c r="Z51" s="1"/>
      <c r="AA51" s="1"/>
      <c r="AB51" s="13"/>
      <c r="AC51" s="1"/>
      <c r="AD51" s="1"/>
      <c r="AE51" s="1"/>
      <c r="AF51" s="1"/>
      <c r="AG51" s="1"/>
      <c r="AH51" s="1">
        <v>144855394.6753</v>
      </c>
      <c r="AI51" s="1">
        <f t="shared" si="18"/>
        <v>144855394.6753</v>
      </c>
      <c r="AJ51" s="1">
        <f t="shared" si="19"/>
        <v>0</v>
      </c>
      <c r="AK51" s="1">
        <v>143251152.21612</v>
      </c>
      <c r="AL51" s="1">
        <f t="shared" si="20"/>
        <v>-1604242.4591799974</v>
      </c>
      <c r="AM51" s="1">
        <f t="shared" si="21"/>
        <v>-1.1074785739088147</v>
      </c>
    </row>
    <row r="52" spans="1:39" ht="17.100000000000001" customHeight="1">
      <c r="A52" s="58" t="s">
        <v>943</v>
      </c>
      <c r="B52" s="12" t="s">
        <v>166</v>
      </c>
      <c r="C52" s="13"/>
      <c r="D52" s="13"/>
      <c r="E52" s="14"/>
      <c r="F52" s="1"/>
      <c r="G52" s="13"/>
      <c r="H52" s="1"/>
      <c r="I52" s="1"/>
      <c r="J52" s="13"/>
      <c r="K52" s="1"/>
      <c r="L52" s="1"/>
      <c r="M52" s="13"/>
      <c r="N52" s="1"/>
      <c r="O52" s="1"/>
      <c r="P52" s="13"/>
      <c r="Q52" s="1"/>
      <c r="R52" s="1"/>
      <c r="S52" s="13"/>
      <c r="T52" s="1"/>
      <c r="U52" s="1"/>
      <c r="V52" s="13"/>
      <c r="W52" s="1"/>
      <c r="X52" s="1"/>
      <c r="Y52" s="13"/>
      <c r="Z52" s="1"/>
      <c r="AA52" s="1"/>
      <c r="AB52" s="13"/>
      <c r="AC52" s="1"/>
      <c r="AD52" s="1"/>
      <c r="AE52" s="1"/>
      <c r="AF52" s="1"/>
      <c r="AG52" s="1"/>
      <c r="AH52" s="1">
        <v>257455.31200000001</v>
      </c>
      <c r="AI52" s="1">
        <f t="shared" si="18"/>
        <v>257455.31200000001</v>
      </c>
      <c r="AJ52" s="1">
        <f t="shared" si="19"/>
        <v>0</v>
      </c>
      <c r="AK52" s="1">
        <v>7789608.6109300004</v>
      </c>
      <c r="AL52" s="1">
        <f t="shared" si="20"/>
        <v>7532153.2989300005</v>
      </c>
      <c r="AM52" s="1">
        <f t="shared" si="21"/>
        <v>2925.6158050955269</v>
      </c>
    </row>
    <row r="53" spans="1:39" ht="17.100000000000001" customHeight="1">
      <c r="A53" s="58" t="s">
        <v>946</v>
      </c>
      <c r="B53" s="12" t="s">
        <v>154</v>
      </c>
      <c r="C53" s="13"/>
      <c r="D53" s="13"/>
      <c r="E53" s="14"/>
      <c r="F53" s="1"/>
      <c r="G53" s="13"/>
      <c r="H53" s="1"/>
      <c r="I53" s="1"/>
      <c r="J53" s="13"/>
      <c r="K53" s="1"/>
      <c r="L53" s="1"/>
      <c r="M53" s="13"/>
      <c r="N53" s="1"/>
      <c r="O53" s="1"/>
      <c r="P53" s="13"/>
      <c r="Q53" s="1"/>
      <c r="R53" s="1"/>
      <c r="S53" s="13"/>
      <c r="T53" s="1"/>
      <c r="U53" s="1"/>
      <c r="V53" s="13"/>
      <c r="W53" s="1"/>
      <c r="X53" s="1"/>
      <c r="Y53" s="13"/>
      <c r="Z53" s="1"/>
      <c r="AA53" s="1"/>
      <c r="AB53" s="13"/>
      <c r="AC53" s="1"/>
      <c r="AD53" s="1"/>
      <c r="AE53" s="1"/>
      <c r="AF53" s="1"/>
      <c r="AG53" s="1"/>
      <c r="AH53" s="1">
        <v>1372618.8759100002</v>
      </c>
      <c r="AI53" s="1">
        <f t="shared" si="18"/>
        <v>1372618.8759100002</v>
      </c>
      <c r="AJ53" s="1">
        <f t="shared" si="19"/>
        <v>0</v>
      </c>
      <c r="AK53" s="1">
        <v>13333520.582</v>
      </c>
      <c r="AL53" s="1">
        <f t="shared" si="20"/>
        <v>11960901.70609</v>
      </c>
      <c r="AM53" s="1">
        <f t="shared" si="21"/>
        <v>871.39277449906297</v>
      </c>
    </row>
    <row r="54" spans="1:39" ht="17.100000000000001" customHeight="1">
      <c r="A54" s="58" t="s">
        <v>949</v>
      </c>
      <c r="B54" s="12" t="s">
        <v>132</v>
      </c>
      <c r="C54" s="13"/>
      <c r="D54" s="13"/>
      <c r="E54" s="14"/>
      <c r="F54" s="1"/>
      <c r="G54" s="13"/>
      <c r="H54" s="1"/>
      <c r="I54" s="1"/>
      <c r="J54" s="13"/>
      <c r="K54" s="1"/>
      <c r="L54" s="1"/>
      <c r="M54" s="13"/>
      <c r="N54" s="1"/>
      <c r="O54" s="1"/>
      <c r="P54" s="13"/>
      <c r="Q54" s="1"/>
      <c r="R54" s="1"/>
      <c r="S54" s="13"/>
      <c r="T54" s="1"/>
      <c r="U54" s="1"/>
      <c r="V54" s="13"/>
      <c r="W54" s="1"/>
      <c r="X54" s="1"/>
      <c r="Y54" s="13"/>
      <c r="Z54" s="1"/>
      <c r="AA54" s="1"/>
      <c r="AB54" s="13"/>
      <c r="AC54" s="1"/>
      <c r="AD54" s="1"/>
      <c r="AE54" s="1"/>
      <c r="AF54" s="1"/>
      <c r="AG54" s="1"/>
      <c r="AH54" s="1">
        <v>4023277161.2462001</v>
      </c>
      <c r="AI54" s="1">
        <f t="shared" si="18"/>
        <v>4023277161.2462001</v>
      </c>
      <c r="AJ54" s="1">
        <f t="shared" si="19"/>
        <v>0</v>
      </c>
      <c r="AK54" s="1">
        <v>4379137925.2762003</v>
      </c>
      <c r="AL54" s="1">
        <f t="shared" si="20"/>
        <v>355860764.03000021</v>
      </c>
      <c r="AM54" s="1">
        <f t="shared" si="21"/>
        <v>8.8450472032549001</v>
      </c>
    </row>
    <row r="55" spans="1:39" ht="17.100000000000001" customHeight="1">
      <c r="A55" s="58" t="s">
        <v>962</v>
      </c>
      <c r="B55" s="12" t="s">
        <v>131</v>
      </c>
      <c r="C55" s="13"/>
      <c r="D55" s="13"/>
      <c r="E55" s="14"/>
      <c r="F55" s="1"/>
      <c r="G55" s="13"/>
      <c r="H55" s="1"/>
      <c r="I55" s="1"/>
      <c r="J55" s="13"/>
      <c r="K55" s="1"/>
      <c r="L55" s="1"/>
      <c r="M55" s="13"/>
      <c r="N55" s="1"/>
      <c r="O55" s="1"/>
      <c r="P55" s="13"/>
      <c r="Q55" s="1"/>
      <c r="R55" s="1"/>
      <c r="S55" s="13"/>
      <c r="T55" s="1"/>
      <c r="U55" s="1"/>
      <c r="V55" s="13"/>
      <c r="W55" s="1"/>
      <c r="X55" s="1"/>
      <c r="Y55" s="13"/>
      <c r="Z55" s="1"/>
      <c r="AA55" s="1"/>
      <c r="AB55" s="13"/>
      <c r="AC55" s="1"/>
      <c r="AD55" s="1"/>
      <c r="AE55" s="1"/>
      <c r="AF55" s="1"/>
      <c r="AG55" s="1"/>
      <c r="AH55" s="1">
        <v>2704254973.4559302</v>
      </c>
      <c r="AI55" s="1">
        <f t="shared" si="18"/>
        <v>2704254973.4559302</v>
      </c>
      <c r="AJ55" s="1">
        <f t="shared" si="19"/>
        <v>0</v>
      </c>
      <c r="AK55" s="1">
        <v>2962944433.8729401</v>
      </c>
      <c r="AL55" s="1">
        <f t="shared" si="20"/>
        <v>258689460.41700983</v>
      </c>
      <c r="AM55" s="1">
        <f t="shared" si="21"/>
        <v>9.5660158881547694</v>
      </c>
    </row>
    <row r="56" spans="1:39" ht="17.100000000000001" customHeight="1">
      <c r="A56" s="58" t="s">
        <v>1021</v>
      </c>
      <c r="B56" s="12" t="s">
        <v>1022</v>
      </c>
      <c r="C56" s="13"/>
      <c r="D56" s="13"/>
      <c r="E56" s="14"/>
      <c r="F56" s="1"/>
      <c r="G56" s="13"/>
      <c r="H56" s="1"/>
      <c r="I56" s="1"/>
      <c r="J56" s="13"/>
      <c r="K56" s="1"/>
      <c r="L56" s="1"/>
      <c r="M56" s="13"/>
      <c r="N56" s="1"/>
      <c r="O56" s="1"/>
      <c r="P56" s="13"/>
      <c r="Q56" s="1"/>
      <c r="R56" s="1"/>
      <c r="S56" s="13"/>
      <c r="T56" s="1"/>
      <c r="U56" s="1"/>
      <c r="V56" s="13"/>
      <c r="W56" s="1"/>
      <c r="X56" s="1"/>
      <c r="Y56" s="13"/>
      <c r="Z56" s="1"/>
      <c r="AA56" s="1"/>
      <c r="AB56" s="13"/>
      <c r="AC56" s="1"/>
      <c r="AD56" s="1"/>
      <c r="AE56" s="1"/>
      <c r="AF56" s="1"/>
      <c r="AG56" s="1"/>
      <c r="AH56" s="1">
        <v>2897986183.98736</v>
      </c>
      <c r="AI56" s="1">
        <f t="shared" si="18"/>
        <v>2897986183.98736</v>
      </c>
      <c r="AJ56" s="1">
        <f t="shared" si="19"/>
        <v>0</v>
      </c>
      <c r="AK56" s="1">
        <v>3445158959.3334703</v>
      </c>
      <c r="AL56" s="1">
        <f t="shared" si="20"/>
        <v>547172775.34611034</v>
      </c>
      <c r="AM56" s="1">
        <f t="shared" si="21"/>
        <v>18.881138163096807</v>
      </c>
    </row>
    <row r="57" spans="1:39" ht="17.100000000000001" customHeight="1">
      <c r="A57" s="58" t="s">
        <v>1047</v>
      </c>
      <c r="B57" s="12" t="s">
        <v>1048</v>
      </c>
      <c r="C57" s="13"/>
      <c r="D57" s="13"/>
      <c r="E57" s="14"/>
      <c r="F57" s="1"/>
      <c r="G57" s="13"/>
      <c r="H57" s="1"/>
      <c r="I57" s="1"/>
      <c r="J57" s="13"/>
      <c r="K57" s="1"/>
      <c r="L57" s="1"/>
      <c r="M57" s="13"/>
      <c r="N57" s="1"/>
      <c r="O57" s="1"/>
      <c r="P57" s="13"/>
      <c r="Q57" s="1"/>
      <c r="R57" s="1"/>
      <c r="S57" s="13"/>
      <c r="T57" s="1"/>
      <c r="U57" s="1"/>
      <c r="V57" s="13"/>
      <c r="W57" s="1"/>
      <c r="X57" s="1"/>
      <c r="Y57" s="13"/>
      <c r="Z57" s="1"/>
      <c r="AA57" s="1"/>
      <c r="AB57" s="13"/>
      <c r="AC57" s="1"/>
      <c r="AD57" s="1"/>
      <c r="AE57" s="1"/>
      <c r="AF57" s="1"/>
      <c r="AG57" s="1"/>
      <c r="AH57" s="1">
        <v>7618018151.2044601</v>
      </c>
      <c r="AI57" s="1">
        <f t="shared" si="18"/>
        <v>7618018151.2044601</v>
      </c>
      <c r="AJ57" s="1">
        <f t="shared" si="19"/>
        <v>0</v>
      </c>
      <c r="AK57" s="1">
        <v>8135035622.90063</v>
      </c>
      <c r="AL57" s="1">
        <f t="shared" si="20"/>
        <v>517017471.69616985</v>
      </c>
      <c r="AM57" s="1">
        <f t="shared" si="21"/>
        <v>6.7867713286352025</v>
      </c>
    </row>
    <row r="58" spans="1:39" ht="30">
      <c r="A58" s="58" t="s">
        <v>1113</v>
      </c>
      <c r="B58" s="12" t="s">
        <v>1114</v>
      </c>
      <c r="C58" s="13"/>
      <c r="D58" s="13"/>
      <c r="E58" s="14"/>
      <c r="F58" s="1"/>
      <c r="G58" s="13"/>
      <c r="H58" s="1"/>
      <c r="I58" s="1"/>
      <c r="J58" s="13"/>
      <c r="K58" s="1"/>
      <c r="L58" s="1"/>
      <c r="M58" s="13"/>
      <c r="N58" s="1"/>
      <c r="O58" s="1"/>
      <c r="P58" s="13"/>
      <c r="Q58" s="1"/>
      <c r="R58" s="1"/>
      <c r="S58" s="13"/>
      <c r="T58" s="1"/>
      <c r="U58" s="1"/>
      <c r="V58" s="13"/>
      <c r="W58" s="1"/>
      <c r="X58" s="1"/>
      <c r="Y58" s="13"/>
      <c r="Z58" s="1"/>
      <c r="AA58" s="1"/>
      <c r="AB58" s="13"/>
      <c r="AC58" s="1"/>
      <c r="AD58" s="1"/>
      <c r="AE58" s="1"/>
      <c r="AF58" s="1"/>
      <c r="AG58" s="1"/>
      <c r="AH58" s="1">
        <v>454737862.27399999</v>
      </c>
      <c r="AI58" s="1">
        <f t="shared" si="18"/>
        <v>454737862.27399999</v>
      </c>
      <c r="AJ58" s="1">
        <f t="shared" si="19"/>
        <v>0</v>
      </c>
      <c r="AK58" s="1">
        <v>1269893233.1585701</v>
      </c>
      <c r="AL58" s="1">
        <f t="shared" si="20"/>
        <v>815155370.88457012</v>
      </c>
      <c r="AM58" s="1">
        <f t="shared" si="21"/>
        <v>179.25830209260261</v>
      </c>
    </row>
    <row r="59" spans="1:39" ht="30">
      <c r="A59" s="58" t="s">
        <v>1125</v>
      </c>
      <c r="B59" s="12" t="s">
        <v>127</v>
      </c>
      <c r="C59" s="13"/>
      <c r="D59" s="13"/>
      <c r="E59" s="14"/>
      <c r="F59" s="1"/>
      <c r="G59" s="13"/>
      <c r="H59" s="1"/>
      <c r="I59" s="1"/>
      <c r="J59" s="13"/>
      <c r="K59" s="1"/>
      <c r="L59" s="1"/>
      <c r="M59" s="13"/>
      <c r="N59" s="1"/>
      <c r="O59" s="1"/>
      <c r="P59" s="13"/>
      <c r="Q59" s="1"/>
      <c r="R59" s="1"/>
      <c r="S59" s="13"/>
      <c r="T59" s="1"/>
      <c r="U59" s="1"/>
      <c r="V59" s="13"/>
      <c r="W59" s="1"/>
      <c r="X59" s="1"/>
      <c r="Y59" s="13"/>
      <c r="Z59" s="1"/>
      <c r="AA59" s="1"/>
      <c r="AB59" s="13"/>
      <c r="AC59" s="1"/>
      <c r="AD59" s="1"/>
      <c r="AE59" s="1"/>
      <c r="AF59" s="1"/>
      <c r="AG59" s="1"/>
      <c r="AH59" s="1">
        <v>493775606.66863</v>
      </c>
      <c r="AI59" s="1">
        <f t="shared" si="18"/>
        <v>493775606.66863</v>
      </c>
      <c r="AJ59" s="1">
        <f t="shared" si="19"/>
        <v>0</v>
      </c>
      <c r="AK59" s="1">
        <v>198253879.24939999</v>
      </c>
      <c r="AL59" s="1">
        <f t="shared" si="20"/>
        <v>-295521727.41922998</v>
      </c>
      <c r="AM59" s="1">
        <f t="shared" si="21"/>
        <v>-59.849397869820841</v>
      </c>
    </row>
    <row r="60" spans="1:39" ht="17.100000000000001" customHeight="1">
      <c r="A60" s="58" t="s">
        <v>1162</v>
      </c>
      <c r="B60" s="12" t="s">
        <v>1163</v>
      </c>
      <c r="C60" s="13"/>
      <c r="D60" s="13"/>
      <c r="E60" s="14"/>
      <c r="F60" s="1"/>
      <c r="G60" s="13"/>
      <c r="H60" s="1"/>
      <c r="I60" s="1"/>
      <c r="J60" s="13"/>
      <c r="K60" s="1"/>
      <c r="L60" s="1"/>
      <c r="M60" s="13"/>
      <c r="N60" s="1"/>
      <c r="O60" s="1"/>
      <c r="P60" s="13"/>
      <c r="Q60" s="1"/>
      <c r="R60" s="1"/>
      <c r="S60" s="13"/>
      <c r="T60" s="1"/>
      <c r="U60" s="1"/>
      <c r="V60" s="13"/>
      <c r="W60" s="1"/>
      <c r="X60" s="1"/>
      <c r="Y60" s="13"/>
      <c r="Z60" s="1"/>
      <c r="AA60" s="1"/>
      <c r="AB60" s="13"/>
      <c r="AC60" s="1"/>
      <c r="AD60" s="1"/>
      <c r="AE60" s="1"/>
      <c r="AF60" s="1"/>
      <c r="AG60" s="1"/>
      <c r="AH60" s="1">
        <v>4040753.8820000002</v>
      </c>
      <c r="AI60" s="1">
        <f t="shared" si="18"/>
        <v>4040753.8820000002</v>
      </c>
      <c r="AJ60" s="1">
        <f t="shared" si="19"/>
        <v>0</v>
      </c>
      <c r="AK60" s="1">
        <v>0</v>
      </c>
      <c r="AL60" s="1">
        <f t="shared" si="20"/>
        <v>-4040753.8820000002</v>
      </c>
      <c r="AM60" s="1">
        <f t="shared" si="21"/>
        <v>-100</v>
      </c>
    </row>
    <row r="61" spans="1:39" ht="17.100000000000001" customHeight="1">
      <c r="A61" s="58" t="s">
        <v>1168</v>
      </c>
      <c r="B61" s="12" t="s">
        <v>1169</v>
      </c>
      <c r="C61" s="13"/>
      <c r="D61" s="13"/>
      <c r="E61" s="14"/>
      <c r="F61" s="1"/>
      <c r="G61" s="13"/>
      <c r="H61" s="1"/>
      <c r="I61" s="1"/>
      <c r="J61" s="13"/>
      <c r="K61" s="1"/>
      <c r="L61" s="1"/>
      <c r="M61" s="13"/>
      <c r="N61" s="1"/>
      <c r="O61" s="1"/>
      <c r="P61" s="13"/>
      <c r="Q61" s="1"/>
      <c r="R61" s="1"/>
      <c r="S61" s="13"/>
      <c r="T61" s="1"/>
      <c r="U61" s="1"/>
      <c r="V61" s="13"/>
      <c r="W61" s="1"/>
      <c r="X61" s="1"/>
      <c r="Y61" s="13"/>
      <c r="Z61" s="1"/>
      <c r="AA61" s="1"/>
      <c r="AB61" s="13"/>
      <c r="AC61" s="1"/>
      <c r="AD61" s="1"/>
      <c r="AE61" s="1"/>
      <c r="AF61" s="1"/>
      <c r="AG61" s="1"/>
      <c r="AH61" s="1">
        <v>81838161.032859996</v>
      </c>
      <c r="AI61" s="1">
        <f t="shared" si="18"/>
        <v>81838161.032859996</v>
      </c>
      <c r="AJ61" s="1">
        <f t="shared" si="19"/>
        <v>0</v>
      </c>
      <c r="AK61" s="1">
        <v>204290171.74188</v>
      </c>
      <c r="AL61" s="1">
        <f t="shared" si="20"/>
        <v>122452010.70902</v>
      </c>
      <c r="AM61" s="1">
        <f t="shared" si="21"/>
        <v>149.62703115952542</v>
      </c>
    </row>
    <row r="62" spans="1:39" ht="17.100000000000001" customHeight="1">
      <c r="A62" s="58" t="s">
        <v>1176</v>
      </c>
      <c r="B62" s="12" t="s">
        <v>184</v>
      </c>
      <c r="C62" s="13"/>
      <c r="D62" s="13"/>
      <c r="E62" s="14"/>
      <c r="F62" s="1"/>
      <c r="G62" s="13"/>
      <c r="H62" s="1"/>
      <c r="I62" s="1"/>
      <c r="J62" s="13"/>
      <c r="K62" s="1"/>
      <c r="L62" s="1"/>
      <c r="M62" s="13"/>
      <c r="N62" s="1"/>
      <c r="O62" s="1"/>
      <c r="P62" s="13"/>
      <c r="Q62" s="1"/>
      <c r="R62" s="1"/>
      <c r="S62" s="13"/>
      <c r="T62" s="1"/>
      <c r="U62" s="1"/>
      <c r="V62" s="13"/>
      <c r="W62" s="1"/>
      <c r="X62" s="1"/>
      <c r="Y62" s="13"/>
      <c r="Z62" s="1"/>
      <c r="AA62" s="1"/>
      <c r="AB62" s="13"/>
      <c r="AC62" s="1"/>
      <c r="AD62" s="1"/>
      <c r="AE62" s="1"/>
      <c r="AF62" s="1"/>
      <c r="AG62" s="1"/>
      <c r="AH62" s="1">
        <v>3635069144.7776003</v>
      </c>
      <c r="AI62" s="1">
        <f t="shared" si="18"/>
        <v>3635069144.7776003</v>
      </c>
      <c r="AJ62" s="1">
        <f t="shared" si="19"/>
        <v>0</v>
      </c>
      <c r="AK62" s="1">
        <v>2942051242.4945898</v>
      </c>
      <c r="AL62" s="1">
        <f t="shared" si="20"/>
        <v>-693017902.28301048</v>
      </c>
      <c r="AM62" s="1">
        <f t="shared" si="21"/>
        <v>-19.064779091716851</v>
      </c>
    </row>
    <row r="63" spans="1:39" ht="30">
      <c r="A63" s="58" t="s">
        <v>1185</v>
      </c>
      <c r="B63" s="12" t="s">
        <v>1186</v>
      </c>
      <c r="C63" s="13"/>
      <c r="D63" s="13"/>
      <c r="E63" s="14"/>
      <c r="F63" s="1"/>
      <c r="G63" s="13"/>
      <c r="H63" s="1"/>
      <c r="I63" s="1"/>
      <c r="J63" s="13"/>
      <c r="K63" s="1"/>
      <c r="L63" s="1"/>
      <c r="M63" s="13"/>
      <c r="N63" s="1"/>
      <c r="O63" s="1"/>
      <c r="P63" s="13"/>
      <c r="Q63" s="1"/>
      <c r="R63" s="1"/>
      <c r="S63" s="13"/>
      <c r="T63" s="1"/>
      <c r="U63" s="1"/>
      <c r="V63" s="13"/>
      <c r="W63" s="1"/>
      <c r="X63" s="1"/>
      <c r="Y63" s="13"/>
      <c r="Z63" s="1"/>
      <c r="AA63" s="1"/>
      <c r="AB63" s="13"/>
      <c r="AC63" s="1"/>
      <c r="AD63" s="1"/>
      <c r="AE63" s="1"/>
      <c r="AF63" s="1"/>
      <c r="AG63" s="1"/>
      <c r="AH63" s="1">
        <v>78872135.966000006</v>
      </c>
      <c r="AI63" s="1">
        <f t="shared" si="18"/>
        <v>78872135.966000006</v>
      </c>
      <c r="AJ63" s="1">
        <f t="shared" si="19"/>
        <v>0</v>
      </c>
      <c r="AK63" s="1">
        <v>65681596.041000001</v>
      </c>
      <c r="AL63" s="1">
        <f t="shared" si="20"/>
        <v>-13190539.925000004</v>
      </c>
      <c r="AM63" s="1">
        <f t="shared" si="21"/>
        <v>-16.723954237382578</v>
      </c>
    </row>
    <row r="64" spans="1:39" ht="17.100000000000001" customHeight="1">
      <c r="A64" s="58" t="s">
        <v>1189</v>
      </c>
      <c r="B64" s="12" t="s">
        <v>191</v>
      </c>
      <c r="C64" s="13"/>
      <c r="D64" s="13"/>
      <c r="E64" s="14"/>
      <c r="F64" s="1"/>
      <c r="G64" s="13"/>
      <c r="H64" s="1"/>
      <c r="I64" s="1"/>
      <c r="J64" s="13"/>
      <c r="K64" s="1"/>
      <c r="L64" s="1"/>
      <c r="M64" s="13"/>
      <c r="N64" s="1"/>
      <c r="O64" s="1"/>
      <c r="P64" s="13"/>
      <c r="Q64" s="1"/>
      <c r="R64" s="1"/>
      <c r="S64" s="13"/>
      <c r="T64" s="1"/>
      <c r="U64" s="1"/>
      <c r="V64" s="13"/>
      <c r="W64" s="1"/>
      <c r="X64" s="1"/>
      <c r="Y64" s="13"/>
      <c r="Z64" s="1"/>
      <c r="AA64" s="1"/>
      <c r="AB64" s="13"/>
      <c r="AC64" s="1"/>
      <c r="AD64" s="1"/>
      <c r="AE64" s="1"/>
      <c r="AF64" s="1"/>
      <c r="AG64" s="1"/>
      <c r="AH64" s="1">
        <v>223204212.01894</v>
      </c>
      <c r="AI64" s="1">
        <f t="shared" si="18"/>
        <v>223204212.01894</v>
      </c>
      <c r="AJ64" s="1">
        <f t="shared" si="19"/>
        <v>0</v>
      </c>
      <c r="AK64" s="1">
        <v>563705.60962</v>
      </c>
      <c r="AL64" s="1">
        <f t="shared" si="20"/>
        <v>-222640506.40932</v>
      </c>
      <c r="AM64" s="1">
        <f t="shared" si="21"/>
        <v>-99.747448489201375</v>
      </c>
    </row>
    <row r="65" spans="1:39" ht="17.100000000000001" customHeight="1">
      <c r="A65" s="58" t="s">
        <v>1194</v>
      </c>
      <c r="B65" s="12" t="s">
        <v>1195</v>
      </c>
      <c r="C65" s="13"/>
      <c r="D65" s="13"/>
      <c r="E65" s="14"/>
      <c r="F65" s="1"/>
      <c r="G65" s="13"/>
      <c r="H65" s="1"/>
      <c r="I65" s="1"/>
      <c r="J65" s="13"/>
      <c r="K65" s="1"/>
      <c r="L65" s="1"/>
      <c r="M65" s="13"/>
      <c r="N65" s="1"/>
      <c r="O65" s="1"/>
      <c r="P65" s="13"/>
      <c r="Q65" s="1"/>
      <c r="R65" s="1"/>
      <c r="S65" s="13"/>
      <c r="T65" s="1"/>
      <c r="U65" s="1"/>
      <c r="V65" s="13"/>
      <c r="W65" s="1"/>
      <c r="X65" s="1"/>
      <c r="Y65" s="13"/>
      <c r="Z65" s="1"/>
      <c r="AA65" s="1"/>
      <c r="AB65" s="13"/>
      <c r="AC65" s="1"/>
      <c r="AD65" s="1"/>
      <c r="AE65" s="1"/>
      <c r="AF65" s="1"/>
      <c r="AG65" s="1"/>
      <c r="AH65" s="1">
        <v>1242.5</v>
      </c>
      <c r="AI65" s="1">
        <f t="shared" si="18"/>
        <v>1242.5</v>
      </c>
      <c r="AJ65" s="1">
        <f t="shared" si="19"/>
        <v>0</v>
      </c>
      <c r="AK65" s="1">
        <v>2069041.247</v>
      </c>
      <c r="AL65" s="1">
        <f t="shared" si="20"/>
        <v>2067798.747</v>
      </c>
      <c r="AM65" s="1">
        <f t="shared" si="21"/>
        <v>166422.43436619718</v>
      </c>
    </row>
    <row r="66" spans="1:39" ht="17.100000000000001" customHeight="1">
      <c r="A66" s="58" t="s">
        <v>1197</v>
      </c>
      <c r="B66" s="12" t="s">
        <v>210</v>
      </c>
      <c r="C66" s="13"/>
      <c r="D66" s="13"/>
      <c r="E66" s="14"/>
      <c r="F66" s="1"/>
      <c r="G66" s="13"/>
      <c r="H66" s="1"/>
      <c r="I66" s="1"/>
      <c r="J66" s="13"/>
      <c r="K66" s="1"/>
      <c r="L66" s="1"/>
      <c r="M66" s="13"/>
      <c r="N66" s="1"/>
      <c r="O66" s="1"/>
      <c r="P66" s="13"/>
      <c r="Q66" s="1"/>
      <c r="R66" s="1"/>
      <c r="S66" s="13"/>
      <c r="T66" s="1"/>
      <c r="U66" s="1"/>
      <c r="V66" s="13"/>
      <c r="W66" s="1"/>
      <c r="X66" s="1"/>
      <c r="Y66" s="13"/>
      <c r="Z66" s="1"/>
      <c r="AA66" s="1"/>
      <c r="AB66" s="13"/>
      <c r="AC66" s="1"/>
      <c r="AD66" s="1"/>
      <c r="AE66" s="1"/>
      <c r="AF66" s="1"/>
      <c r="AG66" s="1"/>
      <c r="AH66" s="1">
        <v>562234255.38151002</v>
      </c>
      <c r="AI66" s="1">
        <f t="shared" si="18"/>
        <v>562234255.38151002</v>
      </c>
      <c r="AJ66" s="1">
        <f t="shared" si="19"/>
        <v>0</v>
      </c>
      <c r="AK66" s="1">
        <v>578177296.31646001</v>
      </c>
      <c r="AL66" s="1">
        <f t="shared" si="20"/>
        <v>15943040.934949994</v>
      </c>
      <c r="AM66" s="1">
        <f t="shared" si="21"/>
        <v>2.8356580521995545</v>
      </c>
    </row>
    <row r="67" spans="1:39" ht="30">
      <c r="A67" s="58" t="s">
        <v>1202</v>
      </c>
      <c r="B67" s="12" t="s">
        <v>185</v>
      </c>
      <c r="C67" s="13"/>
      <c r="D67" s="13"/>
      <c r="E67" s="14"/>
      <c r="F67" s="1"/>
      <c r="G67" s="13"/>
      <c r="H67" s="1"/>
      <c r="I67" s="1"/>
      <c r="J67" s="13"/>
      <c r="K67" s="1"/>
      <c r="L67" s="1"/>
      <c r="M67" s="13"/>
      <c r="N67" s="1"/>
      <c r="O67" s="1"/>
      <c r="P67" s="13"/>
      <c r="Q67" s="1"/>
      <c r="R67" s="1"/>
      <c r="S67" s="13"/>
      <c r="T67" s="1"/>
      <c r="U67" s="1"/>
      <c r="V67" s="13"/>
      <c r="W67" s="1"/>
      <c r="X67" s="1"/>
      <c r="Y67" s="13"/>
      <c r="Z67" s="1"/>
      <c r="AA67" s="1"/>
      <c r="AB67" s="13"/>
      <c r="AC67" s="1"/>
      <c r="AD67" s="1"/>
      <c r="AE67" s="1"/>
      <c r="AF67" s="1"/>
      <c r="AG67" s="1"/>
      <c r="AH67" s="1">
        <v>84862778.493029997</v>
      </c>
      <c r="AI67" s="1">
        <f t="shared" si="18"/>
        <v>84862778.493029997</v>
      </c>
      <c r="AJ67" s="1">
        <f t="shared" si="19"/>
        <v>0</v>
      </c>
      <c r="AK67" s="1">
        <v>249918334.00902</v>
      </c>
      <c r="AL67" s="1">
        <f t="shared" si="20"/>
        <v>165055555.51599002</v>
      </c>
      <c r="AM67" s="1">
        <f t="shared" si="21"/>
        <v>194.49699673638011</v>
      </c>
    </row>
    <row r="68" spans="1:39" ht="17.100000000000001" customHeight="1">
      <c r="A68" s="58" t="s">
        <v>1207</v>
      </c>
      <c r="B68" s="12" t="s">
        <v>126</v>
      </c>
      <c r="C68" s="13"/>
      <c r="D68" s="13"/>
      <c r="E68" s="14"/>
      <c r="F68" s="1"/>
      <c r="G68" s="13"/>
      <c r="H68" s="1"/>
      <c r="I68" s="1"/>
      <c r="J68" s="13"/>
      <c r="K68" s="1"/>
      <c r="L68" s="1"/>
      <c r="M68" s="13"/>
      <c r="N68" s="1"/>
      <c r="O68" s="1"/>
      <c r="P68" s="13"/>
      <c r="Q68" s="1"/>
      <c r="R68" s="1"/>
      <c r="S68" s="13"/>
      <c r="T68" s="1"/>
      <c r="U68" s="1"/>
      <c r="V68" s="13"/>
      <c r="W68" s="1"/>
      <c r="X68" s="1"/>
      <c r="Y68" s="13"/>
      <c r="Z68" s="1"/>
      <c r="AA68" s="1"/>
      <c r="AB68" s="13"/>
      <c r="AC68" s="1"/>
      <c r="AD68" s="1"/>
      <c r="AE68" s="1"/>
      <c r="AF68" s="1"/>
      <c r="AG68" s="1"/>
      <c r="AH68" s="1">
        <v>990765374.46973002</v>
      </c>
      <c r="AI68" s="1">
        <f t="shared" si="18"/>
        <v>990765374.46973002</v>
      </c>
      <c r="AJ68" s="1">
        <f t="shared" si="19"/>
        <v>0</v>
      </c>
      <c r="AK68" s="1">
        <v>863935859.95429003</v>
      </c>
      <c r="AL68" s="1">
        <f t="shared" si="20"/>
        <v>-126829514.51543999</v>
      </c>
      <c r="AM68" s="1">
        <f t="shared" si="21"/>
        <v>-12.801165420553854</v>
      </c>
    </row>
    <row r="69" spans="1:39" ht="17.100000000000001" customHeight="1">
      <c r="A69" s="58" t="s">
        <v>1231</v>
      </c>
      <c r="B69" s="12" t="s">
        <v>1232</v>
      </c>
      <c r="C69" s="13"/>
      <c r="D69" s="13"/>
      <c r="E69" s="14"/>
      <c r="F69" s="1"/>
      <c r="G69" s="13"/>
      <c r="H69" s="1"/>
      <c r="I69" s="1"/>
      <c r="J69" s="13"/>
      <c r="K69" s="1"/>
      <c r="L69" s="1"/>
      <c r="M69" s="13"/>
      <c r="N69" s="1"/>
      <c r="O69" s="1"/>
      <c r="P69" s="13"/>
      <c r="Q69" s="1"/>
      <c r="R69" s="1"/>
      <c r="S69" s="13"/>
      <c r="T69" s="1"/>
      <c r="U69" s="1"/>
      <c r="V69" s="13"/>
      <c r="W69" s="1"/>
      <c r="X69" s="1"/>
      <c r="Y69" s="13"/>
      <c r="Z69" s="1"/>
      <c r="AA69" s="1"/>
      <c r="AB69" s="13"/>
      <c r="AC69" s="1"/>
      <c r="AD69" s="1"/>
      <c r="AE69" s="1"/>
      <c r="AF69" s="1"/>
      <c r="AG69" s="1"/>
      <c r="AH69" s="1">
        <v>22318244675.902897</v>
      </c>
      <c r="AI69" s="1">
        <f t="shared" si="18"/>
        <v>22318244675.902897</v>
      </c>
      <c r="AJ69" s="1">
        <f t="shared" si="19"/>
        <v>0</v>
      </c>
      <c r="AK69" s="1">
        <v>20028904626.584999</v>
      </c>
      <c r="AL69" s="1">
        <f t="shared" si="20"/>
        <v>-2289340049.3178978</v>
      </c>
      <c r="AM69" s="1">
        <f t="shared" si="21"/>
        <v>-10.257706565022598</v>
      </c>
    </row>
    <row r="70" spans="1:39" ht="17.100000000000001" customHeight="1">
      <c r="A70" s="58" t="s">
        <v>1320</v>
      </c>
      <c r="B70" s="12" t="s">
        <v>1321</v>
      </c>
      <c r="C70" s="13"/>
      <c r="D70" s="13"/>
      <c r="E70" s="14"/>
      <c r="F70" s="1"/>
      <c r="G70" s="13"/>
      <c r="H70" s="1"/>
      <c r="I70" s="1"/>
      <c r="J70" s="13"/>
      <c r="K70" s="1"/>
      <c r="L70" s="1"/>
      <c r="M70" s="13"/>
      <c r="N70" s="1"/>
      <c r="O70" s="1"/>
      <c r="P70" s="13"/>
      <c r="Q70" s="1"/>
      <c r="R70" s="1"/>
      <c r="S70" s="13"/>
      <c r="T70" s="1"/>
      <c r="U70" s="1"/>
      <c r="V70" s="13"/>
      <c r="W70" s="1"/>
      <c r="X70" s="1"/>
      <c r="Y70" s="13"/>
      <c r="Z70" s="1"/>
      <c r="AA70" s="1"/>
      <c r="AB70" s="13"/>
      <c r="AC70" s="1"/>
      <c r="AD70" s="1"/>
      <c r="AE70" s="1"/>
      <c r="AF70" s="1"/>
      <c r="AG70" s="1"/>
      <c r="AH70" s="1">
        <v>10311481871.7092</v>
      </c>
      <c r="AI70" s="1">
        <f t="shared" ref="AI70:AI133" si="24">AH70-AE70</f>
        <v>10311481871.7092</v>
      </c>
      <c r="AJ70" s="1">
        <f t="shared" ref="AJ70:AJ133" si="25">IFERROR(AI70/AE70*100,0)</f>
        <v>0</v>
      </c>
      <c r="AK70" s="1">
        <v>10754873581.455198</v>
      </c>
      <c r="AL70" s="1">
        <f t="shared" ref="AL70:AL133" si="26">AK70-AH70</f>
        <v>443391709.74599838</v>
      </c>
      <c r="AM70" s="1">
        <f t="shared" ref="AM70:AM133" si="27">IFERROR(AL70/AH70*100,0)</f>
        <v>4.299980500014235</v>
      </c>
    </row>
    <row r="71" spans="1:39" ht="17.100000000000001" customHeight="1">
      <c r="A71" s="58" t="s">
        <v>1340</v>
      </c>
      <c r="B71" s="12" t="s">
        <v>1341</v>
      </c>
      <c r="C71" s="13"/>
      <c r="D71" s="13"/>
      <c r="E71" s="14"/>
      <c r="F71" s="1"/>
      <c r="G71" s="13"/>
      <c r="H71" s="1"/>
      <c r="I71" s="1"/>
      <c r="J71" s="13"/>
      <c r="K71" s="1"/>
      <c r="L71" s="1"/>
      <c r="M71" s="13"/>
      <c r="N71" s="1"/>
      <c r="O71" s="1"/>
      <c r="P71" s="13"/>
      <c r="Q71" s="1"/>
      <c r="R71" s="1"/>
      <c r="S71" s="13"/>
      <c r="T71" s="1"/>
      <c r="U71" s="1"/>
      <c r="V71" s="13"/>
      <c r="W71" s="1"/>
      <c r="X71" s="1"/>
      <c r="Y71" s="13"/>
      <c r="Z71" s="1"/>
      <c r="AA71" s="1"/>
      <c r="AB71" s="13"/>
      <c r="AC71" s="1"/>
      <c r="AD71" s="1"/>
      <c r="AE71" s="1"/>
      <c r="AF71" s="1"/>
      <c r="AG71" s="1"/>
      <c r="AH71" s="1">
        <v>60778936868.447205</v>
      </c>
      <c r="AI71" s="1">
        <f t="shared" si="24"/>
        <v>60778936868.447205</v>
      </c>
      <c r="AJ71" s="1">
        <f t="shared" si="25"/>
        <v>0</v>
      </c>
      <c r="AK71" s="1">
        <v>77249859127.907593</v>
      </c>
      <c r="AL71" s="1">
        <f t="shared" si="26"/>
        <v>16470922259.460388</v>
      </c>
      <c r="AM71" s="1">
        <f t="shared" si="27"/>
        <v>27.099720903494624</v>
      </c>
    </row>
    <row r="72" spans="1:39" ht="17.100000000000001" customHeight="1">
      <c r="A72" s="58" t="s">
        <v>1359</v>
      </c>
      <c r="B72" s="12" t="s">
        <v>1360</v>
      </c>
      <c r="C72" s="13"/>
      <c r="D72" s="13"/>
      <c r="E72" s="14"/>
      <c r="F72" s="1"/>
      <c r="G72" s="13"/>
      <c r="H72" s="1"/>
      <c r="I72" s="1"/>
      <c r="J72" s="13"/>
      <c r="K72" s="1"/>
      <c r="L72" s="1"/>
      <c r="M72" s="13"/>
      <c r="N72" s="1"/>
      <c r="O72" s="1"/>
      <c r="P72" s="13"/>
      <c r="Q72" s="1"/>
      <c r="R72" s="1"/>
      <c r="S72" s="13"/>
      <c r="T72" s="1"/>
      <c r="U72" s="1"/>
      <c r="V72" s="13"/>
      <c r="W72" s="1"/>
      <c r="X72" s="1"/>
      <c r="Y72" s="13"/>
      <c r="Z72" s="1"/>
      <c r="AA72" s="1"/>
      <c r="AB72" s="13"/>
      <c r="AC72" s="1"/>
      <c r="AD72" s="1"/>
      <c r="AE72" s="1"/>
      <c r="AF72" s="1"/>
      <c r="AG72" s="1"/>
      <c r="AH72" s="1">
        <v>1829374646.4753101</v>
      </c>
      <c r="AI72" s="1">
        <f t="shared" si="24"/>
        <v>1829374646.4753101</v>
      </c>
      <c r="AJ72" s="1">
        <f t="shared" si="25"/>
        <v>0</v>
      </c>
      <c r="AK72" s="1">
        <v>2077296720.2522099</v>
      </c>
      <c r="AL72" s="1">
        <f t="shared" si="26"/>
        <v>247922073.77689981</v>
      </c>
      <c r="AM72" s="1">
        <f t="shared" si="27"/>
        <v>13.552285435603684</v>
      </c>
    </row>
    <row r="73" spans="1:39" ht="30">
      <c r="A73" s="58" t="s">
        <v>1372</v>
      </c>
      <c r="B73" s="12" t="s">
        <v>1373</v>
      </c>
      <c r="C73" s="13"/>
      <c r="D73" s="13"/>
      <c r="E73" s="14"/>
      <c r="F73" s="1"/>
      <c r="G73" s="13"/>
      <c r="H73" s="1"/>
      <c r="I73" s="1"/>
      <c r="J73" s="13"/>
      <c r="K73" s="1"/>
      <c r="L73" s="1"/>
      <c r="M73" s="13"/>
      <c r="N73" s="1"/>
      <c r="O73" s="1"/>
      <c r="P73" s="13"/>
      <c r="Q73" s="1"/>
      <c r="R73" s="1"/>
      <c r="S73" s="13"/>
      <c r="T73" s="1"/>
      <c r="U73" s="1"/>
      <c r="V73" s="13"/>
      <c r="W73" s="1"/>
      <c r="X73" s="1"/>
      <c r="Y73" s="13"/>
      <c r="Z73" s="1"/>
      <c r="AA73" s="1"/>
      <c r="AB73" s="13"/>
      <c r="AC73" s="1"/>
      <c r="AD73" s="1"/>
      <c r="AE73" s="1"/>
      <c r="AF73" s="1"/>
      <c r="AG73" s="1"/>
      <c r="AH73" s="1">
        <v>80566345.16139999</v>
      </c>
      <c r="AI73" s="1">
        <f t="shared" si="24"/>
        <v>80566345.16139999</v>
      </c>
      <c r="AJ73" s="1">
        <f t="shared" si="25"/>
        <v>0</v>
      </c>
      <c r="AK73" s="1">
        <v>543963948.92803001</v>
      </c>
      <c r="AL73" s="1">
        <f t="shared" si="26"/>
        <v>463397603.76663005</v>
      </c>
      <c r="AM73" s="1">
        <f t="shared" si="27"/>
        <v>575.17515885609237</v>
      </c>
    </row>
    <row r="74" spans="1:39" ht="17.100000000000001" customHeight="1">
      <c r="A74" s="58" t="s">
        <v>251</v>
      </c>
      <c r="B74" s="12" t="s">
        <v>135</v>
      </c>
      <c r="C74" s="13">
        <v>77845261642</v>
      </c>
      <c r="D74" s="13">
        <v>76956836059</v>
      </c>
      <c r="E74" s="14">
        <f t="shared" si="0"/>
        <v>-888425583</v>
      </c>
      <c r="F74" s="1">
        <f t="shared" si="1"/>
        <v>-1.1412712402275056</v>
      </c>
      <c r="G74" s="13">
        <v>86994478737</v>
      </c>
      <c r="H74" s="1">
        <f t="shared" si="2"/>
        <v>10037642678</v>
      </c>
      <c r="I74" s="1">
        <f t="shared" si="3"/>
        <v>13.043211223372678</v>
      </c>
      <c r="J74" s="13">
        <v>113315166416</v>
      </c>
      <c r="K74" s="1">
        <f t="shared" si="4"/>
        <v>26320687679</v>
      </c>
      <c r="L74" s="1">
        <f t="shared" si="5"/>
        <v>30.255584102724708</v>
      </c>
      <c r="M74" s="13">
        <v>100633375710</v>
      </c>
      <c r="N74" s="1">
        <f t="shared" si="6"/>
        <v>-12681790706</v>
      </c>
      <c r="O74" s="1">
        <f t="shared" si="7"/>
        <v>-11.191609302714966</v>
      </c>
      <c r="P74" s="13">
        <v>128868385132</v>
      </c>
      <c r="Q74" s="1">
        <f t="shared" si="8"/>
        <v>28235009422</v>
      </c>
      <c r="R74" s="1">
        <f t="shared" si="9"/>
        <v>28.05730129074292</v>
      </c>
      <c r="S74" s="13">
        <v>140970448526</v>
      </c>
      <c r="T74" s="1">
        <f t="shared" si="10"/>
        <v>12102063394</v>
      </c>
      <c r="U74" s="1">
        <f t="shared" si="11"/>
        <v>9.3910258762099375</v>
      </c>
      <c r="V74" s="13">
        <v>151101172975</v>
      </c>
      <c r="W74" s="1">
        <f t="shared" si="12"/>
        <v>10130724449</v>
      </c>
      <c r="X74" s="1">
        <f t="shared" si="13"/>
        <v>7.1864171214093373</v>
      </c>
      <c r="Y74" s="13">
        <v>176993245646</v>
      </c>
      <c r="Z74" s="1">
        <f t="shared" si="14"/>
        <v>25892072671</v>
      </c>
      <c r="AA74" s="1">
        <f t="shared" si="15"/>
        <v>17.13558681326974</v>
      </c>
      <c r="AB74" s="13">
        <v>186722267881</v>
      </c>
      <c r="AC74" s="1">
        <f t="shared" si="16"/>
        <v>9729022235</v>
      </c>
      <c r="AD74" s="1">
        <f t="shared" si="17"/>
        <v>5.4968324918221949</v>
      </c>
      <c r="AE74" s="1">
        <v>201364054529.05899</v>
      </c>
      <c r="AF74" s="1">
        <f t="shared" si="22"/>
        <v>14641786648.05899</v>
      </c>
      <c r="AG74" s="1">
        <f t="shared" si="23"/>
        <v>7.8414785843273656</v>
      </c>
      <c r="AH74" s="1">
        <v>62134339811.683296</v>
      </c>
      <c r="AI74" s="1">
        <f t="shared" si="24"/>
        <v>-139229714717.3757</v>
      </c>
      <c r="AJ74" s="1">
        <f t="shared" si="25"/>
        <v>-69.143281328437581</v>
      </c>
      <c r="AK74" s="1">
        <v>55497486498.827599</v>
      </c>
      <c r="AL74" s="1">
        <f t="shared" si="26"/>
        <v>-6636853312.8556976</v>
      </c>
      <c r="AM74" s="1">
        <f t="shared" si="27"/>
        <v>-10.681457842749543</v>
      </c>
    </row>
    <row r="75" spans="1:39" ht="17.100000000000001" customHeight="1">
      <c r="A75" s="58" t="s">
        <v>252</v>
      </c>
      <c r="B75" s="12" t="s">
        <v>134</v>
      </c>
      <c r="C75" s="13">
        <v>10304326991</v>
      </c>
      <c r="D75" s="13">
        <v>11547411360</v>
      </c>
      <c r="E75" s="14">
        <f t="shared" si="0"/>
        <v>1243084369</v>
      </c>
      <c r="F75" s="1">
        <f t="shared" si="1"/>
        <v>12.063712361668395</v>
      </c>
      <c r="G75" s="13">
        <v>15231090350</v>
      </c>
      <c r="H75" s="1">
        <f t="shared" si="2"/>
        <v>3683678990</v>
      </c>
      <c r="I75" s="1">
        <f t="shared" si="3"/>
        <v>31.900474272183544</v>
      </c>
      <c r="J75" s="13">
        <v>16913706696</v>
      </c>
      <c r="K75" s="1">
        <f t="shared" si="4"/>
        <v>1682616346</v>
      </c>
      <c r="L75" s="1">
        <f t="shared" si="5"/>
        <v>11.047248143991215</v>
      </c>
      <c r="M75" s="13">
        <v>17364786920</v>
      </c>
      <c r="N75" s="1">
        <f t="shared" si="6"/>
        <v>451080224</v>
      </c>
      <c r="O75" s="1">
        <f t="shared" si="7"/>
        <v>2.6669507288232568</v>
      </c>
      <c r="P75" s="13">
        <v>38636982529</v>
      </c>
      <c r="Q75" s="1">
        <f t="shared" si="8"/>
        <v>21272195609</v>
      </c>
      <c r="R75" s="1">
        <f t="shared" si="9"/>
        <v>122.5019097959654</v>
      </c>
      <c r="S75" s="13">
        <v>40533958984</v>
      </c>
      <c r="T75" s="1">
        <f t="shared" si="10"/>
        <v>1896976455</v>
      </c>
      <c r="U75" s="1">
        <f t="shared" si="11"/>
        <v>4.9097427667291944</v>
      </c>
      <c r="V75" s="13">
        <v>47129855522</v>
      </c>
      <c r="W75" s="1">
        <f t="shared" si="12"/>
        <v>6595896538</v>
      </c>
      <c r="X75" s="1">
        <f t="shared" si="13"/>
        <v>16.272519890306306</v>
      </c>
      <c r="Y75" s="13">
        <v>51914536251</v>
      </c>
      <c r="Z75" s="1">
        <f t="shared" si="14"/>
        <v>4784680729</v>
      </c>
      <c r="AA75" s="1">
        <f t="shared" si="15"/>
        <v>10.152122632259148</v>
      </c>
      <c r="AB75" s="13">
        <v>58380845364</v>
      </c>
      <c r="AC75" s="1">
        <f t="shared" si="16"/>
        <v>6466309113</v>
      </c>
      <c r="AD75" s="1">
        <f t="shared" si="17"/>
        <v>12.455681163626773</v>
      </c>
      <c r="AE75" s="1">
        <v>65778035912.526604</v>
      </c>
      <c r="AF75" s="1">
        <f t="shared" si="22"/>
        <v>7397190548.5266037</v>
      </c>
      <c r="AG75" s="1">
        <f t="shared" si="23"/>
        <v>12.670577999351842</v>
      </c>
      <c r="AH75" s="1">
        <v>0</v>
      </c>
      <c r="AI75" s="1">
        <f t="shared" si="24"/>
        <v>-65778035912.526604</v>
      </c>
      <c r="AJ75" s="1">
        <f t="shared" si="25"/>
        <v>-100</v>
      </c>
      <c r="AK75" s="1">
        <v>0</v>
      </c>
      <c r="AL75" s="1">
        <f t="shared" si="26"/>
        <v>0</v>
      </c>
      <c r="AM75" s="1">
        <f t="shared" si="27"/>
        <v>0</v>
      </c>
    </row>
    <row r="76" spans="1:39" ht="17.100000000000001" customHeight="1">
      <c r="A76" s="58" t="s">
        <v>253</v>
      </c>
      <c r="B76" s="12" t="s">
        <v>133</v>
      </c>
      <c r="C76" s="13">
        <v>142546946</v>
      </c>
      <c r="D76" s="13">
        <v>133902272</v>
      </c>
      <c r="E76" s="14">
        <f t="shared" si="0"/>
        <v>-8644674</v>
      </c>
      <c r="F76" s="1">
        <f t="shared" si="1"/>
        <v>-6.0644399915800369</v>
      </c>
      <c r="G76" s="13">
        <v>133123654</v>
      </c>
      <c r="H76" s="1">
        <f t="shared" si="2"/>
        <v>-778618</v>
      </c>
      <c r="I76" s="1">
        <f t="shared" si="3"/>
        <v>-0.58148229180159094</v>
      </c>
      <c r="J76" s="13">
        <v>81981095</v>
      </c>
      <c r="K76" s="1">
        <f t="shared" si="4"/>
        <v>-51142559</v>
      </c>
      <c r="L76" s="1">
        <f t="shared" si="5"/>
        <v>-38.417334157609581</v>
      </c>
      <c r="M76" s="13">
        <v>103978770</v>
      </c>
      <c r="N76" s="1">
        <f t="shared" si="6"/>
        <v>21997675</v>
      </c>
      <c r="O76" s="1">
        <f t="shared" si="7"/>
        <v>26.832619154452619</v>
      </c>
      <c r="P76" s="13">
        <v>114689425</v>
      </c>
      <c r="Q76" s="1">
        <f t="shared" si="8"/>
        <v>10710655</v>
      </c>
      <c r="R76" s="1">
        <f t="shared" si="9"/>
        <v>10.300809482551102</v>
      </c>
      <c r="S76" s="13">
        <v>91621261</v>
      </c>
      <c r="T76" s="1">
        <f t="shared" si="10"/>
        <v>-23068164</v>
      </c>
      <c r="U76" s="1">
        <f t="shared" si="11"/>
        <v>-20.113592861765589</v>
      </c>
      <c r="V76" s="13">
        <v>87983913</v>
      </c>
      <c r="W76" s="1">
        <f t="shared" si="12"/>
        <v>-3637348</v>
      </c>
      <c r="X76" s="1">
        <f t="shared" si="13"/>
        <v>-3.9699824694619732</v>
      </c>
      <c r="Y76" s="13">
        <v>75919932</v>
      </c>
      <c r="Z76" s="1">
        <f t="shared" si="14"/>
        <v>-12063981</v>
      </c>
      <c r="AA76" s="1">
        <f t="shared" si="15"/>
        <v>-13.711575887742114</v>
      </c>
      <c r="AB76" s="13">
        <v>248718475</v>
      </c>
      <c r="AC76" s="1">
        <f t="shared" si="16"/>
        <v>172798543</v>
      </c>
      <c r="AD76" s="1">
        <f t="shared" si="17"/>
        <v>227.60629316685899</v>
      </c>
      <c r="AE76" s="1">
        <v>176902916.36623999</v>
      </c>
      <c r="AF76" s="1">
        <f t="shared" si="22"/>
        <v>-71815558.633760005</v>
      </c>
      <c r="AG76" s="1">
        <f t="shared" si="23"/>
        <v>-28.874235672987304</v>
      </c>
      <c r="AH76" s="1">
        <v>0</v>
      </c>
      <c r="AI76" s="1">
        <f t="shared" si="24"/>
        <v>-176902916.36623999</v>
      </c>
      <c r="AJ76" s="1">
        <f t="shared" si="25"/>
        <v>-100</v>
      </c>
      <c r="AK76" s="1">
        <v>0</v>
      </c>
      <c r="AL76" s="1">
        <f t="shared" si="26"/>
        <v>0</v>
      </c>
      <c r="AM76" s="1">
        <f t="shared" si="27"/>
        <v>0</v>
      </c>
    </row>
    <row r="77" spans="1:39" ht="17.100000000000001" customHeight="1">
      <c r="A77" s="58" t="s">
        <v>254</v>
      </c>
      <c r="B77" s="12" t="s">
        <v>166</v>
      </c>
      <c r="C77" s="13">
        <v>1550154</v>
      </c>
      <c r="D77" s="13">
        <v>53593</v>
      </c>
      <c r="E77" s="14">
        <f t="shared" si="0"/>
        <v>-1496561</v>
      </c>
      <c r="F77" s="1">
        <f t="shared" si="1"/>
        <v>-96.542730593218479</v>
      </c>
      <c r="G77" s="13">
        <v>20</v>
      </c>
      <c r="H77" s="1">
        <f t="shared" si="2"/>
        <v>-53573</v>
      </c>
      <c r="I77" s="1">
        <f t="shared" si="3"/>
        <v>-99.962681693504749</v>
      </c>
      <c r="J77" s="13">
        <v>0</v>
      </c>
      <c r="K77" s="1">
        <f t="shared" si="4"/>
        <v>-20</v>
      </c>
      <c r="L77" s="1">
        <f t="shared" si="5"/>
        <v>-100</v>
      </c>
      <c r="M77" s="13">
        <v>20004</v>
      </c>
      <c r="N77" s="1">
        <f t="shared" si="6"/>
        <v>20004</v>
      </c>
      <c r="O77" s="1">
        <f t="shared" si="7"/>
        <v>0</v>
      </c>
      <c r="P77" s="13">
        <v>453050</v>
      </c>
      <c r="Q77" s="1">
        <f t="shared" si="8"/>
        <v>433046</v>
      </c>
      <c r="R77" s="1">
        <f t="shared" si="9"/>
        <v>2164.7970405918818</v>
      </c>
      <c r="S77" s="13">
        <v>0</v>
      </c>
      <c r="T77" s="1">
        <f t="shared" si="10"/>
        <v>-453050</v>
      </c>
      <c r="U77" s="1">
        <f t="shared" si="11"/>
        <v>-100</v>
      </c>
      <c r="V77" s="13">
        <v>53096</v>
      </c>
      <c r="W77" s="1">
        <f t="shared" si="12"/>
        <v>53096</v>
      </c>
      <c r="X77" s="1">
        <f t="shared" si="13"/>
        <v>0</v>
      </c>
      <c r="Y77" s="13">
        <v>53096</v>
      </c>
      <c r="Z77" s="1">
        <f t="shared" si="14"/>
        <v>0</v>
      </c>
      <c r="AA77" s="1">
        <f t="shared" si="15"/>
        <v>0</v>
      </c>
      <c r="AB77" s="13">
        <v>93419</v>
      </c>
      <c r="AC77" s="1">
        <f t="shared" si="16"/>
        <v>40323</v>
      </c>
      <c r="AD77" s="1">
        <f t="shared" si="17"/>
        <v>75.943573903872235</v>
      </c>
      <c r="AE77" s="1">
        <v>172252.12</v>
      </c>
      <c r="AF77" s="1">
        <f t="shared" si="22"/>
        <v>78833.119999999995</v>
      </c>
      <c r="AG77" s="1">
        <f t="shared" si="23"/>
        <v>84.386602297177234</v>
      </c>
      <c r="AH77" s="1">
        <v>0</v>
      </c>
      <c r="AI77" s="1">
        <f t="shared" si="24"/>
        <v>-172252.12</v>
      </c>
      <c r="AJ77" s="1">
        <f t="shared" si="25"/>
        <v>-100</v>
      </c>
      <c r="AK77" s="1">
        <v>0</v>
      </c>
      <c r="AL77" s="1">
        <f t="shared" si="26"/>
        <v>0</v>
      </c>
      <c r="AM77" s="1">
        <f t="shared" si="27"/>
        <v>0</v>
      </c>
    </row>
    <row r="78" spans="1:39" ht="17.100000000000001" customHeight="1">
      <c r="A78" s="58" t="s">
        <v>255</v>
      </c>
      <c r="B78" s="12" t="s">
        <v>154</v>
      </c>
      <c r="C78" s="13">
        <v>0</v>
      </c>
      <c r="D78" s="13">
        <v>0</v>
      </c>
      <c r="E78" s="14">
        <f t="shared" si="0"/>
        <v>0</v>
      </c>
      <c r="F78" s="1">
        <f t="shared" si="1"/>
        <v>0</v>
      </c>
      <c r="G78" s="13">
        <v>0</v>
      </c>
      <c r="H78" s="1">
        <f t="shared" si="2"/>
        <v>0</v>
      </c>
      <c r="I78" s="1">
        <f t="shared" si="3"/>
        <v>0</v>
      </c>
      <c r="J78" s="13">
        <v>0</v>
      </c>
      <c r="K78" s="1">
        <f t="shared" si="4"/>
        <v>0</v>
      </c>
      <c r="L78" s="1">
        <f t="shared" si="5"/>
        <v>0</v>
      </c>
      <c r="M78" s="13">
        <v>0</v>
      </c>
      <c r="N78" s="1">
        <f t="shared" si="6"/>
        <v>0</v>
      </c>
      <c r="O78" s="1">
        <f t="shared" si="7"/>
        <v>0</v>
      </c>
      <c r="P78" s="13">
        <v>2855416702</v>
      </c>
      <c r="Q78" s="1">
        <f t="shared" si="8"/>
        <v>2855416702</v>
      </c>
      <c r="R78" s="1">
        <f t="shared" si="9"/>
        <v>0</v>
      </c>
      <c r="S78" s="13">
        <v>2085504665</v>
      </c>
      <c r="T78" s="1">
        <f t="shared" si="10"/>
        <v>-769912037</v>
      </c>
      <c r="U78" s="1">
        <f t="shared" si="11"/>
        <v>-26.963211235009439</v>
      </c>
      <c r="V78" s="13">
        <v>410283479</v>
      </c>
      <c r="W78" s="1">
        <f t="shared" si="12"/>
        <v>-1675221186</v>
      </c>
      <c r="X78" s="1">
        <f t="shared" si="13"/>
        <v>-80.326897087041516</v>
      </c>
      <c r="Y78" s="13">
        <v>115580361</v>
      </c>
      <c r="Z78" s="1">
        <f t="shared" si="14"/>
        <v>-294703118</v>
      </c>
      <c r="AA78" s="1">
        <f t="shared" si="15"/>
        <v>-71.829145720976001</v>
      </c>
      <c r="AB78" s="13">
        <v>186764226</v>
      </c>
      <c r="AC78" s="1">
        <f t="shared" si="16"/>
        <v>71183865</v>
      </c>
      <c r="AD78" s="1">
        <f t="shared" si="17"/>
        <v>61.588200957427361</v>
      </c>
      <c r="AE78" s="1">
        <v>181743037.12514001</v>
      </c>
      <c r="AF78" s="1">
        <f t="shared" si="22"/>
        <v>-5021188.8748599887</v>
      </c>
      <c r="AG78" s="1">
        <f t="shared" si="23"/>
        <v>-2.6885174866732715</v>
      </c>
      <c r="AH78" s="1">
        <v>0</v>
      </c>
      <c r="AI78" s="1">
        <f t="shared" si="24"/>
        <v>-181743037.12514001</v>
      </c>
      <c r="AJ78" s="1">
        <f t="shared" si="25"/>
        <v>-100</v>
      </c>
      <c r="AK78" s="1">
        <v>0</v>
      </c>
      <c r="AL78" s="1">
        <f t="shared" si="26"/>
        <v>0</v>
      </c>
      <c r="AM78" s="1">
        <f t="shared" si="27"/>
        <v>0</v>
      </c>
    </row>
    <row r="79" spans="1:39" ht="17.100000000000001" customHeight="1">
      <c r="A79" s="58" t="s">
        <v>256</v>
      </c>
      <c r="B79" s="12" t="s">
        <v>132</v>
      </c>
      <c r="C79" s="13">
        <v>1826753261</v>
      </c>
      <c r="D79" s="13">
        <v>1357410156</v>
      </c>
      <c r="E79" s="14">
        <f t="shared" si="0"/>
        <v>-469343105</v>
      </c>
      <c r="F79" s="1">
        <f t="shared" si="1"/>
        <v>-25.69274762061038</v>
      </c>
      <c r="G79" s="13">
        <v>2134314282</v>
      </c>
      <c r="H79" s="1">
        <f t="shared" si="2"/>
        <v>776904126</v>
      </c>
      <c r="I79" s="1">
        <f t="shared" si="3"/>
        <v>57.234294480996937</v>
      </c>
      <c r="J79" s="13">
        <v>2482135101</v>
      </c>
      <c r="K79" s="1">
        <f t="shared" si="4"/>
        <v>347820819</v>
      </c>
      <c r="L79" s="1">
        <f t="shared" si="5"/>
        <v>16.296607389707756</v>
      </c>
      <c r="M79" s="13">
        <v>3556054462</v>
      </c>
      <c r="N79" s="1">
        <f t="shared" si="6"/>
        <v>1073919361</v>
      </c>
      <c r="O79" s="1">
        <f t="shared" si="7"/>
        <v>43.265951179182004</v>
      </c>
      <c r="P79" s="13">
        <v>3766253306</v>
      </c>
      <c r="Q79" s="1">
        <f t="shared" si="8"/>
        <v>210198844</v>
      </c>
      <c r="R79" s="1">
        <f t="shared" si="9"/>
        <v>5.9110130692930873</v>
      </c>
      <c r="S79" s="13">
        <v>4635856691</v>
      </c>
      <c r="T79" s="1">
        <f t="shared" si="10"/>
        <v>869603385</v>
      </c>
      <c r="U79" s="1">
        <f t="shared" si="11"/>
        <v>23.089349397042387</v>
      </c>
      <c r="V79" s="13">
        <v>3230391335</v>
      </c>
      <c r="W79" s="1">
        <f t="shared" si="12"/>
        <v>-1405465356</v>
      </c>
      <c r="X79" s="1">
        <f t="shared" si="13"/>
        <v>-30.317273584590193</v>
      </c>
      <c r="Y79" s="13">
        <v>2964969838</v>
      </c>
      <c r="Z79" s="1">
        <f t="shared" si="14"/>
        <v>-265421497</v>
      </c>
      <c r="AA79" s="1">
        <f t="shared" si="15"/>
        <v>-8.2163883404547331</v>
      </c>
      <c r="AB79" s="13">
        <v>2646426042</v>
      </c>
      <c r="AC79" s="1">
        <f t="shared" si="16"/>
        <v>-318543796</v>
      </c>
      <c r="AD79" s="1">
        <f t="shared" si="17"/>
        <v>-10.743576272427498</v>
      </c>
      <c r="AE79" s="1">
        <v>3649656481.3938599</v>
      </c>
      <c r="AF79" s="1">
        <f t="shared" si="22"/>
        <v>1003230439.3938599</v>
      </c>
      <c r="AG79" s="1">
        <f t="shared" si="23"/>
        <v>37.908878747115196</v>
      </c>
      <c r="AH79" s="1">
        <v>0</v>
      </c>
      <c r="AI79" s="1">
        <f t="shared" si="24"/>
        <v>-3649656481.3938599</v>
      </c>
      <c r="AJ79" s="1">
        <f t="shared" si="25"/>
        <v>-100</v>
      </c>
      <c r="AK79" s="1">
        <v>0</v>
      </c>
      <c r="AL79" s="1">
        <f t="shared" si="26"/>
        <v>0</v>
      </c>
      <c r="AM79" s="1">
        <f t="shared" si="27"/>
        <v>0</v>
      </c>
    </row>
    <row r="80" spans="1:39" ht="17.100000000000001" customHeight="1">
      <c r="A80" s="58" t="s">
        <v>257</v>
      </c>
      <c r="B80" s="12" t="s">
        <v>131</v>
      </c>
      <c r="C80" s="13">
        <v>1039110479</v>
      </c>
      <c r="D80" s="13">
        <v>1054680915</v>
      </c>
      <c r="E80" s="14">
        <f t="shared" si="0"/>
        <v>15570436</v>
      </c>
      <c r="F80" s="1">
        <f t="shared" si="1"/>
        <v>1.4984389354810845</v>
      </c>
      <c r="G80" s="13">
        <v>1138532475</v>
      </c>
      <c r="H80" s="1">
        <f t="shared" si="2"/>
        <v>83851560</v>
      </c>
      <c r="I80" s="1">
        <f t="shared" si="3"/>
        <v>7.9504197722208705</v>
      </c>
      <c r="J80" s="13">
        <v>1077710110</v>
      </c>
      <c r="K80" s="1">
        <f t="shared" si="4"/>
        <v>-60822365</v>
      </c>
      <c r="L80" s="1">
        <f t="shared" si="5"/>
        <v>-5.342172167728461</v>
      </c>
      <c r="M80" s="13">
        <v>1300078777</v>
      </c>
      <c r="N80" s="1">
        <f t="shared" si="6"/>
        <v>222368667</v>
      </c>
      <c r="O80" s="1">
        <f t="shared" si="7"/>
        <v>20.633439821771738</v>
      </c>
      <c r="P80" s="13">
        <v>1070738286</v>
      </c>
      <c r="Q80" s="1">
        <f t="shared" si="8"/>
        <v>-229340491</v>
      </c>
      <c r="R80" s="1">
        <f t="shared" si="9"/>
        <v>-17.640507256738335</v>
      </c>
      <c r="S80" s="13">
        <v>1157628139</v>
      </c>
      <c r="T80" s="1">
        <f t="shared" si="10"/>
        <v>86889853</v>
      </c>
      <c r="U80" s="1">
        <f t="shared" si="11"/>
        <v>8.1149478015396195</v>
      </c>
      <c r="V80" s="13">
        <v>1373664514</v>
      </c>
      <c r="W80" s="1">
        <f t="shared" si="12"/>
        <v>216036375</v>
      </c>
      <c r="X80" s="1">
        <f t="shared" si="13"/>
        <v>18.661983733966579</v>
      </c>
      <c r="Y80" s="13">
        <v>1481827270</v>
      </c>
      <c r="Z80" s="1">
        <f t="shared" si="14"/>
        <v>108162756</v>
      </c>
      <c r="AA80" s="1">
        <f t="shared" si="15"/>
        <v>7.8740300049710683</v>
      </c>
      <c r="AB80" s="13">
        <v>1992467855</v>
      </c>
      <c r="AC80" s="1">
        <f t="shared" si="16"/>
        <v>510640585</v>
      </c>
      <c r="AD80" s="1">
        <f t="shared" si="17"/>
        <v>34.460196227863996</v>
      </c>
      <c r="AE80" s="1">
        <v>2233427750.53088</v>
      </c>
      <c r="AF80" s="1">
        <f t="shared" si="22"/>
        <v>240959895.53087997</v>
      </c>
      <c r="AG80" s="1">
        <f t="shared" si="23"/>
        <v>12.093539924681995</v>
      </c>
      <c r="AH80" s="1">
        <v>0</v>
      </c>
      <c r="AI80" s="1">
        <f t="shared" si="24"/>
        <v>-2233427750.53088</v>
      </c>
      <c r="AJ80" s="1">
        <f t="shared" si="25"/>
        <v>-100</v>
      </c>
      <c r="AK80" s="1">
        <v>0</v>
      </c>
      <c r="AL80" s="1">
        <f t="shared" si="26"/>
        <v>0</v>
      </c>
      <c r="AM80" s="1">
        <f t="shared" si="27"/>
        <v>0</v>
      </c>
    </row>
    <row r="81" spans="1:39" ht="17.100000000000001" customHeight="1">
      <c r="A81" s="58" t="s">
        <v>258</v>
      </c>
      <c r="B81" s="12" t="s">
        <v>130</v>
      </c>
      <c r="C81" s="13">
        <v>3091908755</v>
      </c>
      <c r="D81" s="13">
        <v>3387517289</v>
      </c>
      <c r="E81" s="14">
        <f t="shared" si="0"/>
        <v>295608534</v>
      </c>
      <c r="F81" s="1">
        <f t="shared" si="1"/>
        <v>9.5607133788137943</v>
      </c>
      <c r="G81" s="13">
        <v>3664908028</v>
      </c>
      <c r="H81" s="1">
        <f t="shared" si="2"/>
        <v>277390739</v>
      </c>
      <c r="I81" s="1">
        <f t="shared" si="3"/>
        <v>8.1886147090893857</v>
      </c>
      <c r="J81" s="13">
        <v>3636403572</v>
      </c>
      <c r="K81" s="1">
        <f t="shared" si="4"/>
        <v>-28504456</v>
      </c>
      <c r="L81" s="1">
        <f t="shared" si="5"/>
        <v>-0.77776729408282985</v>
      </c>
      <c r="M81" s="13">
        <v>4143447700</v>
      </c>
      <c r="N81" s="1">
        <f t="shared" si="6"/>
        <v>507044128</v>
      </c>
      <c r="O81" s="1">
        <f t="shared" si="7"/>
        <v>13.943560387636754</v>
      </c>
      <c r="P81" s="13">
        <v>3664009386</v>
      </c>
      <c r="Q81" s="1">
        <f t="shared" si="8"/>
        <v>-479438314</v>
      </c>
      <c r="R81" s="1">
        <f t="shared" si="9"/>
        <v>-11.570999532587319</v>
      </c>
      <c r="S81" s="13">
        <v>3735136110</v>
      </c>
      <c r="T81" s="1">
        <f t="shared" si="10"/>
        <v>71126724</v>
      </c>
      <c r="U81" s="1">
        <f t="shared" si="11"/>
        <v>1.9412265774146682</v>
      </c>
      <c r="V81" s="13">
        <v>3828951863</v>
      </c>
      <c r="W81" s="1">
        <f t="shared" si="12"/>
        <v>93815753</v>
      </c>
      <c r="X81" s="1">
        <f t="shared" si="13"/>
        <v>2.5117090846791124</v>
      </c>
      <c r="Y81" s="13">
        <v>4422750131</v>
      </c>
      <c r="Z81" s="1">
        <f t="shared" si="14"/>
        <v>593798268</v>
      </c>
      <c r="AA81" s="1">
        <f t="shared" si="15"/>
        <v>15.508115255717957</v>
      </c>
      <c r="AB81" s="13">
        <v>4205525265</v>
      </c>
      <c r="AC81" s="1">
        <f t="shared" si="16"/>
        <v>-217224866</v>
      </c>
      <c r="AD81" s="1">
        <f t="shared" si="17"/>
        <v>-4.9115337644201178</v>
      </c>
      <c r="AE81" s="1">
        <v>4459030877.9625397</v>
      </c>
      <c r="AF81" s="1">
        <f t="shared" si="22"/>
        <v>253505612.96253967</v>
      </c>
      <c r="AG81" s="1">
        <f t="shared" si="23"/>
        <v>6.0279179647857779</v>
      </c>
      <c r="AH81" s="1">
        <v>0</v>
      </c>
      <c r="AI81" s="1">
        <f t="shared" si="24"/>
        <v>-4459030877.9625397</v>
      </c>
      <c r="AJ81" s="1">
        <f t="shared" si="25"/>
        <v>-100</v>
      </c>
      <c r="AK81" s="1">
        <v>0</v>
      </c>
      <c r="AL81" s="1">
        <f t="shared" si="26"/>
        <v>0</v>
      </c>
      <c r="AM81" s="1">
        <f t="shared" si="27"/>
        <v>0</v>
      </c>
    </row>
    <row r="82" spans="1:39" ht="17.100000000000001" customHeight="1">
      <c r="A82" s="58" t="s">
        <v>259</v>
      </c>
      <c r="B82" s="12" t="s">
        <v>129</v>
      </c>
      <c r="C82" s="13">
        <v>1519223223</v>
      </c>
      <c r="D82" s="13">
        <v>1709035386</v>
      </c>
      <c r="E82" s="14">
        <f t="shared" si="0"/>
        <v>189812163</v>
      </c>
      <c r="F82" s="1">
        <f t="shared" si="1"/>
        <v>12.494027219066544</v>
      </c>
      <c r="G82" s="13">
        <v>1985127217</v>
      </c>
      <c r="H82" s="1">
        <f t="shared" si="2"/>
        <v>276091831</v>
      </c>
      <c r="I82" s="1">
        <f t="shared" si="3"/>
        <v>16.154834081358217</v>
      </c>
      <c r="J82" s="13">
        <v>2431699629</v>
      </c>
      <c r="K82" s="1">
        <f t="shared" si="4"/>
        <v>446572412</v>
      </c>
      <c r="L82" s="1">
        <f t="shared" si="5"/>
        <v>22.495908986371024</v>
      </c>
      <c r="M82" s="13">
        <v>3211554078</v>
      </c>
      <c r="N82" s="1">
        <f t="shared" si="6"/>
        <v>779854449</v>
      </c>
      <c r="O82" s="1">
        <f t="shared" si="7"/>
        <v>32.070344531849251</v>
      </c>
      <c r="P82" s="13">
        <v>3542755609</v>
      </c>
      <c r="Q82" s="1">
        <f t="shared" si="8"/>
        <v>331201531</v>
      </c>
      <c r="R82" s="1">
        <f t="shared" si="9"/>
        <v>10.312811895923492</v>
      </c>
      <c r="S82" s="13">
        <v>3702431105</v>
      </c>
      <c r="T82" s="1">
        <f t="shared" si="10"/>
        <v>159675496</v>
      </c>
      <c r="U82" s="1">
        <f t="shared" si="11"/>
        <v>4.5070988129793967</v>
      </c>
      <c r="V82" s="13">
        <v>3846306339</v>
      </c>
      <c r="W82" s="1">
        <f t="shared" si="12"/>
        <v>143875234</v>
      </c>
      <c r="X82" s="1">
        <f t="shared" si="13"/>
        <v>3.8859665425158534</v>
      </c>
      <c r="Y82" s="13">
        <v>4385943252</v>
      </c>
      <c r="Z82" s="1">
        <f t="shared" si="14"/>
        <v>539636913</v>
      </c>
      <c r="AA82" s="1">
        <f t="shared" si="15"/>
        <v>14.030003474458045</v>
      </c>
      <c r="AB82" s="13">
        <v>5081000524</v>
      </c>
      <c r="AC82" s="1">
        <f t="shared" si="16"/>
        <v>695057272</v>
      </c>
      <c r="AD82" s="1">
        <f t="shared" si="17"/>
        <v>15.847384064603487</v>
      </c>
      <c r="AE82" s="1">
        <v>5455987909.7077799</v>
      </c>
      <c r="AF82" s="1">
        <f t="shared" si="22"/>
        <v>374987385.70777988</v>
      </c>
      <c r="AG82" s="1">
        <f t="shared" si="23"/>
        <v>7.3801878967840047</v>
      </c>
      <c r="AH82" s="1">
        <v>0</v>
      </c>
      <c r="AI82" s="1">
        <f t="shared" si="24"/>
        <v>-5455987909.7077799</v>
      </c>
      <c r="AJ82" s="1">
        <f t="shared" si="25"/>
        <v>-100</v>
      </c>
      <c r="AK82" s="1">
        <v>0</v>
      </c>
      <c r="AL82" s="1">
        <f t="shared" si="26"/>
        <v>0</v>
      </c>
      <c r="AM82" s="1">
        <f t="shared" si="27"/>
        <v>0</v>
      </c>
    </row>
    <row r="83" spans="1:39" ht="17.100000000000001" customHeight="1">
      <c r="A83" s="58" t="s">
        <v>260</v>
      </c>
      <c r="B83" s="12" t="s">
        <v>128</v>
      </c>
      <c r="C83" s="13">
        <v>23542348</v>
      </c>
      <c r="D83" s="13">
        <v>18523391</v>
      </c>
      <c r="E83" s="14">
        <f t="shared" si="0"/>
        <v>-5018957</v>
      </c>
      <c r="F83" s="1">
        <f t="shared" si="1"/>
        <v>-21.318846361458935</v>
      </c>
      <c r="G83" s="13">
        <v>17873683</v>
      </c>
      <c r="H83" s="1">
        <f t="shared" si="2"/>
        <v>-649708</v>
      </c>
      <c r="I83" s="1">
        <f t="shared" si="3"/>
        <v>-3.507500327558815</v>
      </c>
      <c r="J83" s="13">
        <v>5241986</v>
      </c>
      <c r="K83" s="1">
        <f t="shared" si="4"/>
        <v>-12631697</v>
      </c>
      <c r="L83" s="1">
        <f t="shared" si="5"/>
        <v>-70.672043361180798</v>
      </c>
      <c r="M83" s="13">
        <v>0</v>
      </c>
      <c r="N83" s="1">
        <f t="shared" si="6"/>
        <v>-5241986</v>
      </c>
      <c r="O83" s="1">
        <f t="shared" si="7"/>
        <v>-100</v>
      </c>
      <c r="P83" s="13">
        <v>0</v>
      </c>
      <c r="Q83" s="1">
        <f t="shared" si="8"/>
        <v>0</v>
      </c>
      <c r="R83" s="1">
        <f t="shared" si="9"/>
        <v>0</v>
      </c>
      <c r="S83" s="13">
        <v>5446</v>
      </c>
      <c r="T83" s="1">
        <f t="shared" si="10"/>
        <v>5446</v>
      </c>
      <c r="U83" s="1">
        <f t="shared" si="11"/>
        <v>0</v>
      </c>
      <c r="V83" s="13">
        <v>0</v>
      </c>
      <c r="W83" s="1">
        <f t="shared" si="12"/>
        <v>-5446</v>
      </c>
      <c r="X83" s="1">
        <f t="shared" si="13"/>
        <v>-100</v>
      </c>
      <c r="Y83" s="13">
        <v>0</v>
      </c>
      <c r="Z83" s="1">
        <f t="shared" si="14"/>
        <v>0</v>
      </c>
      <c r="AA83" s="1">
        <f t="shared" si="15"/>
        <v>0</v>
      </c>
      <c r="AB83" s="13">
        <v>0</v>
      </c>
      <c r="AC83" s="1">
        <f t="shared" si="16"/>
        <v>0</v>
      </c>
      <c r="AD83" s="1">
        <f t="shared" si="17"/>
        <v>0</v>
      </c>
      <c r="AE83" s="1">
        <v>0</v>
      </c>
      <c r="AF83" s="1">
        <f t="shared" si="22"/>
        <v>0</v>
      </c>
      <c r="AG83" s="1">
        <f t="shared" si="23"/>
        <v>0</v>
      </c>
      <c r="AH83" s="1">
        <v>0</v>
      </c>
      <c r="AI83" s="1">
        <f t="shared" si="24"/>
        <v>0</v>
      </c>
      <c r="AJ83" s="1">
        <f t="shared" si="25"/>
        <v>0</v>
      </c>
      <c r="AK83" s="1">
        <v>0</v>
      </c>
      <c r="AL83" s="1">
        <f t="shared" si="26"/>
        <v>0</v>
      </c>
      <c r="AM83" s="1">
        <f t="shared" si="27"/>
        <v>0</v>
      </c>
    </row>
    <row r="84" spans="1:39" ht="30">
      <c r="A84" s="58" t="s">
        <v>261</v>
      </c>
      <c r="B84" s="12" t="s">
        <v>127</v>
      </c>
      <c r="C84" s="13">
        <v>349763359</v>
      </c>
      <c r="D84" s="13">
        <v>68275955</v>
      </c>
      <c r="E84" s="14">
        <f t="shared" si="0"/>
        <v>-281487404</v>
      </c>
      <c r="F84" s="1">
        <f t="shared" si="1"/>
        <v>-80.479386063993047</v>
      </c>
      <c r="G84" s="13">
        <v>122476856</v>
      </c>
      <c r="H84" s="1">
        <f t="shared" si="2"/>
        <v>54200901</v>
      </c>
      <c r="I84" s="1">
        <f t="shared" si="3"/>
        <v>79.38504997842945</v>
      </c>
      <c r="J84" s="13">
        <v>205425313</v>
      </c>
      <c r="K84" s="1">
        <f t="shared" si="4"/>
        <v>82948457</v>
      </c>
      <c r="L84" s="1">
        <f t="shared" si="5"/>
        <v>67.725821603389292</v>
      </c>
      <c r="M84" s="13">
        <v>275830719</v>
      </c>
      <c r="N84" s="1">
        <f t="shared" si="6"/>
        <v>70405406</v>
      </c>
      <c r="O84" s="1">
        <f t="shared" si="7"/>
        <v>34.272994389936748</v>
      </c>
      <c r="P84" s="13">
        <v>335198099</v>
      </c>
      <c r="Q84" s="1">
        <f t="shared" si="8"/>
        <v>59367380</v>
      </c>
      <c r="R84" s="1">
        <f t="shared" si="9"/>
        <v>21.523121215516245</v>
      </c>
      <c r="S84" s="13">
        <v>299317451</v>
      </c>
      <c r="T84" s="1">
        <f t="shared" si="10"/>
        <v>-35880648</v>
      </c>
      <c r="U84" s="1">
        <f t="shared" si="11"/>
        <v>-10.704311303388387</v>
      </c>
      <c r="V84" s="13">
        <v>293487447</v>
      </c>
      <c r="W84" s="1">
        <f t="shared" si="12"/>
        <v>-5830004</v>
      </c>
      <c r="X84" s="1">
        <f t="shared" si="13"/>
        <v>-1.9477661527994234</v>
      </c>
      <c r="Y84" s="13">
        <v>550371861</v>
      </c>
      <c r="Z84" s="1">
        <f t="shared" si="14"/>
        <v>256884414</v>
      </c>
      <c r="AA84" s="1">
        <f t="shared" si="15"/>
        <v>87.528245799214716</v>
      </c>
      <c r="AB84" s="13">
        <v>246184694</v>
      </c>
      <c r="AC84" s="1">
        <f t="shared" si="16"/>
        <v>-304187167</v>
      </c>
      <c r="AD84" s="1">
        <f t="shared" si="17"/>
        <v>-55.269389399252013</v>
      </c>
      <c r="AE84" s="1">
        <v>215391608.41020998</v>
      </c>
      <c r="AF84" s="1">
        <f t="shared" si="22"/>
        <v>-30793085.589790016</v>
      </c>
      <c r="AG84" s="1">
        <f t="shared" si="23"/>
        <v>-12.508123510631419</v>
      </c>
      <c r="AH84" s="1">
        <v>0</v>
      </c>
      <c r="AI84" s="1">
        <f t="shared" si="24"/>
        <v>-215391608.41020998</v>
      </c>
      <c r="AJ84" s="1">
        <f t="shared" si="25"/>
        <v>-100</v>
      </c>
      <c r="AK84" s="1">
        <v>0</v>
      </c>
      <c r="AL84" s="1">
        <f t="shared" si="26"/>
        <v>0</v>
      </c>
      <c r="AM84" s="1">
        <f t="shared" si="27"/>
        <v>0</v>
      </c>
    </row>
    <row r="85" spans="1:39" ht="17.100000000000001" customHeight="1">
      <c r="A85" s="58" t="s">
        <v>262</v>
      </c>
      <c r="B85" s="12" t="s">
        <v>126</v>
      </c>
      <c r="C85" s="13">
        <v>19864319</v>
      </c>
      <c r="D85" s="13">
        <v>320103778</v>
      </c>
      <c r="E85" s="14">
        <f t="shared" si="0"/>
        <v>300239459</v>
      </c>
      <c r="F85" s="1">
        <f t="shared" si="1"/>
        <v>1511.4510545264602</v>
      </c>
      <c r="G85" s="13">
        <v>460445579</v>
      </c>
      <c r="H85" s="1">
        <f t="shared" si="2"/>
        <v>140341801</v>
      </c>
      <c r="I85" s="1">
        <f t="shared" si="3"/>
        <v>43.842594385124691</v>
      </c>
      <c r="J85" s="13">
        <v>613426007</v>
      </c>
      <c r="K85" s="1">
        <f t="shared" si="4"/>
        <v>152980428</v>
      </c>
      <c r="L85" s="1">
        <f t="shared" si="5"/>
        <v>33.2244319366133</v>
      </c>
      <c r="M85" s="13">
        <v>878677834</v>
      </c>
      <c r="N85" s="1">
        <f t="shared" si="6"/>
        <v>265251827</v>
      </c>
      <c r="O85" s="1">
        <f t="shared" si="7"/>
        <v>43.241046837455002</v>
      </c>
      <c r="P85" s="13">
        <v>1247909257</v>
      </c>
      <c r="Q85" s="1">
        <f t="shared" si="8"/>
        <v>369231423</v>
      </c>
      <c r="R85" s="1">
        <f t="shared" si="9"/>
        <v>42.021251556915914</v>
      </c>
      <c r="S85" s="13">
        <v>1258983699</v>
      </c>
      <c r="T85" s="1">
        <f t="shared" si="10"/>
        <v>11074442</v>
      </c>
      <c r="U85" s="1">
        <f t="shared" si="11"/>
        <v>0.88743968665022899</v>
      </c>
      <c r="V85" s="13">
        <v>1693806317</v>
      </c>
      <c r="W85" s="1">
        <f t="shared" si="12"/>
        <v>434822618</v>
      </c>
      <c r="X85" s="1">
        <f t="shared" si="13"/>
        <v>34.537589195584971</v>
      </c>
      <c r="Y85" s="13">
        <v>991741882</v>
      </c>
      <c r="Z85" s="1">
        <f t="shared" si="14"/>
        <v>-702064435</v>
      </c>
      <c r="AA85" s="1">
        <f t="shared" si="15"/>
        <v>-41.448920573366834</v>
      </c>
      <c r="AB85" s="13">
        <v>1210778264</v>
      </c>
      <c r="AC85" s="1">
        <f t="shared" si="16"/>
        <v>219036382</v>
      </c>
      <c r="AD85" s="1">
        <f t="shared" si="17"/>
        <v>22.086027218925093</v>
      </c>
      <c r="AE85" s="1">
        <v>745045319.17812002</v>
      </c>
      <c r="AF85" s="1">
        <f t="shared" si="22"/>
        <v>-465732944.82187998</v>
      </c>
      <c r="AG85" s="1">
        <f t="shared" si="23"/>
        <v>-38.465585208249159</v>
      </c>
      <c r="AH85" s="1">
        <v>0</v>
      </c>
      <c r="AI85" s="1">
        <f t="shared" si="24"/>
        <v>-745045319.17812002</v>
      </c>
      <c r="AJ85" s="1">
        <f t="shared" si="25"/>
        <v>-100</v>
      </c>
      <c r="AK85" s="1">
        <v>0</v>
      </c>
      <c r="AL85" s="1">
        <f t="shared" si="26"/>
        <v>0</v>
      </c>
      <c r="AM85" s="1">
        <f t="shared" si="27"/>
        <v>0</v>
      </c>
    </row>
    <row r="86" spans="1:39" ht="17.100000000000001" customHeight="1">
      <c r="A86" s="58" t="s">
        <v>263</v>
      </c>
      <c r="B86" s="12" t="s">
        <v>125</v>
      </c>
      <c r="C86" s="13">
        <v>15611483681</v>
      </c>
      <c r="D86" s="13">
        <v>18967059943</v>
      </c>
      <c r="E86" s="14">
        <f t="shared" si="0"/>
        <v>3355576262</v>
      </c>
      <c r="F86" s="1">
        <f t="shared" si="1"/>
        <v>21.494281585061088</v>
      </c>
      <c r="G86" s="13">
        <v>19874464140</v>
      </c>
      <c r="H86" s="1">
        <f t="shared" si="2"/>
        <v>907404197</v>
      </c>
      <c r="I86" s="1">
        <f t="shared" si="3"/>
        <v>4.7841057060342518</v>
      </c>
      <c r="J86" s="13">
        <v>20075241441</v>
      </c>
      <c r="K86" s="1">
        <f t="shared" si="4"/>
        <v>200777301</v>
      </c>
      <c r="L86" s="1">
        <f t="shared" si="5"/>
        <v>1.0102274938618798</v>
      </c>
      <c r="M86" s="13">
        <v>24936678027</v>
      </c>
      <c r="N86" s="1">
        <f t="shared" si="6"/>
        <v>4861436586</v>
      </c>
      <c r="O86" s="1">
        <f t="shared" si="7"/>
        <v>24.216080291176013</v>
      </c>
      <c r="P86" s="13">
        <v>26197121755</v>
      </c>
      <c r="Q86" s="1">
        <f t="shared" si="8"/>
        <v>1260443728</v>
      </c>
      <c r="R86" s="1">
        <f t="shared" si="9"/>
        <v>5.0545775449130161</v>
      </c>
      <c r="S86" s="13">
        <v>28936212923</v>
      </c>
      <c r="T86" s="1">
        <f t="shared" si="10"/>
        <v>2739091168</v>
      </c>
      <c r="U86" s="1">
        <f t="shared" si="11"/>
        <v>10.455695070689265</v>
      </c>
      <c r="V86" s="13">
        <v>30326868446</v>
      </c>
      <c r="W86" s="1">
        <f t="shared" si="12"/>
        <v>1390655523</v>
      </c>
      <c r="X86" s="1">
        <f t="shared" si="13"/>
        <v>4.8059347873219274</v>
      </c>
      <c r="Y86" s="13">
        <v>33050442326</v>
      </c>
      <c r="Z86" s="1">
        <f t="shared" si="14"/>
        <v>2723573880</v>
      </c>
      <c r="AA86" s="1">
        <f t="shared" si="15"/>
        <v>8.980729035210457</v>
      </c>
      <c r="AB86" s="13">
        <v>36959149658</v>
      </c>
      <c r="AC86" s="1">
        <f t="shared" si="16"/>
        <v>3908707332</v>
      </c>
      <c r="AD86" s="1">
        <f t="shared" si="17"/>
        <v>11.826490228014626</v>
      </c>
      <c r="AE86" s="1">
        <v>38797482841.875603</v>
      </c>
      <c r="AF86" s="1">
        <f t="shared" si="22"/>
        <v>1838333183.8756027</v>
      </c>
      <c r="AG86" s="1">
        <f t="shared" si="23"/>
        <v>4.9739596307992597</v>
      </c>
      <c r="AH86" s="1">
        <v>65148553808.948105</v>
      </c>
      <c r="AI86" s="1">
        <f t="shared" si="24"/>
        <v>26351070967.072502</v>
      </c>
      <c r="AJ86" s="1">
        <f t="shared" si="25"/>
        <v>67.91953765266129</v>
      </c>
      <c r="AK86" s="1">
        <v>57211563400.822998</v>
      </c>
      <c r="AL86" s="1">
        <f t="shared" si="26"/>
        <v>-7936990408.1251068</v>
      </c>
      <c r="AM86" s="1">
        <f t="shared" si="27"/>
        <v>-12.182911122479847</v>
      </c>
    </row>
    <row r="87" spans="1:39" ht="17.100000000000001" customHeight="1">
      <c r="A87" s="58" t="s">
        <v>264</v>
      </c>
      <c r="B87" s="12" t="s">
        <v>124</v>
      </c>
      <c r="C87" s="13">
        <v>1737216414</v>
      </c>
      <c r="D87" s="13">
        <v>1837681405</v>
      </c>
      <c r="E87" s="14">
        <f t="shared" si="0"/>
        <v>100464991</v>
      </c>
      <c r="F87" s="1">
        <f t="shared" si="1"/>
        <v>5.7831016441225032</v>
      </c>
      <c r="G87" s="13">
        <v>1884994379</v>
      </c>
      <c r="H87" s="1">
        <f t="shared" si="2"/>
        <v>47312974</v>
      </c>
      <c r="I87" s="1">
        <f t="shared" si="3"/>
        <v>2.5746015534177968</v>
      </c>
      <c r="J87" s="13">
        <v>0</v>
      </c>
      <c r="K87" s="1">
        <f t="shared" si="4"/>
        <v>-1884994379</v>
      </c>
      <c r="L87" s="1">
        <f t="shared" si="5"/>
        <v>-100</v>
      </c>
      <c r="M87" s="13">
        <v>0</v>
      </c>
      <c r="N87" s="1">
        <f t="shared" si="6"/>
        <v>0</v>
      </c>
      <c r="O87" s="1">
        <f t="shared" si="7"/>
        <v>0</v>
      </c>
      <c r="P87" s="13">
        <v>0</v>
      </c>
      <c r="Q87" s="1">
        <f t="shared" si="8"/>
        <v>0</v>
      </c>
      <c r="R87" s="1">
        <f t="shared" si="9"/>
        <v>0</v>
      </c>
      <c r="S87" s="13">
        <v>0</v>
      </c>
      <c r="T87" s="1">
        <f t="shared" si="10"/>
        <v>0</v>
      </c>
      <c r="U87" s="1">
        <f t="shared" si="11"/>
        <v>0</v>
      </c>
      <c r="V87" s="13">
        <v>0</v>
      </c>
      <c r="W87" s="1">
        <f t="shared" si="12"/>
        <v>0</v>
      </c>
      <c r="X87" s="1">
        <f t="shared" si="13"/>
        <v>0</v>
      </c>
      <c r="Y87" s="13">
        <v>819146922</v>
      </c>
      <c r="Z87" s="1">
        <f t="shared" si="14"/>
        <v>819146922</v>
      </c>
      <c r="AA87" s="1">
        <f t="shared" si="15"/>
        <v>0</v>
      </c>
      <c r="AB87" s="13">
        <v>997684848</v>
      </c>
      <c r="AC87" s="1">
        <f t="shared" si="16"/>
        <v>178537926</v>
      </c>
      <c r="AD87" s="1">
        <f t="shared" si="17"/>
        <v>21.795592610430393</v>
      </c>
      <c r="AE87" s="1">
        <v>1213582759.767</v>
      </c>
      <c r="AF87" s="1">
        <f t="shared" si="22"/>
        <v>215897911.76699996</v>
      </c>
      <c r="AG87" s="1">
        <f t="shared" si="23"/>
        <v>21.639890813195947</v>
      </c>
      <c r="AH87" s="1">
        <v>500000</v>
      </c>
      <c r="AI87" s="1">
        <f t="shared" si="24"/>
        <v>-1213082759.767</v>
      </c>
      <c r="AJ87" s="1">
        <f t="shared" si="25"/>
        <v>-99.958799678392268</v>
      </c>
      <c r="AK87" s="1">
        <v>1562420994.40592</v>
      </c>
      <c r="AL87" s="1">
        <f t="shared" si="26"/>
        <v>1561920994.40592</v>
      </c>
      <c r="AM87" s="1">
        <f t="shared" si="27"/>
        <v>312384.19888118398</v>
      </c>
    </row>
    <row r="88" spans="1:39" ht="17.100000000000001" customHeight="1">
      <c r="A88" s="58" t="s">
        <v>265</v>
      </c>
      <c r="B88" s="12" t="s">
        <v>184</v>
      </c>
      <c r="C88" s="13">
        <v>234647721</v>
      </c>
      <c r="D88" s="13">
        <v>1258755173</v>
      </c>
      <c r="E88" s="14">
        <f t="shared" si="0"/>
        <v>1024107452</v>
      </c>
      <c r="F88" s="1">
        <f t="shared" si="1"/>
        <v>436.44466165516269</v>
      </c>
      <c r="G88" s="13">
        <v>1566489351</v>
      </c>
      <c r="H88" s="1">
        <f t="shared" si="2"/>
        <v>307734178</v>
      </c>
      <c r="I88" s="1">
        <f t="shared" si="3"/>
        <v>24.447500562525988</v>
      </c>
      <c r="J88" s="13">
        <v>1841012318</v>
      </c>
      <c r="K88" s="1">
        <f t="shared" si="4"/>
        <v>274522967</v>
      </c>
      <c r="L88" s="1">
        <f t="shared" si="5"/>
        <v>17.524726026688452</v>
      </c>
      <c r="M88" s="13">
        <v>1985173465</v>
      </c>
      <c r="N88" s="1">
        <f t="shared" si="6"/>
        <v>144161147</v>
      </c>
      <c r="O88" s="1">
        <f t="shared" si="7"/>
        <v>7.8305367970927398</v>
      </c>
      <c r="P88" s="13">
        <v>2404065276</v>
      </c>
      <c r="Q88" s="1">
        <f t="shared" si="8"/>
        <v>418891811</v>
      </c>
      <c r="R88" s="1">
        <f t="shared" si="9"/>
        <v>21.101018041262204</v>
      </c>
      <c r="S88" s="13">
        <v>1395436700</v>
      </c>
      <c r="T88" s="1">
        <f t="shared" si="10"/>
        <v>-1008628576</v>
      </c>
      <c r="U88" s="1">
        <f t="shared" si="11"/>
        <v>-41.955124349959618</v>
      </c>
      <c r="V88" s="13">
        <v>1231473122</v>
      </c>
      <c r="W88" s="1">
        <f t="shared" si="12"/>
        <v>-163963578</v>
      </c>
      <c r="X88" s="1">
        <f t="shared" si="13"/>
        <v>-11.749983213140373</v>
      </c>
      <c r="Y88" s="13">
        <v>1160626262</v>
      </c>
      <c r="Z88" s="1">
        <f t="shared" si="14"/>
        <v>-70846860</v>
      </c>
      <c r="AA88" s="1">
        <f t="shared" si="15"/>
        <v>-5.7530171576087392</v>
      </c>
      <c r="AB88" s="13">
        <v>1161682549</v>
      </c>
      <c r="AC88" s="1">
        <f t="shared" si="16"/>
        <v>1056287</v>
      </c>
      <c r="AD88" s="1">
        <f t="shared" si="17"/>
        <v>9.1010089516654416E-2</v>
      </c>
      <c r="AE88" s="1">
        <v>1303745947.3281202</v>
      </c>
      <c r="AF88" s="1">
        <f t="shared" si="22"/>
        <v>142063398.32812023</v>
      </c>
      <c r="AG88" s="1">
        <f t="shared" si="23"/>
        <v>12.229106691015657</v>
      </c>
      <c r="AH88" s="1">
        <v>0</v>
      </c>
      <c r="AI88" s="1">
        <f t="shared" si="24"/>
        <v>-1303745947.3281202</v>
      </c>
      <c r="AJ88" s="1">
        <f t="shared" si="25"/>
        <v>-100</v>
      </c>
      <c r="AK88" s="1">
        <v>0</v>
      </c>
      <c r="AL88" s="1">
        <f t="shared" si="26"/>
        <v>0</v>
      </c>
      <c r="AM88" s="1">
        <f t="shared" si="27"/>
        <v>0</v>
      </c>
    </row>
    <row r="89" spans="1:39" ht="30">
      <c r="A89" s="58" t="s">
        <v>266</v>
      </c>
      <c r="B89" s="12" t="s">
        <v>123</v>
      </c>
      <c r="C89" s="13">
        <v>23147469</v>
      </c>
      <c r="D89" s="13">
        <v>13884483</v>
      </c>
      <c r="E89" s="14">
        <f t="shared" si="0"/>
        <v>-9262986</v>
      </c>
      <c r="F89" s="1">
        <f t="shared" si="1"/>
        <v>-40.017273594793451</v>
      </c>
      <c r="G89" s="13">
        <v>3311601</v>
      </c>
      <c r="H89" s="1">
        <f t="shared" si="2"/>
        <v>-10572882</v>
      </c>
      <c r="I89" s="1">
        <f t="shared" si="3"/>
        <v>-76.148906660766556</v>
      </c>
      <c r="J89" s="13">
        <v>67162937</v>
      </c>
      <c r="K89" s="1">
        <f t="shared" si="4"/>
        <v>63851336</v>
      </c>
      <c r="L89" s="1">
        <f t="shared" si="5"/>
        <v>1928.110783877647</v>
      </c>
      <c r="M89" s="13">
        <v>60946933</v>
      </c>
      <c r="N89" s="1">
        <f t="shared" si="6"/>
        <v>-6216004</v>
      </c>
      <c r="O89" s="1">
        <f t="shared" si="7"/>
        <v>-9.2551104487881464</v>
      </c>
      <c r="P89" s="13">
        <v>53714597</v>
      </c>
      <c r="Q89" s="1">
        <f t="shared" si="8"/>
        <v>-7232336</v>
      </c>
      <c r="R89" s="1">
        <f t="shared" si="9"/>
        <v>-11.8666118933335</v>
      </c>
      <c r="S89" s="13">
        <v>57382515</v>
      </c>
      <c r="T89" s="1">
        <f t="shared" si="10"/>
        <v>3667918</v>
      </c>
      <c r="U89" s="1">
        <f t="shared" si="11"/>
        <v>6.8285311718898303</v>
      </c>
      <c r="V89" s="13">
        <v>110150767</v>
      </c>
      <c r="W89" s="1">
        <f t="shared" si="12"/>
        <v>52768252</v>
      </c>
      <c r="X89" s="1">
        <f t="shared" si="13"/>
        <v>91.958764790982059</v>
      </c>
      <c r="Y89" s="13">
        <v>76471959</v>
      </c>
      <c r="Z89" s="1">
        <f t="shared" si="14"/>
        <v>-33678808</v>
      </c>
      <c r="AA89" s="1">
        <f t="shared" si="15"/>
        <v>-30.575191546328494</v>
      </c>
      <c r="AB89" s="13">
        <v>66731538</v>
      </c>
      <c r="AC89" s="1">
        <f t="shared" si="16"/>
        <v>-9740421</v>
      </c>
      <c r="AD89" s="1">
        <f t="shared" si="17"/>
        <v>-12.737245295363756</v>
      </c>
      <c r="AE89" s="1">
        <v>60914523.397</v>
      </c>
      <c r="AF89" s="1">
        <f t="shared" si="22"/>
        <v>-5817014.6030000001</v>
      </c>
      <c r="AG89" s="1">
        <f t="shared" si="23"/>
        <v>-8.7170396147620632</v>
      </c>
      <c r="AH89" s="1">
        <v>0</v>
      </c>
      <c r="AI89" s="1">
        <f t="shared" si="24"/>
        <v>-60914523.397</v>
      </c>
      <c r="AJ89" s="1">
        <f t="shared" si="25"/>
        <v>-100</v>
      </c>
      <c r="AK89" s="1">
        <v>0</v>
      </c>
      <c r="AL89" s="1">
        <f t="shared" si="26"/>
        <v>0</v>
      </c>
      <c r="AM89" s="1">
        <f t="shared" si="27"/>
        <v>0</v>
      </c>
    </row>
    <row r="90" spans="1:39" ht="17.100000000000001" customHeight="1">
      <c r="A90" s="58" t="s">
        <v>267</v>
      </c>
      <c r="B90" s="12" t="s">
        <v>122</v>
      </c>
      <c r="C90" s="13">
        <v>7281761073</v>
      </c>
      <c r="D90" s="13">
        <v>7368694149</v>
      </c>
      <c r="E90" s="14">
        <f t="shared" si="0"/>
        <v>86933076</v>
      </c>
      <c r="F90" s="1">
        <f t="shared" si="1"/>
        <v>1.1938468610613806</v>
      </c>
      <c r="G90" s="13">
        <v>8796601645</v>
      </c>
      <c r="H90" s="1">
        <f t="shared" si="2"/>
        <v>1427907496</v>
      </c>
      <c r="I90" s="1">
        <f t="shared" si="3"/>
        <v>19.378026379257175</v>
      </c>
      <c r="J90" s="13">
        <v>9312786726</v>
      </c>
      <c r="K90" s="1">
        <f t="shared" si="4"/>
        <v>516185081</v>
      </c>
      <c r="L90" s="1">
        <f t="shared" si="5"/>
        <v>5.8680056438999966</v>
      </c>
      <c r="M90" s="13">
        <v>7781983246</v>
      </c>
      <c r="N90" s="1">
        <f t="shared" si="6"/>
        <v>-1530803480</v>
      </c>
      <c r="O90" s="1">
        <f t="shared" si="7"/>
        <v>-16.437652069559487</v>
      </c>
      <c r="P90" s="13">
        <v>7010149832</v>
      </c>
      <c r="Q90" s="1">
        <f t="shared" si="8"/>
        <v>-771833414</v>
      </c>
      <c r="R90" s="1">
        <f t="shared" si="9"/>
        <v>-9.9182096594300475</v>
      </c>
      <c r="S90" s="13">
        <v>8398888826</v>
      </c>
      <c r="T90" s="1">
        <f t="shared" si="10"/>
        <v>1388738994</v>
      </c>
      <c r="U90" s="1">
        <f t="shared" si="11"/>
        <v>19.810403875544438</v>
      </c>
      <c r="V90" s="13">
        <v>8941891966</v>
      </c>
      <c r="W90" s="1">
        <f t="shared" si="12"/>
        <v>543003140</v>
      </c>
      <c r="X90" s="1">
        <f t="shared" si="13"/>
        <v>6.4651783259596627</v>
      </c>
      <c r="Y90" s="13">
        <v>9143723113</v>
      </c>
      <c r="Z90" s="1">
        <f t="shared" si="14"/>
        <v>201831147</v>
      </c>
      <c r="AA90" s="1">
        <f t="shared" si="15"/>
        <v>2.2571414166870736</v>
      </c>
      <c r="AB90" s="13">
        <v>8297398520</v>
      </c>
      <c r="AC90" s="1">
        <f t="shared" si="16"/>
        <v>-846324593</v>
      </c>
      <c r="AD90" s="1">
        <f t="shared" si="17"/>
        <v>-9.2557985684928088</v>
      </c>
      <c r="AE90" s="1">
        <v>8264631838.8326597</v>
      </c>
      <c r="AF90" s="1">
        <f t="shared" si="22"/>
        <v>-32766681.167340279</v>
      </c>
      <c r="AG90" s="1">
        <f t="shared" si="23"/>
        <v>-0.39490306616416782</v>
      </c>
      <c r="AH90" s="1">
        <v>0</v>
      </c>
      <c r="AI90" s="1">
        <f t="shared" si="24"/>
        <v>-8264631838.8326597</v>
      </c>
      <c r="AJ90" s="1">
        <f t="shared" si="25"/>
        <v>-100</v>
      </c>
      <c r="AK90" s="1">
        <v>0</v>
      </c>
      <c r="AL90" s="1">
        <f t="shared" si="26"/>
        <v>0</v>
      </c>
      <c r="AM90" s="1">
        <f t="shared" si="27"/>
        <v>0</v>
      </c>
    </row>
    <row r="91" spans="1:39" ht="30">
      <c r="A91" s="58" t="s">
        <v>268</v>
      </c>
      <c r="B91" s="12" t="s">
        <v>121</v>
      </c>
      <c r="C91" s="13">
        <v>1491342039</v>
      </c>
      <c r="D91" s="13">
        <v>1736958972</v>
      </c>
      <c r="E91" s="14">
        <f t="shared" si="0"/>
        <v>245616933</v>
      </c>
      <c r="F91" s="1">
        <f t="shared" si="1"/>
        <v>16.469523863532689</v>
      </c>
      <c r="G91" s="13">
        <v>2519194467</v>
      </c>
      <c r="H91" s="1">
        <f t="shared" si="2"/>
        <v>782235495</v>
      </c>
      <c r="I91" s="1">
        <f t="shared" si="3"/>
        <v>45.034770976732084</v>
      </c>
      <c r="J91" s="13">
        <v>522697901</v>
      </c>
      <c r="K91" s="1">
        <f t="shared" si="4"/>
        <v>-1996496566</v>
      </c>
      <c r="L91" s="1">
        <f t="shared" si="5"/>
        <v>-79.251387384060962</v>
      </c>
      <c r="M91" s="13">
        <v>1298806449</v>
      </c>
      <c r="N91" s="1">
        <f t="shared" si="6"/>
        <v>776108548</v>
      </c>
      <c r="O91" s="1">
        <f t="shared" si="7"/>
        <v>148.48128269028575</v>
      </c>
      <c r="P91" s="13">
        <v>1579733202</v>
      </c>
      <c r="Q91" s="1">
        <f t="shared" si="8"/>
        <v>280926753</v>
      </c>
      <c r="R91" s="1">
        <f t="shared" si="9"/>
        <v>21.629608723940052</v>
      </c>
      <c r="S91" s="13">
        <v>3582433805</v>
      </c>
      <c r="T91" s="1">
        <f t="shared" si="10"/>
        <v>2002700603</v>
      </c>
      <c r="U91" s="1">
        <f t="shared" si="11"/>
        <v>126.77460981794317</v>
      </c>
      <c r="V91" s="13">
        <v>2171447401</v>
      </c>
      <c r="W91" s="1">
        <f t="shared" si="12"/>
        <v>-1410986404</v>
      </c>
      <c r="X91" s="1">
        <f t="shared" si="13"/>
        <v>-39.386251939413015</v>
      </c>
      <c r="Y91" s="13">
        <v>3080918300</v>
      </c>
      <c r="Z91" s="1">
        <f t="shared" si="14"/>
        <v>909470899</v>
      </c>
      <c r="AA91" s="1">
        <f t="shared" si="15"/>
        <v>41.883165053004198</v>
      </c>
      <c r="AB91" s="13">
        <v>1812590235</v>
      </c>
      <c r="AC91" s="1">
        <f t="shared" si="16"/>
        <v>-1268328065</v>
      </c>
      <c r="AD91" s="1">
        <f t="shared" si="17"/>
        <v>-41.167208653342094</v>
      </c>
      <c r="AE91" s="1">
        <v>2246789407.86833</v>
      </c>
      <c r="AF91" s="1">
        <f t="shared" si="22"/>
        <v>434199172.86833</v>
      </c>
      <c r="AG91" s="1">
        <f t="shared" si="23"/>
        <v>23.954623857296131</v>
      </c>
      <c r="AH91" s="1">
        <v>0</v>
      </c>
      <c r="AI91" s="1">
        <f t="shared" si="24"/>
        <v>-2246789407.86833</v>
      </c>
      <c r="AJ91" s="1">
        <f t="shared" si="25"/>
        <v>-100</v>
      </c>
      <c r="AK91" s="1">
        <v>0</v>
      </c>
      <c r="AL91" s="1">
        <f t="shared" si="26"/>
        <v>0</v>
      </c>
      <c r="AM91" s="1">
        <f t="shared" si="27"/>
        <v>0</v>
      </c>
    </row>
    <row r="92" spans="1:39" ht="17.100000000000001" customHeight="1">
      <c r="A92" s="58" t="s">
        <v>269</v>
      </c>
      <c r="B92" s="12" t="s">
        <v>120</v>
      </c>
      <c r="C92" s="13">
        <v>24847217263</v>
      </c>
      <c r="D92" s="13">
        <v>15408081799</v>
      </c>
      <c r="E92" s="14">
        <f t="shared" si="0"/>
        <v>-9439135464</v>
      </c>
      <c r="F92" s="1">
        <f t="shared" si="1"/>
        <v>-37.988702574174454</v>
      </c>
      <c r="G92" s="13">
        <v>13272668257</v>
      </c>
      <c r="H92" s="1">
        <f t="shared" si="2"/>
        <v>-2135413542</v>
      </c>
      <c r="I92" s="1">
        <f t="shared" si="3"/>
        <v>-13.859048581495657</v>
      </c>
      <c r="J92" s="13">
        <v>36885079516</v>
      </c>
      <c r="K92" s="1">
        <f t="shared" si="4"/>
        <v>23612411259</v>
      </c>
      <c r="L92" s="1">
        <f t="shared" si="5"/>
        <v>177.90251968775627</v>
      </c>
      <c r="M92" s="13">
        <v>19825832026</v>
      </c>
      <c r="N92" s="1">
        <f t="shared" si="6"/>
        <v>-17059247490</v>
      </c>
      <c r="O92" s="1">
        <f t="shared" si="7"/>
        <v>-46.249724045192977</v>
      </c>
      <c r="P92" s="13">
        <v>21297116335</v>
      </c>
      <c r="Q92" s="1">
        <f t="shared" si="8"/>
        <v>1471284309</v>
      </c>
      <c r="R92" s="1">
        <f t="shared" si="9"/>
        <v>7.4210469808809423</v>
      </c>
      <c r="S92" s="13">
        <v>24558565679</v>
      </c>
      <c r="T92" s="1">
        <f t="shared" si="10"/>
        <v>3261449344</v>
      </c>
      <c r="U92" s="1">
        <f t="shared" si="11"/>
        <v>15.314042017228807</v>
      </c>
      <c r="V92" s="13">
        <v>27104308181</v>
      </c>
      <c r="W92" s="1">
        <f t="shared" si="12"/>
        <v>2545742502</v>
      </c>
      <c r="X92" s="1">
        <f t="shared" si="13"/>
        <v>10.366006448727019</v>
      </c>
      <c r="Y92" s="13">
        <v>44615538279</v>
      </c>
      <c r="Z92" s="1">
        <f t="shared" si="14"/>
        <v>17511230098</v>
      </c>
      <c r="AA92" s="1">
        <f t="shared" si="15"/>
        <v>64.606814463079687</v>
      </c>
      <c r="AB92" s="13">
        <v>43845550559</v>
      </c>
      <c r="AC92" s="1">
        <f t="shared" si="16"/>
        <v>-769987720</v>
      </c>
      <c r="AD92" s="1">
        <f t="shared" si="17"/>
        <v>-1.7258286007554995</v>
      </c>
      <c r="AE92" s="1">
        <v>46856047024.950798</v>
      </c>
      <c r="AF92" s="1">
        <f t="shared" si="22"/>
        <v>3010496465.950798</v>
      </c>
      <c r="AG92" s="1">
        <f t="shared" si="23"/>
        <v>6.8661390439145613</v>
      </c>
      <c r="AH92" s="1">
        <v>0</v>
      </c>
      <c r="AI92" s="1">
        <f t="shared" si="24"/>
        <v>-46856047024.950798</v>
      </c>
      <c r="AJ92" s="1">
        <f t="shared" si="25"/>
        <v>-100</v>
      </c>
      <c r="AK92" s="1">
        <v>0</v>
      </c>
      <c r="AL92" s="1">
        <f t="shared" si="26"/>
        <v>0</v>
      </c>
      <c r="AM92" s="1">
        <f t="shared" si="27"/>
        <v>0</v>
      </c>
    </row>
    <row r="93" spans="1:39" ht="17.100000000000001" customHeight="1">
      <c r="A93" s="58" t="s">
        <v>270</v>
      </c>
      <c r="B93" s="12" t="s">
        <v>119</v>
      </c>
      <c r="C93" s="13">
        <v>1494478106</v>
      </c>
      <c r="D93" s="13">
        <v>1594640765</v>
      </c>
      <c r="E93" s="14">
        <f t="shared" si="0"/>
        <v>100162659</v>
      </c>
      <c r="F93" s="1">
        <f t="shared" si="1"/>
        <v>6.7021830964180076</v>
      </c>
      <c r="G93" s="13">
        <v>1702059985</v>
      </c>
      <c r="H93" s="1">
        <f t="shared" si="2"/>
        <v>107419220</v>
      </c>
      <c r="I93" s="1">
        <f t="shared" si="3"/>
        <v>6.7362645153499505</v>
      </c>
      <c r="J93" s="13">
        <v>1895070489</v>
      </c>
      <c r="K93" s="1">
        <f t="shared" si="4"/>
        <v>193010504</v>
      </c>
      <c r="L93" s="1">
        <f t="shared" si="5"/>
        <v>11.33981796769636</v>
      </c>
      <c r="M93" s="13">
        <v>2429369215</v>
      </c>
      <c r="N93" s="1">
        <f t="shared" si="6"/>
        <v>534298726</v>
      </c>
      <c r="O93" s="1">
        <f t="shared" si="7"/>
        <v>28.194134682659815</v>
      </c>
      <c r="P93" s="13">
        <v>2659281747</v>
      </c>
      <c r="Q93" s="1">
        <f t="shared" si="8"/>
        <v>229912532</v>
      </c>
      <c r="R93" s="1">
        <f t="shared" si="9"/>
        <v>9.4638777251485013</v>
      </c>
      <c r="S93" s="13">
        <v>2825355012</v>
      </c>
      <c r="T93" s="1">
        <f t="shared" si="10"/>
        <v>166073265</v>
      </c>
      <c r="U93" s="1">
        <f t="shared" si="11"/>
        <v>6.2450421128694336</v>
      </c>
      <c r="V93" s="13">
        <v>3436660521</v>
      </c>
      <c r="W93" s="1">
        <f t="shared" si="12"/>
        <v>611305509</v>
      </c>
      <c r="X93" s="1">
        <f t="shared" si="13"/>
        <v>21.636414057830976</v>
      </c>
      <c r="Y93" s="13">
        <v>3817189169</v>
      </c>
      <c r="Z93" s="1">
        <f t="shared" si="14"/>
        <v>380528648</v>
      </c>
      <c r="AA93" s="1">
        <f t="shared" si="15"/>
        <v>11.072628374980537</v>
      </c>
      <c r="AB93" s="13">
        <v>3895179043</v>
      </c>
      <c r="AC93" s="1">
        <f t="shared" si="16"/>
        <v>77989874</v>
      </c>
      <c r="AD93" s="1">
        <f t="shared" si="17"/>
        <v>2.0431231083166681</v>
      </c>
      <c r="AE93" s="1">
        <v>4294413053.98248</v>
      </c>
      <c r="AF93" s="1">
        <f t="shared" si="22"/>
        <v>399234010.98248005</v>
      </c>
      <c r="AG93" s="1">
        <f t="shared" si="23"/>
        <v>10.249439283155439</v>
      </c>
      <c r="AH93" s="1">
        <v>0</v>
      </c>
      <c r="AI93" s="1">
        <f t="shared" si="24"/>
        <v>-4294413053.98248</v>
      </c>
      <c r="AJ93" s="1">
        <f t="shared" si="25"/>
        <v>-100</v>
      </c>
      <c r="AK93" s="1">
        <v>0</v>
      </c>
      <c r="AL93" s="1">
        <f t="shared" si="26"/>
        <v>0</v>
      </c>
      <c r="AM93" s="1">
        <f t="shared" si="27"/>
        <v>0</v>
      </c>
    </row>
    <row r="94" spans="1:39" ht="17.100000000000001" customHeight="1">
      <c r="A94" s="58" t="s">
        <v>271</v>
      </c>
      <c r="B94" s="12" t="s">
        <v>191</v>
      </c>
      <c r="C94" s="13">
        <v>15866715</v>
      </c>
      <c r="D94" s="13">
        <v>180221085</v>
      </c>
      <c r="E94" s="14">
        <f t="shared" si="0"/>
        <v>164354370</v>
      </c>
      <c r="F94" s="1">
        <f t="shared" si="1"/>
        <v>1035.8437143416263</v>
      </c>
      <c r="G94" s="13">
        <v>177037532</v>
      </c>
      <c r="H94" s="1">
        <f t="shared" si="2"/>
        <v>-3183553</v>
      </c>
      <c r="I94" s="1">
        <f t="shared" si="3"/>
        <v>-1.7664708876877531</v>
      </c>
      <c r="J94" s="13">
        <v>190611038</v>
      </c>
      <c r="K94" s="1">
        <f t="shared" si="4"/>
        <v>13573506</v>
      </c>
      <c r="L94" s="1">
        <f t="shared" si="5"/>
        <v>7.6670217024941349</v>
      </c>
      <c r="M94" s="13">
        <v>239911532</v>
      </c>
      <c r="N94" s="1">
        <f t="shared" si="6"/>
        <v>49300494</v>
      </c>
      <c r="O94" s="1">
        <f t="shared" si="7"/>
        <v>25.864448626527075</v>
      </c>
      <c r="P94" s="13">
        <v>813965916</v>
      </c>
      <c r="Q94" s="1">
        <f t="shared" si="8"/>
        <v>574054384</v>
      </c>
      <c r="R94" s="1">
        <f t="shared" si="9"/>
        <v>239.27752835157588</v>
      </c>
      <c r="S94" s="13">
        <v>715654135</v>
      </c>
      <c r="T94" s="1">
        <f t="shared" si="10"/>
        <v>-98311781</v>
      </c>
      <c r="U94" s="1">
        <f t="shared" si="11"/>
        <v>-12.078120111358571</v>
      </c>
      <c r="V94" s="13">
        <v>912544008</v>
      </c>
      <c r="W94" s="1">
        <f t="shared" si="12"/>
        <v>196889873</v>
      </c>
      <c r="X94" s="1">
        <f t="shared" si="13"/>
        <v>27.511875271984561</v>
      </c>
      <c r="Y94" s="13">
        <v>1486894741</v>
      </c>
      <c r="Z94" s="1">
        <f t="shared" si="14"/>
        <v>574350733</v>
      </c>
      <c r="AA94" s="1">
        <f t="shared" si="15"/>
        <v>62.939510638921426</v>
      </c>
      <c r="AB94" s="13">
        <v>625364034</v>
      </c>
      <c r="AC94" s="1">
        <f t="shared" si="16"/>
        <v>-861530707</v>
      </c>
      <c r="AD94" s="1">
        <f t="shared" si="17"/>
        <v>-57.941606977544623</v>
      </c>
      <c r="AE94" s="1">
        <v>407468998.47452003</v>
      </c>
      <c r="AF94" s="1">
        <f t="shared" si="22"/>
        <v>-217895035.52547997</v>
      </c>
      <c r="AG94" s="1">
        <f t="shared" si="23"/>
        <v>-34.842911277094643</v>
      </c>
      <c r="AH94" s="1">
        <v>0</v>
      </c>
      <c r="AI94" s="1">
        <f t="shared" si="24"/>
        <v>-407468998.47452003</v>
      </c>
      <c r="AJ94" s="1">
        <f t="shared" si="25"/>
        <v>-100</v>
      </c>
      <c r="AK94" s="1">
        <v>0</v>
      </c>
      <c r="AL94" s="1">
        <f t="shared" si="26"/>
        <v>0</v>
      </c>
      <c r="AM94" s="1">
        <f t="shared" si="27"/>
        <v>0</v>
      </c>
    </row>
    <row r="95" spans="1:39" ht="17.100000000000001" customHeight="1">
      <c r="A95" s="58" t="s">
        <v>1424</v>
      </c>
      <c r="B95" s="12" t="s">
        <v>1425</v>
      </c>
      <c r="C95" s="13"/>
      <c r="D95" s="13"/>
      <c r="E95" s="14"/>
      <c r="F95" s="1"/>
      <c r="G95" s="13"/>
      <c r="H95" s="1"/>
      <c r="I95" s="1"/>
      <c r="J95" s="13"/>
      <c r="K95" s="1"/>
      <c r="L95" s="1"/>
      <c r="M95" s="13"/>
      <c r="N95" s="1"/>
      <c r="O95" s="1"/>
      <c r="P95" s="13"/>
      <c r="Q95" s="1"/>
      <c r="R95" s="1"/>
      <c r="S95" s="13"/>
      <c r="T95" s="1"/>
      <c r="U95" s="1"/>
      <c r="V95" s="13"/>
      <c r="W95" s="1"/>
      <c r="X95" s="1"/>
      <c r="Y95" s="13"/>
      <c r="Z95" s="1"/>
      <c r="AA95" s="1"/>
      <c r="AB95" s="13"/>
      <c r="AC95" s="1"/>
      <c r="AD95" s="1"/>
      <c r="AE95" s="1"/>
      <c r="AF95" s="1"/>
      <c r="AG95" s="1"/>
      <c r="AH95" s="1">
        <v>801.73</v>
      </c>
      <c r="AI95" s="1">
        <f t="shared" si="24"/>
        <v>801.73</v>
      </c>
      <c r="AJ95" s="1">
        <f t="shared" si="25"/>
        <v>0</v>
      </c>
      <c r="AK95" s="1">
        <v>72623.577000000005</v>
      </c>
      <c r="AL95" s="1">
        <f t="shared" si="26"/>
        <v>71821.847000000009</v>
      </c>
      <c r="AM95" s="1">
        <f t="shared" si="27"/>
        <v>8958.3584249061423</v>
      </c>
    </row>
    <row r="96" spans="1:39" ht="17.100000000000001" customHeight="1">
      <c r="A96" s="58" t="s">
        <v>272</v>
      </c>
      <c r="B96" s="12" t="s">
        <v>210</v>
      </c>
      <c r="C96" s="13">
        <v>8069003</v>
      </c>
      <c r="D96" s="13">
        <v>9342441</v>
      </c>
      <c r="E96" s="14">
        <f t="shared" si="0"/>
        <v>1273438</v>
      </c>
      <c r="F96" s="1">
        <f t="shared" si="1"/>
        <v>15.781850620206733</v>
      </c>
      <c r="G96" s="13">
        <v>14458714</v>
      </c>
      <c r="H96" s="1">
        <f t="shared" si="2"/>
        <v>5116273</v>
      </c>
      <c r="I96" s="1">
        <f t="shared" si="3"/>
        <v>54.763771052982833</v>
      </c>
      <c r="J96" s="13">
        <v>144596727</v>
      </c>
      <c r="K96" s="1">
        <f t="shared" si="4"/>
        <v>130138013</v>
      </c>
      <c r="L96" s="1">
        <f t="shared" si="5"/>
        <v>900.06630603523945</v>
      </c>
      <c r="M96" s="13">
        <v>146974239</v>
      </c>
      <c r="N96" s="1">
        <f t="shared" si="6"/>
        <v>2377512</v>
      </c>
      <c r="O96" s="1">
        <f t="shared" si="7"/>
        <v>1.6442363871763157</v>
      </c>
      <c r="P96" s="13">
        <v>172925915</v>
      </c>
      <c r="Q96" s="1">
        <f t="shared" si="8"/>
        <v>25951676</v>
      </c>
      <c r="R96" s="1">
        <f t="shared" si="9"/>
        <v>17.657295711529418</v>
      </c>
      <c r="S96" s="13">
        <v>205960533</v>
      </c>
      <c r="T96" s="1">
        <f t="shared" si="10"/>
        <v>33034618</v>
      </c>
      <c r="U96" s="1">
        <f t="shared" si="11"/>
        <v>19.103335668340975</v>
      </c>
      <c r="V96" s="13">
        <v>395350398</v>
      </c>
      <c r="W96" s="1">
        <f t="shared" si="12"/>
        <v>189389865</v>
      </c>
      <c r="X96" s="1">
        <f t="shared" si="13"/>
        <v>91.954444980971189</v>
      </c>
      <c r="Y96" s="13">
        <v>452539495</v>
      </c>
      <c r="Z96" s="1">
        <f t="shared" si="14"/>
        <v>57189097</v>
      </c>
      <c r="AA96" s="1">
        <f t="shared" si="15"/>
        <v>14.465420368692786</v>
      </c>
      <c r="AB96" s="13">
        <v>471248290</v>
      </c>
      <c r="AC96" s="1">
        <f t="shared" si="16"/>
        <v>18708795</v>
      </c>
      <c r="AD96" s="1">
        <f t="shared" si="17"/>
        <v>4.1341794929965179</v>
      </c>
      <c r="AE96" s="1">
        <v>531956302.18471003</v>
      </c>
      <c r="AF96" s="1">
        <f t="shared" si="22"/>
        <v>60708012.184710026</v>
      </c>
      <c r="AG96" s="1">
        <f t="shared" si="23"/>
        <v>12.882383548746676</v>
      </c>
      <c r="AH96" s="1">
        <v>0</v>
      </c>
      <c r="AI96" s="1">
        <f t="shared" si="24"/>
        <v>-531956302.18471003</v>
      </c>
      <c r="AJ96" s="1">
        <f t="shared" si="25"/>
        <v>-100</v>
      </c>
      <c r="AK96" s="1">
        <v>0</v>
      </c>
      <c r="AL96" s="1">
        <f t="shared" si="26"/>
        <v>0</v>
      </c>
      <c r="AM96" s="1">
        <f t="shared" si="27"/>
        <v>0</v>
      </c>
    </row>
    <row r="97" spans="1:39" ht="30">
      <c r="A97" s="58" t="s">
        <v>273</v>
      </c>
      <c r="B97" s="12" t="s">
        <v>185</v>
      </c>
      <c r="C97" s="13">
        <v>0</v>
      </c>
      <c r="D97" s="13">
        <v>0</v>
      </c>
      <c r="E97" s="14">
        <f t="shared" si="0"/>
        <v>0</v>
      </c>
      <c r="F97" s="1">
        <f t="shared" si="1"/>
        <v>0</v>
      </c>
      <c r="G97" s="13">
        <v>0</v>
      </c>
      <c r="H97" s="1">
        <f t="shared" si="2"/>
        <v>0</v>
      </c>
      <c r="I97" s="1">
        <f t="shared" si="3"/>
        <v>0</v>
      </c>
      <c r="J97" s="13">
        <v>0</v>
      </c>
      <c r="K97" s="1">
        <f t="shared" si="4"/>
        <v>0</v>
      </c>
      <c r="L97" s="1">
        <f t="shared" si="5"/>
        <v>0</v>
      </c>
      <c r="M97" s="13">
        <v>0</v>
      </c>
      <c r="N97" s="1">
        <f t="shared" si="6"/>
        <v>0</v>
      </c>
      <c r="O97" s="1">
        <f t="shared" si="7"/>
        <v>0</v>
      </c>
      <c r="P97" s="13">
        <v>0</v>
      </c>
      <c r="Q97" s="1">
        <f t="shared" si="8"/>
        <v>0</v>
      </c>
      <c r="R97" s="1">
        <f t="shared" si="9"/>
        <v>0</v>
      </c>
      <c r="S97" s="13">
        <v>0</v>
      </c>
      <c r="T97" s="1">
        <f t="shared" si="10"/>
        <v>0</v>
      </c>
      <c r="U97" s="1">
        <f t="shared" si="11"/>
        <v>0</v>
      </c>
      <c r="V97" s="13">
        <v>0</v>
      </c>
      <c r="W97" s="1">
        <f t="shared" si="12"/>
        <v>0</v>
      </c>
      <c r="X97" s="1">
        <f t="shared" si="13"/>
        <v>0</v>
      </c>
      <c r="Y97" s="13">
        <v>0</v>
      </c>
      <c r="Z97" s="1">
        <f t="shared" si="14"/>
        <v>0</v>
      </c>
      <c r="AA97" s="1">
        <f t="shared" si="15"/>
        <v>0</v>
      </c>
      <c r="AB97" s="13">
        <v>102382</v>
      </c>
      <c r="AC97" s="1">
        <f t="shared" si="16"/>
        <v>102382</v>
      </c>
      <c r="AD97" s="1">
        <f t="shared" si="17"/>
        <v>0</v>
      </c>
      <c r="AE97" s="1">
        <v>167354.65100000001</v>
      </c>
      <c r="AF97" s="1">
        <f t="shared" si="22"/>
        <v>64972.651000000013</v>
      </c>
      <c r="AG97" s="1">
        <f t="shared" si="23"/>
        <v>63.461009747807239</v>
      </c>
      <c r="AH97" s="1">
        <v>0</v>
      </c>
      <c r="AI97" s="1">
        <f t="shared" si="24"/>
        <v>-167354.65100000001</v>
      </c>
      <c r="AJ97" s="1">
        <f t="shared" si="25"/>
        <v>-100</v>
      </c>
      <c r="AK97" s="1">
        <v>0</v>
      </c>
      <c r="AL97" s="1">
        <f t="shared" si="26"/>
        <v>0</v>
      </c>
      <c r="AM97" s="1">
        <f t="shared" si="27"/>
        <v>0</v>
      </c>
    </row>
    <row r="98" spans="1:39" ht="17.100000000000001" customHeight="1">
      <c r="A98" s="58" t="s">
        <v>274</v>
      </c>
      <c r="B98" s="12" t="s">
        <v>118</v>
      </c>
      <c r="C98" s="13">
        <v>10375908437</v>
      </c>
      <c r="D98" s="13">
        <v>12114788323</v>
      </c>
      <c r="E98" s="14">
        <f t="shared" si="0"/>
        <v>1738879886</v>
      </c>
      <c r="F98" s="1">
        <f t="shared" si="1"/>
        <v>16.758820652264397</v>
      </c>
      <c r="G98" s="13">
        <v>14720306571</v>
      </c>
      <c r="H98" s="1">
        <f t="shared" si="2"/>
        <v>2605518248</v>
      </c>
      <c r="I98" s="1">
        <f t="shared" si="3"/>
        <v>21.50692342724146</v>
      </c>
      <c r="J98" s="13">
        <v>18673538464</v>
      </c>
      <c r="K98" s="1">
        <f t="shared" si="4"/>
        <v>3953231893</v>
      </c>
      <c r="L98" s="1">
        <f t="shared" si="5"/>
        <v>26.855635607400558</v>
      </c>
      <c r="M98" s="13">
        <v>16058262664</v>
      </c>
      <c r="N98" s="1">
        <f t="shared" si="6"/>
        <v>-2615275800</v>
      </c>
      <c r="O98" s="1">
        <f t="shared" si="7"/>
        <v>-14.005250290628583</v>
      </c>
      <c r="P98" s="13">
        <v>16209318468</v>
      </c>
      <c r="Q98" s="1">
        <f t="shared" si="8"/>
        <v>151055804</v>
      </c>
      <c r="R98" s="1">
        <f t="shared" si="9"/>
        <v>0.94067339139147621</v>
      </c>
      <c r="S98" s="13">
        <v>16751812226</v>
      </c>
      <c r="T98" s="1">
        <f t="shared" si="10"/>
        <v>542493758</v>
      </c>
      <c r="U98" s="1">
        <f t="shared" si="11"/>
        <v>3.3468017737511699</v>
      </c>
      <c r="V98" s="13">
        <v>19695700362</v>
      </c>
      <c r="W98" s="1">
        <f t="shared" si="12"/>
        <v>2943888136</v>
      </c>
      <c r="X98" s="1">
        <f t="shared" si="13"/>
        <v>17.573550230170781</v>
      </c>
      <c r="Y98" s="13">
        <v>20843613746</v>
      </c>
      <c r="Z98" s="1">
        <f t="shared" si="14"/>
        <v>1147913384</v>
      </c>
      <c r="AA98" s="1">
        <f t="shared" si="15"/>
        <v>5.8282435399694261</v>
      </c>
      <c r="AB98" s="13">
        <v>23476707391</v>
      </c>
      <c r="AC98" s="1">
        <f t="shared" si="16"/>
        <v>2633093645</v>
      </c>
      <c r="AD98" s="1">
        <f t="shared" si="17"/>
        <v>12.632615807828932</v>
      </c>
      <c r="AE98" s="1">
        <v>22403958811.6511</v>
      </c>
      <c r="AF98" s="1">
        <f t="shared" si="22"/>
        <v>-1072748579.3488998</v>
      </c>
      <c r="AG98" s="1">
        <f t="shared" si="23"/>
        <v>-4.5694166625774244</v>
      </c>
      <c r="AH98" s="1">
        <v>0</v>
      </c>
      <c r="AI98" s="1">
        <f t="shared" si="24"/>
        <v>-22403958811.6511</v>
      </c>
      <c r="AJ98" s="1">
        <f t="shared" si="25"/>
        <v>-100</v>
      </c>
      <c r="AK98" s="1">
        <v>0</v>
      </c>
      <c r="AL98" s="1">
        <f t="shared" si="26"/>
        <v>0</v>
      </c>
      <c r="AM98" s="1">
        <f t="shared" si="27"/>
        <v>0</v>
      </c>
    </row>
    <row r="99" spans="1:39" ht="17.100000000000001" customHeight="1">
      <c r="A99" s="58" t="s">
        <v>275</v>
      </c>
      <c r="B99" s="12" t="s">
        <v>155</v>
      </c>
      <c r="C99" s="13">
        <v>2414377733</v>
      </c>
      <c r="D99" s="13">
        <v>2508320598</v>
      </c>
      <c r="E99" s="14">
        <f t="shared" si="0"/>
        <v>93942865</v>
      </c>
      <c r="F99" s="1">
        <f t="shared" si="1"/>
        <v>3.890976284115689</v>
      </c>
      <c r="G99" s="13">
        <v>2725188990</v>
      </c>
      <c r="H99" s="1">
        <f t="shared" si="2"/>
        <v>216868392</v>
      </c>
      <c r="I99" s="1">
        <f t="shared" si="3"/>
        <v>8.6459598574807064</v>
      </c>
      <c r="J99" s="13">
        <v>2409901766</v>
      </c>
      <c r="K99" s="1">
        <f t="shared" si="4"/>
        <v>-315287224</v>
      </c>
      <c r="L99" s="1">
        <f t="shared" si="5"/>
        <v>-11.569370974157648</v>
      </c>
      <c r="M99" s="13">
        <v>2617459003</v>
      </c>
      <c r="N99" s="1">
        <f t="shared" si="6"/>
        <v>207557237</v>
      </c>
      <c r="O99" s="1">
        <f t="shared" si="7"/>
        <v>8.612684547076265</v>
      </c>
      <c r="P99" s="13">
        <v>3069463407</v>
      </c>
      <c r="Q99" s="1">
        <f t="shared" si="8"/>
        <v>452004404</v>
      </c>
      <c r="R99" s="1">
        <f t="shared" si="9"/>
        <v>17.268824592168787</v>
      </c>
      <c r="S99" s="13">
        <v>3186955820</v>
      </c>
      <c r="T99" s="1">
        <f t="shared" si="10"/>
        <v>117492413</v>
      </c>
      <c r="U99" s="1">
        <f t="shared" si="11"/>
        <v>3.827783472904585</v>
      </c>
      <c r="V99" s="13">
        <v>3639463510</v>
      </c>
      <c r="W99" s="1">
        <f t="shared" si="12"/>
        <v>452507690</v>
      </c>
      <c r="X99" s="1">
        <f t="shared" si="13"/>
        <v>14.198743740350942</v>
      </c>
      <c r="Y99" s="13">
        <v>3963278489</v>
      </c>
      <c r="Z99" s="1">
        <f t="shared" si="14"/>
        <v>323814979</v>
      </c>
      <c r="AA99" s="1">
        <f t="shared" si="15"/>
        <v>8.8973272601928084</v>
      </c>
      <c r="AB99" s="13">
        <v>4043629632</v>
      </c>
      <c r="AC99" s="1">
        <f t="shared" si="16"/>
        <v>80351143</v>
      </c>
      <c r="AD99" s="1">
        <f t="shared" si="17"/>
        <v>2.0273907882833111</v>
      </c>
      <c r="AE99" s="1">
        <v>4729646121.76439</v>
      </c>
      <c r="AF99" s="1">
        <f t="shared" si="22"/>
        <v>686016489.76438999</v>
      </c>
      <c r="AG99" s="1">
        <f t="shared" si="23"/>
        <v>16.965364096045629</v>
      </c>
      <c r="AH99" s="1">
        <v>0</v>
      </c>
      <c r="AI99" s="1">
        <f t="shared" si="24"/>
        <v>-4729646121.76439</v>
      </c>
      <c r="AJ99" s="1">
        <f t="shared" si="25"/>
        <v>-100</v>
      </c>
      <c r="AK99" s="1">
        <v>0</v>
      </c>
      <c r="AL99" s="1">
        <f t="shared" si="26"/>
        <v>0</v>
      </c>
      <c r="AM99" s="1">
        <f t="shared" si="27"/>
        <v>0</v>
      </c>
    </row>
    <row r="100" spans="1:39" ht="17.100000000000001" customHeight="1">
      <c r="A100" s="58" t="s">
        <v>276</v>
      </c>
      <c r="B100" s="12" t="s">
        <v>167</v>
      </c>
      <c r="C100" s="13">
        <v>444589493</v>
      </c>
      <c r="D100" s="13">
        <v>813496168</v>
      </c>
      <c r="E100" s="14">
        <f t="shared" si="0"/>
        <v>368906675</v>
      </c>
      <c r="F100" s="1">
        <f t="shared" si="1"/>
        <v>82.976921589102872</v>
      </c>
      <c r="G100" s="13">
        <v>1536874242</v>
      </c>
      <c r="H100" s="1">
        <f t="shared" si="2"/>
        <v>723378074</v>
      </c>
      <c r="I100" s="1">
        <f t="shared" si="3"/>
        <v>88.922124338759019</v>
      </c>
      <c r="J100" s="13">
        <v>1673954672</v>
      </c>
      <c r="K100" s="1">
        <f t="shared" si="4"/>
        <v>137080430</v>
      </c>
      <c r="L100" s="1">
        <f t="shared" si="5"/>
        <v>8.9194305073140789</v>
      </c>
      <c r="M100" s="13">
        <v>1746425072</v>
      </c>
      <c r="N100" s="1">
        <f t="shared" si="6"/>
        <v>72470400</v>
      </c>
      <c r="O100" s="1">
        <f t="shared" si="7"/>
        <v>4.3292928543527491</v>
      </c>
      <c r="P100" s="13">
        <v>2039915119</v>
      </c>
      <c r="Q100" s="1">
        <f t="shared" si="8"/>
        <v>293490047</v>
      </c>
      <c r="R100" s="1">
        <f t="shared" si="9"/>
        <v>16.805189739053404</v>
      </c>
      <c r="S100" s="13">
        <v>3039394400</v>
      </c>
      <c r="T100" s="1">
        <f t="shared" si="10"/>
        <v>999479281</v>
      </c>
      <c r="U100" s="1">
        <f t="shared" si="11"/>
        <v>48.996121048897429</v>
      </c>
      <c r="V100" s="13">
        <v>2977269788</v>
      </c>
      <c r="W100" s="1">
        <f t="shared" si="12"/>
        <v>-62124612</v>
      </c>
      <c r="X100" s="1">
        <f t="shared" si="13"/>
        <v>-2.0439799454786125</v>
      </c>
      <c r="Y100" s="13">
        <v>69567152</v>
      </c>
      <c r="Z100" s="1">
        <f t="shared" si="14"/>
        <v>-2907702636</v>
      </c>
      <c r="AA100" s="1">
        <f t="shared" si="15"/>
        <v>-97.663391061152964</v>
      </c>
      <c r="AB100" s="13">
        <v>63137630</v>
      </c>
      <c r="AC100" s="1">
        <f t="shared" si="16"/>
        <v>-6429522</v>
      </c>
      <c r="AD100" s="1">
        <f t="shared" si="17"/>
        <v>-9.2421808499505627</v>
      </c>
      <c r="AE100" s="1">
        <v>57593966.383000001</v>
      </c>
      <c r="AF100" s="1">
        <f t="shared" si="22"/>
        <v>-5543663.6169999987</v>
      </c>
      <c r="AG100" s="1">
        <f t="shared" si="23"/>
        <v>-8.7802846210730401</v>
      </c>
      <c r="AH100" s="1">
        <v>0</v>
      </c>
      <c r="AI100" s="1">
        <f t="shared" si="24"/>
        <v>-57593966.383000001</v>
      </c>
      <c r="AJ100" s="1">
        <f t="shared" si="25"/>
        <v>-100</v>
      </c>
      <c r="AK100" s="1">
        <v>0</v>
      </c>
      <c r="AL100" s="1">
        <f t="shared" si="26"/>
        <v>0</v>
      </c>
      <c r="AM100" s="1">
        <f t="shared" si="27"/>
        <v>0</v>
      </c>
    </row>
    <row r="101" spans="1:39" ht="17.100000000000001" customHeight="1">
      <c r="A101" s="58" t="s">
        <v>1427</v>
      </c>
      <c r="B101" s="12" t="s">
        <v>1428</v>
      </c>
      <c r="C101" s="13"/>
      <c r="D101" s="13"/>
      <c r="E101" s="14"/>
      <c r="F101" s="1"/>
      <c r="G101" s="13"/>
      <c r="H101" s="1"/>
      <c r="I101" s="1"/>
      <c r="J101" s="13"/>
      <c r="K101" s="1"/>
      <c r="L101" s="1"/>
      <c r="M101" s="13"/>
      <c r="N101" s="1"/>
      <c r="O101" s="1"/>
      <c r="P101" s="13"/>
      <c r="Q101" s="1"/>
      <c r="R101" s="1"/>
      <c r="S101" s="13"/>
      <c r="T101" s="1"/>
      <c r="U101" s="1"/>
      <c r="V101" s="13"/>
      <c r="W101" s="1"/>
      <c r="X101" s="1"/>
      <c r="Y101" s="13"/>
      <c r="Z101" s="1"/>
      <c r="AA101" s="1"/>
      <c r="AB101" s="13"/>
      <c r="AC101" s="1"/>
      <c r="AD101" s="1"/>
      <c r="AE101" s="1"/>
      <c r="AF101" s="1"/>
      <c r="AG101" s="1"/>
      <c r="AH101" s="1">
        <v>581548601.94861996</v>
      </c>
      <c r="AI101" s="1">
        <f t="shared" si="24"/>
        <v>581548601.94861996</v>
      </c>
      <c r="AJ101" s="1">
        <f t="shared" si="25"/>
        <v>0</v>
      </c>
      <c r="AK101" s="1">
        <v>724660338.84890008</v>
      </c>
      <c r="AL101" s="1">
        <f t="shared" si="26"/>
        <v>143111736.90028012</v>
      </c>
      <c r="AM101" s="1">
        <f t="shared" si="27"/>
        <v>24.608731999483698</v>
      </c>
    </row>
    <row r="102" spans="1:39" ht="17.100000000000001" customHeight="1">
      <c r="A102" s="58" t="s">
        <v>277</v>
      </c>
      <c r="B102" s="12" t="s">
        <v>117</v>
      </c>
      <c r="C102" s="13">
        <v>-6453433340</v>
      </c>
      <c r="D102" s="13">
        <v>-6452003340</v>
      </c>
      <c r="E102" s="14">
        <f t="shared" si="0"/>
        <v>1430000</v>
      </c>
      <c r="F102" s="1">
        <f t="shared" si="1"/>
        <v>-2.2158747517178196E-2</v>
      </c>
      <c r="G102" s="13">
        <v>-6687063281</v>
      </c>
      <c r="H102" s="1">
        <f t="shared" si="2"/>
        <v>-235059941</v>
      </c>
      <c r="I102" s="1">
        <f t="shared" si="3"/>
        <v>3.6432086068944907</v>
      </c>
      <c r="J102" s="13">
        <v>-7824217088</v>
      </c>
      <c r="K102" s="1">
        <f t="shared" si="4"/>
        <v>-1137153807</v>
      </c>
      <c r="L102" s="1">
        <f t="shared" si="5"/>
        <v>17.005279585599304</v>
      </c>
      <c r="M102" s="13">
        <v>-9328875425</v>
      </c>
      <c r="N102" s="1">
        <f t="shared" si="6"/>
        <v>-1504658337</v>
      </c>
      <c r="O102" s="1">
        <f t="shared" si="7"/>
        <v>19.23078462773859</v>
      </c>
      <c r="P102" s="13">
        <v>-9872792086</v>
      </c>
      <c r="Q102" s="1">
        <f t="shared" si="8"/>
        <v>-543916661</v>
      </c>
      <c r="R102" s="1">
        <f t="shared" si="9"/>
        <v>5.830463332615464</v>
      </c>
      <c r="S102" s="13">
        <v>-10184047599</v>
      </c>
      <c r="T102" s="1">
        <f t="shared" si="10"/>
        <v>-311255513</v>
      </c>
      <c r="U102" s="1">
        <f t="shared" si="11"/>
        <v>3.1526594532601608</v>
      </c>
      <c r="V102" s="13">
        <v>-11736739320</v>
      </c>
      <c r="W102" s="1">
        <f t="shared" si="12"/>
        <v>-1552691721</v>
      </c>
      <c r="X102" s="1">
        <f t="shared" si="13"/>
        <v>15.24631248927453</v>
      </c>
      <c r="Y102" s="13">
        <v>-12490398181</v>
      </c>
      <c r="Z102" s="1">
        <f t="shared" si="14"/>
        <v>-753658861</v>
      </c>
      <c r="AA102" s="1">
        <f t="shared" si="15"/>
        <v>6.4213649161971853</v>
      </c>
      <c r="AB102" s="13">
        <v>-13192692556</v>
      </c>
      <c r="AC102" s="1">
        <f t="shared" si="16"/>
        <v>-702294375</v>
      </c>
      <c r="AD102" s="1">
        <f t="shared" si="17"/>
        <v>5.6226740318679997</v>
      </c>
      <c r="AE102" s="1">
        <v>-12699738489.373301</v>
      </c>
      <c r="AF102" s="1">
        <f t="shared" si="22"/>
        <v>492954066.62669945</v>
      </c>
      <c r="AG102" s="1">
        <f t="shared" si="23"/>
        <v>-3.7365690478590383</v>
      </c>
      <c r="AH102" s="1">
        <v>3596263400.9433904</v>
      </c>
      <c r="AI102" s="1">
        <f t="shared" si="24"/>
        <v>16296001890.31669</v>
      </c>
      <c r="AJ102" s="1">
        <f t="shared" si="25"/>
        <v>-128.31761775214991</v>
      </c>
      <c r="AK102" s="1">
        <v>4001230858.8272405</v>
      </c>
      <c r="AL102" s="1">
        <f t="shared" si="26"/>
        <v>404967457.8838501</v>
      </c>
      <c r="AM102" s="1">
        <f t="shared" si="27"/>
        <v>11.260784117693296</v>
      </c>
    </row>
    <row r="103" spans="1:39" ht="17.100000000000001" customHeight="1">
      <c r="A103" s="58" t="s">
        <v>278</v>
      </c>
      <c r="B103" s="12" t="s">
        <v>116</v>
      </c>
      <c r="C103" s="13">
        <v>4944242703</v>
      </c>
      <c r="D103" s="13">
        <v>4757467990</v>
      </c>
      <c r="E103" s="14">
        <f t="shared" si="0"/>
        <v>-186774713</v>
      </c>
      <c r="F103" s="1">
        <f t="shared" si="1"/>
        <v>-3.7776202387207123</v>
      </c>
      <c r="G103" s="13">
        <v>5096293422</v>
      </c>
      <c r="H103" s="1">
        <f t="shared" si="2"/>
        <v>338825432</v>
      </c>
      <c r="I103" s="1">
        <f t="shared" si="3"/>
        <v>7.1219697686289631</v>
      </c>
      <c r="J103" s="13">
        <v>6326023493</v>
      </c>
      <c r="K103" s="1">
        <f t="shared" si="4"/>
        <v>1229730071</v>
      </c>
      <c r="L103" s="1">
        <f t="shared" si="5"/>
        <v>24.129891455845613</v>
      </c>
      <c r="M103" s="13">
        <v>6907966664</v>
      </c>
      <c r="N103" s="1">
        <f t="shared" si="6"/>
        <v>581943171</v>
      </c>
      <c r="O103" s="1">
        <f t="shared" si="7"/>
        <v>9.1991939587948668</v>
      </c>
      <c r="P103" s="13">
        <v>7618680587</v>
      </c>
      <c r="Q103" s="1">
        <f t="shared" si="8"/>
        <v>710713923</v>
      </c>
      <c r="R103" s="1">
        <f t="shared" si="9"/>
        <v>10.288322998195639</v>
      </c>
      <c r="S103" s="13">
        <v>8354375021</v>
      </c>
      <c r="T103" s="1">
        <f t="shared" si="10"/>
        <v>735694434</v>
      </c>
      <c r="U103" s="1">
        <f t="shared" si="11"/>
        <v>9.6564546262162398</v>
      </c>
      <c r="V103" s="13">
        <v>8707484578</v>
      </c>
      <c r="W103" s="1">
        <f t="shared" si="12"/>
        <v>353109557</v>
      </c>
      <c r="X103" s="1">
        <f t="shared" si="13"/>
        <v>4.2266424012856154</v>
      </c>
      <c r="Y103" s="13">
        <v>9014366564</v>
      </c>
      <c r="Z103" s="1">
        <f t="shared" si="14"/>
        <v>306881986</v>
      </c>
      <c r="AA103" s="1">
        <f t="shared" si="15"/>
        <v>3.5243471665210455</v>
      </c>
      <c r="AB103" s="13">
        <v>9124544125</v>
      </c>
      <c r="AC103" s="1">
        <f t="shared" si="16"/>
        <v>110177561</v>
      </c>
      <c r="AD103" s="1">
        <f t="shared" si="17"/>
        <v>1.2222440724787902</v>
      </c>
      <c r="AE103" s="1">
        <v>9983963920.1105385</v>
      </c>
      <c r="AF103" s="1">
        <f t="shared" si="22"/>
        <v>859419795.11053848</v>
      </c>
      <c r="AG103" s="1">
        <f t="shared" si="23"/>
        <v>9.4187696759101218</v>
      </c>
      <c r="AH103" s="1">
        <v>13581714019.106001</v>
      </c>
      <c r="AI103" s="1">
        <f t="shared" si="24"/>
        <v>3597750098.9954624</v>
      </c>
      <c r="AJ103" s="1">
        <f t="shared" si="25"/>
        <v>36.035287464817181</v>
      </c>
      <c r="AK103" s="1">
        <v>15760931120.257198</v>
      </c>
      <c r="AL103" s="1">
        <f t="shared" si="26"/>
        <v>2179217101.1511974</v>
      </c>
      <c r="AM103" s="1">
        <f t="shared" si="27"/>
        <v>16.045228887057966</v>
      </c>
    </row>
    <row r="104" spans="1:39" ht="17.100000000000001" customHeight="1">
      <c r="A104" s="58" t="s">
        <v>279</v>
      </c>
      <c r="B104" s="12" t="s">
        <v>115</v>
      </c>
      <c r="C104" s="13">
        <v>1096032608</v>
      </c>
      <c r="D104" s="13">
        <v>1262095196</v>
      </c>
      <c r="E104" s="14">
        <f t="shared" si="0"/>
        <v>166062588</v>
      </c>
      <c r="F104" s="1">
        <f t="shared" si="1"/>
        <v>15.151245208208259</v>
      </c>
      <c r="G104" s="13">
        <v>1566059431</v>
      </c>
      <c r="H104" s="1">
        <f t="shared" si="2"/>
        <v>303964235</v>
      </c>
      <c r="I104" s="1">
        <f t="shared" si="3"/>
        <v>24.084097298156582</v>
      </c>
      <c r="J104" s="13">
        <v>2442627279</v>
      </c>
      <c r="K104" s="1">
        <f t="shared" si="4"/>
        <v>876567848</v>
      </c>
      <c r="L104" s="1">
        <f t="shared" si="5"/>
        <v>55.972834149740514</v>
      </c>
      <c r="M104" s="13">
        <v>2987281106</v>
      </c>
      <c r="N104" s="1">
        <f t="shared" si="6"/>
        <v>544653827</v>
      </c>
      <c r="O104" s="1">
        <f t="shared" si="7"/>
        <v>22.297868843214534</v>
      </c>
      <c r="P104" s="13">
        <v>3007270226</v>
      </c>
      <c r="Q104" s="1">
        <f t="shared" si="8"/>
        <v>19989120</v>
      </c>
      <c r="R104" s="1">
        <f t="shared" si="9"/>
        <v>0.669140910771723</v>
      </c>
      <c r="S104" s="13">
        <v>3172521648</v>
      </c>
      <c r="T104" s="1">
        <f t="shared" si="10"/>
        <v>165251422</v>
      </c>
      <c r="U104" s="1">
        <f t="shared" si="11"/>
        <v>5.4950639477384957</v>
      </c>
      <c r="V104" s="13">
        <v>2976354446</v>
      </c>
      <c r="W104" s="1">
        <f t="shared" si="12"/>
        <v>-196167202</v>
      </c>
      <c r="X104" s="1">
        <f t="shared" si="13"/>
        <v>-6.1833211484519399</v>
      </c>
      <c r="Y104" s="13">
        <v>2941573048</v>
      </c>
      <c r="Z104" s="1">
        <f t="shared" si="14"/>
        <v>-34781398</v>
      </c>
      <c r="AA104" s="1">
        <f t="shared" si="15"/>
        <v>-1.1685905906382763</v>
      </c>
      <c r="AB104" s="13">
        <v>1260738099</v>
      </c>
      <c r="AC104" s="1">
        <f t="shared" si="16"/>
        <v>-1680834949</v>
      </c>
      <c r="AD104" s="1">
        <f t="shared" si="17"/>
        <v>-57.140683626497527</v>
      </c>
      <c r="AE104" s="1">
        <v>1424187613.6895301</v>
      </c>
      <c r="AF104" s="1">
        <f t="shared" si="22"/>
        <v>163449514.68953013</v>
      </c>
      <c r="AG104" s="1">
        <f t="shared" si="23"/>
        <v>12.964589141803204</v>
      </c>
      <c r="AH104" s="1">
        <v>1261913158.60675</v>
      </c>
      <c r="AI104" s="1">
        <f t="shared" si="24"/>
        <v>-162274455.08278012</v>
      </c>
      <c r="AJ104" s="1">
        <f t="shared" si="25"/>
        <v>-11.394176829160067</v>
      </c>
      <c r="AK104" s="1">
        <v>1960726877.3057199</v>
      </c>
      <c r="AL104" s="1">
        <f t="shared" si="26"/>
        <v>698813718.69896984</v>
      </c>
      <c r="AM104" s="1">
        <f t="shared" si="27"/>
        <v>55.377322435603602</v>
      </c>
    </row>
    <row r="105" spans="1:39" ht="17.100000000000001" customHeight="1">
      <c r="A105" s="58" t="s">
        <v>280</v>
      </c>
      <c r="B105" s="12" t="s">
        <v>114</v>
      </c>
      <c r="C105" s="13">
        <v>1913911111</v>
      </c>
      <c r="D105" s="13">
        <v>2014707659</v>
      </c>
      <c r="E105" s="14">
        <f t="shared" si="0"/>
        <v>100796548</v>
      </c>
      <c r="F105" s="1">
        <f t="shared" si="1"/>
        <v>5.2665219100658645</v>
      </c>
      <c r="G105" s="13">
        <v>1657698673</v>
      </c>
      <c r="H105" s="1">
        <f t="shared" si="2"/>
        <v>-357008986</v>
      </c>
      <c r="I105" s="1">
        <f t="shared" si="3"/>
        <v>-17.720138423318517</v>
      </c>
      <c r="J105" s="13">
        <v>1783356969</v>
      </c>
      <c r="K105" s="1">
        <f t="shared" si="4"/>
        <v>125658296</v>
      </c>
      <c r="L105" s="1">
        <f t="shared" si="5"/>
        <v>7.5802857326652386</v>
      </c>
      <c r="M105" s="13">
        <v>1518319271</v>
      </c>
      <c r="N105" s="1">
        <f t="shared" si="6"/>
        <v>-265037698</v>
      </c>
      <c r="O105" s="1">
        <f t="shared" si="7"/>
        <v>-14.861730018562538</v>
      </c>
      <c r="P105" s="13">
        <v>2117817257</v>
      </c>
      <c r="Q105" s="1">
        <f t="shared" si="8"/>
        <v>599497986</v>
      </c>
      <c r="R105" s="1">
        <f t="shared" si="9"/>
        <v>39.484316470880124</v>
      </c>
      <c r="S105" s="13">
        <v>2632624338</v>
      </c>
      <c r="T105" s="1">
        <f t="shared" si="10"/>
        <v>514807081</v>
      </c>
      <c r="U105" s="1">
        <f t="shared" si="11"/>
        <v>24.308380682913665</v>
      </c>
      <c r="V105" s="13">
        <v>2915062046</v>
      </c>
      <c r="W105" s="1">
        <f t="shared" si="12"/>
        <v>282437708</v>
      </c>
      <c r="X105" s="1">
        <f t="shared" si="13"/>
        <v>10.728371075326585</v>
      </c>
      <c r="Y105" s="13">
        <v>2874592974</v>
      </c>
      <c r="Z105" s="1">
        <f t="shared" si="14"/>
        <v>-40469072</v>
      </c>
      <c r="AA105" s="1">
        <f t="shared" si="15"/>
        <v>-1.3882748072388713</v>
      </c>
      <c r="AB105" s="13">
        <v>3126449530</v>
      </c>
      <c r="AC105" s="1">
        <f t="shared" si="16"/>
        <v>251856556</v>
      </c>
      <c r="AD105" s="1">
        <f t="shared" si="17"/>
        <v>8.7614684332001715</v>
      </c>
      <c r="AE105" s="1">
        <v>3060716605.3207102</v>
      </c>
      <c r="AF105" s="1">
        <f t="shared" si="22"/>
        <v>-65732924.679289818</v>
      </c>
      <c r="AG105" s="1">
        <f t="shared" si="23"/>
        <v>-2.1024783559928384</v>
      </c>
      <c r="AH105" s="1">
        <v>2327315576.5680499</v>
      </c>
      <c r="AI105" s="1">
        <f t="shared" si="24"/>
        <v>-733401028.75266027</v>
      </c>
      <c r="AJ105" s="1">
        <f t="shared" si="25"/>
        <v>-23.961742406262815</v>
      </c>
      <c r="AK105" s="1">
        <v>2445762412.0083699</v>
      </c>
      <c r="AL105" s="1">
        <f t="shared" si="26"/>
        <v>118446835.44032001</v>
      </c>
      <c r="AM105" s="1">
        <f t="shared" si="27"/>
        <v>5.0894187549325096</v>
      </c>
    </row>
    <row r="106" spans="1:39" ht="17.100000000000001" customHeight="1">
      <c r="A106" s="58" t="s">
        <v>1517</v>
      </c>
      <c r="B106" s="12" t="s">
        <v>1518</v>
      </c>
      <c r="C106" s="13"/>
      <c r="D106" s="13"/>
      <c r="E106" s="14"/>
      <c r="F106" s="1"/>
      <c r="G106" s="13"/>
      <c r="H106" s="1"/>
      <c r="I106" s="1"/>
      <c r="J106" s="13"/>
      <c r="K106" s="1"/>
      <c r="L106" s="1"/>
      <c r="M106" s="13"/>
      <c r="N106" s="1"/>
      <c r="O106" s="1"/>
      <c r="P106" s="13"/>
      <c r="Q106" s="1"/>
      <c r="R106" s="1"/>
      <c r="S106" s="13"/>
      <c r="T106" s="1"/>
      <c r="U106" s="1"/>
      <c r="V106" s="13"/>
      <c r="W106" s="1"/>
      <c r="X106" s="1"/>
      <c r="Y106" s="13"/>
      <c r="Z106" s="1"/>
      <c r="AA106" s="1"/>
      <c r="AB106" s="13"/>
      <c r="AC106" s="1"/>
      <c r="AD106" s="1"/>
      <c r="AE106" s="1"/>
      <c r="AF106" s="1"/>
      <c r="AG106" s="1"/>
      <c r="AH106" s="1">
        <v>153227820.875</v>
      </c>
      <c r="AI106" s="1">
        <f t="shared" si="24"/>
        <v>153227820.875</v>
      </c>
      <c r="AJ106" s="1">
        <f t="shared" si="25"/>
        <v>0</v>
      </c>
      <c r="AK106" s="1">
        <v>76455724.124539986</v>
      </c>
      <c r="AL106" s="1">
        <f t="shared" si="26"/>
        <v>-76772096.750460014</v>
      </c>
      <c r="AM106" s="1">
        <f t="shared" si="27"/>
        <v>-50.10323602597537</v>
      </c>
    </row>
    <row r="107" spans="1:39" ht="17.100000000000001" customHeight="1">
      <c r="A107" s="58" t="s">
        <v>281</v>
      </c>
      <c r="B107" s="12" t="s">
        <v>113</v>
      </c>
      <c r="C107" s="13">
        <v>243487024</v>
      </c>
      <c r="D107" s="13">
        <v>239105736</v>
      </c>
      <c r="E107" s="14">
        <f t="shared" si="0"/>
        <v>-4381288</v>
      </c>
      <c r="F107" s="1">
        <f t="shared" si="1"/>
        <v>-1.7993928087108246</v>
      </c>
      <c r="G107" s="13">
        <v>356788310</v>
      </c>
      <c r="H107" s="1">
        <f t="shared" si="2"/>
        <v>117682574</v>
      </c>
      <c r="I107" s="1">
        <f t="shared" si="3"/>
        <v>49.217796263992597</v>
      </c>
      <c r="J107" s="13">
        <v>398561946</v>
      </c>
      <c r="K107" s="1">
        <f t="shared" si="4"/>
        <v>41773636</v>
      </c>
      <c r="L107" s="1">
        <f t="shared" si="5"/>
        <v>11.7082412257285</v>
      </c>
      <c r="M107" s="13">
        <v>443918496</v>
      </c>
      <c r="N107" s="1">
        <f t="shared" si="6"/>
        <v>45356550</v>
      </c>
      <c r="O107" s="1">
        <f t="shared" si="7"/>
        <v>11.380050317197117</v>
      </c>
      <c r="P107" s="13">
        <v>410203154</v>
      </c>
      <c r="Q107" s="1">
        <f t="shared" si="8"/>
        <v>-33715342</v>
      </c>
      <c r="R107" s="1">
        <f t="shared" si="9"/>
        <v>-7.5949396800983937</v>
      </c>
      <c r="S107" s="13">
        <v>506666275</v>
      </c>
      <c r="T107" s="1">
        <f t="shared" si="10"/>
        <v>96463121</v>
      </c>
      <c r="U107" s="1">
        <f t="shared" si="11"/>
        <v>23.515938397684771</v>
      </c>
      <c r="V107" s="13">
        <v>484388490</v>
      </c>
      <c r="W107" s="1">
        <f t="shared" si="12"/>
        <v>-22277785</v>
      </c>
      <c r="X107" s="1">
        <f t="shared" si="13"/>
        <v>-4.3969346489461918</v>
      </c>
      <c r="Y107" s="13">
        <v>612539695</v>
      </c>
      <c r="Z107" s="1">
        <f t="shared" si="14"/>
        <v>128151205</v>
      </c>
      <c r="AA107" s="1">
        <f t="shared" si="15"/>
        <v>26.456286151638324</v>
      </c>
      <c r="AB107" s="13">
        <v>692450479</v>
      </c>
      <c r="AC107" s="1">
        <f t="shared" si="16"/>
        <v>79910784</v>
      </c>
      <c r="AD107" s="1">
        <f t="shared" si="17"/>
        <v>13.045813137057182</v>
      </c>
      <c r="AE107" s="1">
        <v>828358105.92358994</v>
      </c>
      <c r="AF107" s="1">
        <f t="shared" si="22"/>
        <v>135907626.92358994</v>
      </c>
      <c r="AG107" s="1">
        <f t="shared" si="23"/>
        <v>19.627053637086149</v>
      </c>
      <c r="AH107" s="1">
        <v>811504118.20828998</v>
      </c>
      <c r="AI107" s="1">
        <f t="shared" si="24"/>
        <v>-16853987.715299964</v>
      </c>
      <c r="AJ107" s="1">
        <f t="shared" si="25"/>
        <v>-2.0346257970770223</v>
      </c>
      <c r="AK107" s="1">
        <v>853205846.60279</v>
      </c>
      <c r="AL107" s="1">
        <f t="shared" si="26"/>
        <v>41701728.394500017</v>
      </c>
      <c r="AM107" s="1">
        <f t="shared" si="27"/>
        <v>5.1388190717470108</v>
      </c>
    </row>
    <row r="108" spans="1:39" ht="17.100000000000001" customHeight="1">
      <c r="A108" s="58" t="s">
        <v>1526</v>
      </c>
      <c r="B108" s="12" t="s">
        <v>1527</v>
      </c>
      <c r="C108" s="13"/>
      <c r="D108" s="13"/>
      <c r="E108" s="14"/>
      <c r="F108" s="1"/>
      <c r="G108" s="13"/>
      <c r="H108" s="1"/>
      <c r="I108" s="1"/>
      <c r="J108" s="13"/>
      <c r="K108" s="1"/>
      <c r="L108" s="1"/>
      <c r="M108" s="13"/>
      <c r="N108" s="1"/>
      <c r="O108" s="1"/>
      <c r="P108" s="13"/>
      <c r="Q108" s="1"/>
      <c r="R108" s="1"/>
      <c r="S108" s="13"/>
      <c r="T108" s="1"/>
      <c r="U108" s="1"/>
      <c r="V108" s="13"/>
      <c r="W108" s="1"/>
      <c r="X108" s="1"/>
      <c r="Y108" s="13"/>
      <c r="Z108" s="1"/>
      <c r="AA108" s="1"/>
      <c r="AB108" s="13"/>
      <c r="AC108" s="1"/>
      <c r="AD108" s="1"/>
      <c r="AE108" s="1"/>
      <c r="AF108" s="1"/>
      <c r="AG108" s="1"/>
      <c r="AH108" s="1">
        <v>6007643086.8211508</v>
      </c>
      <c r="AI108" s="1">
        <f t="shared" si="24"/>
        <v>6007643086.8211508</v>
      </c>
      <c r="AJ108" s="1">
        <f t="shared" si="25"/>
        <v>0</v>
      </c>
      <c r="AK108" s="1">
        <v>6590012163.0487099</v>
      </c>
      <c r="AL108" s="1">
        <f t="shared" si="26"/>
        <v>582369076.22755909</v>
      </c>
      <c r="AM108" s="1">
        <f t="shared" si="27"/>
        <v>9.6938028410025012</v>
      </c>
    </row>
    <row r="109" spans="1:39" ht="17.100000000000001" customHeight="1">
      <c r="A109" s="58" t="s">
        <v>282</v>
      </c>
      <c r="B109" s="12" t="s">
        <v>112</v>
      </c>
      <c r="C109" s="13">
        <v>22460710</v>
      </c>
      <c r="D109" s="13">
        <v>22865141</v>
      </c>
      <c r="E109" s="14">
        <f t="shared" si="0"/>
        <v>404431</v>
      </c>
      <c r="F109" s="1">
        <f t="shared" si="1"/>
        <v>1.8006153857113154</v>
      </c>
      <c r="G109" s="13">
        <v>22010637</v>
      </c>
      <c r="H109" s="1">
        <f t="shared" si="2"/>
        <v>-854504</v>
      </c>
      <c r="I109" s="1">
        <f t="shared" si="3"/>
        <v>-3.7371473020874872</v>
      </c>
      <c r="J109" s="13">
        <v>27632761</v>
      </c>
      <c r="K109" s="1">
        <f t="shared" si="4"/>
        <v>5622124</v>
      </c>
      <c r="L109" s="1">
        <f t="shared" si="5"/>
        <v>25.542759166851919</v>
      </c>
      <c r="M109" s="13">
        <v>42374769</v>
      </c>
      <c r="N109" s="1">
        <f t="shared" si="6"/>
        <v>14742008</v>
      </c>
      <c r="O109" s="1">
        <f t="shared" si="7"/>
        <v>53.349746701026369</v>
      </c>
      <c r="P109" s="13">
        <v>39421959</v>
      </c>
      <c r="Q109" s="1">
        <f t="shared" si="8"/>
        <v>-2952810</v>
      </c>
      <c r="R109" s="1">
        <f t="shared" si="9"/>
        <v>-6.9683211724410814</v>
      </c>
      <c r="S109" s="13">
        <v>31041713</v>
      </c>
      <c r="T109" s="1">
        <f t="shared" si="10"/>
        <v>-8380246</v>
      </c>
      <c r="U109" s="1">
        <f t="shared" si="11"/>
        <v>-21.25781217518896</v>
      </c>
      <c r="V109" s="13">
        <v>30360892</v>
      </c>
      <c r="W109" s="1">
        <f t="shared" si="12"/>
        <v>-680821</v>
      </c>
      <c r="X109" s="1">
        <f t="shared" si="13"/>
        <v>-2.1932455853837705</v>
      </c>
      <c r="Y109" s="13">
        <v>36421531</v>
      </c>
      <c r="Z109" s="1">
        <f t="shared" si="14"/>
        <v>6060639</v>
      </c>
      <c r="AA109" s="1">
        <f t="shared" si="15"/>
        <v>19.961992552787976</v>
      </c>
      <c r="AB109" s="13">
        <v>35354006</v>
      </c>
      <c r="AC109" s="1">
        <f t="shared" si="16"/>
        <v>-1067525</v>
      </c>
      <c r="AD109" s="1">
        <f t="shared" si="17"/>
        <v>-2.9310272541810503</v>
      </c>
      <c r="AE109" s="1">
        <v>43403072.577769995</v>
      </c>
      <c r="AF109" s="1">
        <f t="shared" si="22"/>
        <v>8049066.5777699947</v>
      </c>
      <c r="AG109" s="1">
        <f t="shared" si="23"/>
        <v>22.767056660481401</v>
      </c>
      <c r="AH109" s="1">
        <v>0</v>
      </c>
      <c r="AI109" s="1">
        <f t="shared" si="24"/>
        <v>-43403072.577769995</v>
      </c>
      <c r="AJ109" s="1">
        <f t="shared" si="25"/>
        <v>-100</v>
      </c>
      <c r="AK109" s="1">
        <v>0</v>
      </c>
      <c r="AL109" s="1">
        <f t="shared" si="26"/>
        <v>0</v>
      </c>
      <c r="AM109" s="1">
        <f t="shared" si="27"/>
        <v>0</v>
      </c>
    </row>
    <row r="110" spans="1:39" ht="17.100000000000001" customHeight="1">
      <c r="A110" s="58" t="s">
        <v>283</v>
      </c>
      <c r="B110" s="12" t="s">
        <v>111</v>
      </c>
      <c r="C110" s="13">
        <v>55557210</v>
      </c>
      <c r="D110" s="13">
        <v>74544482</v>
      </c>
      <c r="E110" s="14">
        <f t="shared" si="0"/>
        <v>18987272</v>
      </c>
      <c r="F110" s="1">
        <f t="shared" si="1"/>
        <v>34.176071836580704</v>
      </c>
      <c r="G110" s="13">
        <v>62793255</v>
      </c>
      <c r="H110" s="1">
        <f t="shared" si="2"/>
        <v>-11751227</v>
      </c>
      <c r="I110" s="1">
        <f t="shared" si="3"/>
        <v>-15.764046760697861</v>
      </c>
      <c r="J110" s="13">
        <v>66299747</v>
      </c>
      <c r="K110" s="1">
        <f t="shared" si="4"/>
        <v>3506492</v>
      </c>
      <c r="L110" s="1">
        <f t="shared" si="5"/>
        <v>5.5841857537087387</v>
      </c>
      <c r="M110" s="13">
        <v>82311307</v>
      </c>
      <c r="N110" s="1">
        <f t="shared" si="6"/>
        <v>16011560</v>
      </c>
      <c r="O110" s="1">
        <f t="shared" si="7"/>
        <v>24.150258069612242</v>
      </c>
      <c r="P110" s="13">
        <v>87214091</v>
      </c>
      <c r="Q110" s="1">
        <f t="shared" si="8"/>
        <v>4902784</v>
      </c>
      <c r="R110" s="1">
        <f t="shared" si="9"/>
        <v>5.9563918721397533</v>
      </c>
      <c r="S110" s="13">
        <v>100630098</v>
      </c>
      <c r="T110" s="1">
        <f t="shared" si="10"/>
        <v>13416007</v>
      </c>
      <c r="U110" s="1">
        <f t="shared" si="11"/>
        <v>15.382843352687125</v>
      </c>
      <c r="V110" s="13">
        <v>486754058</v>
      </c>
      <c r="W110" s="1">
        <f t="shared" si="12"/>
        <v>386123960</v>
      </c>
      <c r="X110" s="1">
        <f t="shared" si="13"/>
        <v>383.70623468934713</v>
      </c>
      <c r="Y110" s="13">
        <v>513279412</v>
      </c>
      <c r="Z110" s="1">
        <f t="shared" si="14"/>
        <v>26525354</v>
      </c>
      <c r="AA110" s="1">
        <f t="shared" si="15"/>
        <v>5.4494366434229091</v>
      </c>
      <c r="AB110" s="13">
        <v>210874512</v>
      </c>
      <c r="AC110" s="1">
        <f t="shared" si="16"/>
        <v>-302404900</v>
      </c>
      <c r="AD110" s="1">
        <f t="shared" si="17"/>
        <v>-58.916234107593624</v>
      </c>
      <c r="AE110" s="1">
        <v>321176169.80641997</v>
      </c>
      <c r="AF110" s="1">
        <f t="shared" si="22"/>
        <v>110301657.80641997</v>
      </c>
      <c r="AG110" s="1">
        <f t="shared" si="23"/>
        <v>52.306775608054501</v>
      </c>
      <c r="AH110" s="1">
        <v>0</v>
      </c>
      <c r="AI110" s="1">
        <f t="shared" si="24"/>
        <v>-321176169.80641997</v>
      </c>
      <c r="AJ110" s="1">
        <f t="shared" si="25"/>
        <v>-100</v>
      </c>
      <c r="AK110" s="1">
        <v>0</v>
      </c>
      <c r="AL110" s="1">
        <f t="shared" si="26"/>
        <v>0</v>
      </c>
      <c r="AM110" s="1">
        <f t="shared" si="27"/>
        <v>0</v>
      </c>
    </row>
    <row r="111" spans="1:39" ht="17.100000000000001" customHeight="1">
      <c r="A111" s="58" t="s">
        <v>284</v>
      </c>
      <c r="B111" s="12" t="s">
        <v>110</v>
      </c>
      <c r="C111" s="13">
        <v>711322360</v>
      </c>
      <c r="D111" s="13">
        <v>693783059</v>
      </c>
      <c r="E111" s="14">
        <f t="shared" si="0"/>
        <v>-17539301</v>
      </c>
      <c r="F111" s="1">
        <f t="shared" si="1"/>
        <v>-2.4657317112876926</v>
      </c>
      <c r="G111" s="13">
        <v>761820370</v>
      </c>
      <c r="H111" s="1">
        <f t="shared" si="2"/>
        <v>68037311</v>
      </c>
      <c r="I111" s="1">
        <f t="shared" si="3"/>
        <v>9.8067126484851226</v>
      </c>
      <c r="J111" s="13">
        <v>756514805</v>
      </c>
      <c r="K111" s="1">
        <f t="shared" si="4"/>
        <v>-5305565</v>
      </c>
      <c r="L111" s="1">
        <f t="shared" si="5"/>
        <v>-0.69643254616570571</v>
      </c>
      <c r="M111" s="13">
        <v>852811084</v>
      </c>
      <c r="N111" s="1">
        <f t="shared" si="6"/>
        <v>96296279</v>
      </c>
      <c r="O111" s="1">
        <f t="shared" si="7"/>
        <v>12.728935159438157</v>
      </c>
      <c r="P111" s="13">
        <v>912182987</v>
      </c>
      <c r="Q111" s="1">
        <f t="shared" si="8"/>
        <v>59371903</v>
      </c>
      <c r="R111" s="1">
        <f t="shared" si="9"/>
        <v>6.9619056452132133</v>
      </c>
      <c r="S111" s="13">
        <v>1023344646</v>
      </c>
      <c r="T111" s="1">
        <f t="shared" si="10"/>
        <v>111161659</v>
      </c>
      <c r="U111" s="1">
        <f t="shared" si="11"/>
        <v>12.186333288849204</v>
      </c>
      <c r="V111" s="13">
        <v>1054698376</v>
      </c>
      <c r="W111" s="1">
        <f t="shared" si="12"/>
        <v>31353730</v>
      </c>
      <c r="X111" s="1">
        <f t="shared" si="13"/>
        <v>3.0638485404261355</v>
      </c>
      <c r="Y111" s="13">
        <v>1144481133</v>
      </c>
      <c r="Z111" s="1">
        <f t="shared" si="14"/>
        <v>89782757</v>
      </c>
      <c r="AA111" s="1">
        <f t="shared" si="15"/>
        <v>8.5126476955910295</v>
      </c>
      <c r="AB111" s="13">
        <v>2072703961</v>
      </c>
      <c r="AC111" s="1">
        <f t="shared" si="16"/>
        <v>928222828</v>
      </c>
      <c r="AD111" s="1">
        <f t="shared" si="17"/>
        <v>81.104249011678547</v>
      </c>
      <c r="AE111" s="1">
        <v>1730469964.9974198</v>
      </c>
      <c r="AF111" s="1">
        <f t="shared" si="22"/>
        <v>-342233996.00258017</v>
      </c>
      <c r="AG111" s="1">
        <f t="shared" si="23"/>
        <v>-16.511474983502488</v>
      </c>
      <c r="AH111" s="1">
        <v>0</v>
      </c>
      <c r="AI111" s="1">
        <f t="shared" si="24"/>
        <v>-1730469964.9974198</v>
      </c>
      <c r="AJ111" s="1">
        <f t="shared" si="25"/>
        <v>-100</v>
      </c>
      <c r="AK111" s="1">
        <v>0</v>
      </c>
      <c r="AL111" s="1">
        <f t="shared" si="26"/>
        <v>0</v>
      </c>
      <c r="AM111" s="1">
        <f t="shared" si="27"/>
        <v>0</v>
      </c>
    </row>
    <row r="112" spans="1:39" ht="17.100000000000001" customHeight="1">
      <c r="A112" s="58" t="s">
        <v>285</v>
      </c>
      <c r="B112" s="12" t="s">
        <v>192</v>
      </c>
      <c r="C112" s="13">
        <v>17465</v>
      </c>
      <c r="D112" s="13">
        <v>26367</v>
      </c>
      <c r="E112" s="14">
        <f t="shared" si="0"/>
        <v>8902</v>
      </c>
      <c r="F112" s="1">
        <f t="shared" si="1"/>
        <v>50.970512453478392</v>
      </c>
      <c r="G112" s="13">
        <v>12387</v>
      </c>
      <c r="H112" s="1">
        <f t="shared" si="2"/>
        <v>-13980</v>
      </c>
      <c r="I112" s="1">
        <f t="shared" si="3"/>
        <v>-53.020821481397192</v>
      </c>
      <c r="J112" s="13">
        <v>12327</v>
      </c>
      <c r="K112" s="1">
        <f t="shared" si="4"/>
        <v>-60</v>
      </c>
      <c r="L112" s="1">
        <f t="shared" si="5"/>
        <v>-0.48437878420925162</v>
      </c>
      <c r="M112" s="13">
        <v>143799</v>
      </c>
      <c r="N112" s="1">
        <f t="shared" si="6"/>
        <v>131472</v>
      </c>
      <c r="O112" s="1">
        <f t="shared" si="7"/>
        <v>1066.5368702847409</v>
      </c>
      <c r="P112" s="13">
        <v>470010</v>
      </c>
      <c r="Q112" s="1">
        <f t="shared" si="8"/>
        <v>326211</v>
      </c>
      <c r="R112" s="1">
        <f t="shared" si="9"/>
        <v>226.85206433980767</v>
      </c>
      <c r="S112" s="13">
        <v>679888</v>
      </c>
      <c r="T112" s="1">
        <f t="shared" si="10"/>
        <v>209878</v>
      </c>
      <c r="U112" s="1">
        <f t="shared" si="11"/>
        <v>44.653943533116319</v>
      </c>
      <c r="V112" s="13">
        <v>565967</v>
      </c>
      <c r="W112" s="1">
        <f t="shared" si="12"/>
        <v>-113921</v>
      </c>
      <c r="X112" s="1">
        <f t="shared" si="13"/>
        <v>-16.755848022027156</v>
      </c>
      <c r="Y112" s="13">
        <v>2145847</v>
      </c>
      <c r="Z112" s="1">
        <f t="shared" si="14"/>
        <v>1579880</v>
      </c>
      <c r="AA112" s="1">
        <f t="shared" si="15"/>
        <v>279.14701740560844</v>
      </c>
      <c r="AB112" s="13">
        <v>741961</v>
      </c>
      <c r="AC112" s="1">
        <f t="shared" si="16"/>
        <v>-1403886</v>
      </c>
      <c r="AD112" s="1">
        <f t="shared" si="17"/>
        <v>-65.423396915064302</v>
      </c>
      <c r="AE112" s="1">
        <v>910684.47927999997</v>
      </c>
      <c r="AF112" s="1">
        <f t="shared" si="22"/>
        <v>168723.47927999997</v>
      </c>
      <c r="AG112" s="1">
        <f t="shared" si="23"/>
        <v>22.740208620129625</v>
      </c>
      <c r="AH112" s="1">
        <v>0</v>
      </c>
      <c r="AI112" s="1">
        <f t="shared" si="24"/>
        <v>-910684.47927999997</v>
      </c>
      <c r="AJ112" s="1">
        <f t="shared" si="25"/>
        <v>-100</v>
      </c>
      <c r="AK112" s="1">
        <v>0</v>
      </c>
      <c r="AL112" s="1">
        <f t="shared" si="26"/>
        <v>0</v>
      </c>
      <c r="AM112" s="1">
        <f t="shared" si="27"/>
        <v>0</v>
      </c>
    </row>
    <row r="113" spans="1:39" ht="17.100000000000001" customHeight="1">
      <c r="A113" s="58" t="s">
        <v>286</v>
      </c>
      <c r="B113" s="12" t="s">
        <v>109</v>
      </c>
      <c r="C113" s="13">
        <v>413232168</v>
      </c>
      <c r="D113" s="13">
        <v>458402440</v>
      </c>
      <c r="E113" s="14">
        <f t="shared" si="0"/>
        <v>45170272</v>
      </c>
      <c r="F113" s="1">
        <f t="shared" si="1"/>
        <v>10.93096701997314</v>
      </c>
      <c r="G113" s="13">
        <v>597225522</v>
      </c>
      <c r="H113" s="1">
        <f t="shared" si="2"/>
        <v>138823082</v>
      </c>
      <c r="I113" s="1">
        <f t="shared" si="3"/>
        <v>30.284106253884683</v>
      </c>
      <c r="J113" s="13">
        <v>769995601</v>
      </c>
      <c r="K113" s="1">
        <f t="shared" si="4"/>
        <v>172770079</v>
      </c>
      <c r="L113" s="1">
        <f t="shared" si="5"/>
        <v>28.928783622880736</v>
      </c>
      <c r="M113" s="13">
        <v>899999709</v>
      </c>
      <c r="N113" s="1">
        <f t="shared" si="6"/>
        <v>130004108</v>
      </c>
      <c r="O113" s="1">
        <f t="shared" si="7"/>
        <v>16.883746846236853</v>
      </c>
      <c r="P113" s="13">
        <v>962293671</v>
      </c>
      <c r="Q113" s="1">
        <f t="shared" si="8"/>
        <v>62293962</v>
      </c>
      <c r="R113" s="1">
        <f t="shared" si="9"/>
        <v>6.9215535713023222</v>
      </c>
      <c r="S113" s="13">
        <v>781996344</v>
      </c>
      <c r="T113" s="1">
        <f t="shared" si="10"/>
        <v>-180297327</v>
      </c>
      <c r="U113" s="1">
        <f t="shared" si="11"/>
        <v>-18.736206257351558</v>
      </c>
      <c r="V113" s="13">
        <v>743175726</v>
      </c>
      <c r="W113" s="1">
        <f t="shared" si="12"/>
        <v>-38820618</v>
      </c>
      <c r="X113" s="1">
        <f t="shared" si="13"/>
        <v>-4.9642966105734123</v>
      </c>
      <c r="Y113" s="13">
        <v>870542912</v>
      </c>
      <c r="Z113" s="1">
        <f t="shared" si="14"/>
        <v>127367186</v>
      </c>
      <c r="AA113" s="1">
        <f t="shared" si="15"/>
        <v>17.138232795294499</v>
      </c>
      <c r="AB113" s="13">
        <v>736478887</v>
      </c>
      <c r="AC113" s="1">
        <f t="shared" si="16"/>
        <v>-134064025</v>
      </c>
      <c r="AD113" s="1">
        <f t="shared" si="17"/>
        <v>-15.40004784968027</v>
      </c>
      <c r="AE113" s="1">
        <v>877703206.14333999</v>
      </c>
      <c r="AF113" s="1">
        <f t="shared" si="22"/>
        <v>141224319.14333999</v>
      </c>
      <c r="AG113" s="1">
        <f t="shared" si="23"/>
        <v>19.17561000541486</v>
      </c>
      <c r="AH113" s="1">
        <v>1334958556.1101899</v>
      </c>
      <c r="AI113" s="1">
        <f t="shared" si="24"/>
        <v>457255349.96684992</v>
      </c>
      <c r="AJ113" s="1">
        <f t="shared" si="25"/>
        <v>52.096807527460989</v>
      </c>
      <c r="AK113" s="1">
        <v>1970388519.0963702</v>
      </c>
      <c r="AL113" s="1">
        <f t="shared" si="26"/>
        <v>635429962.98618031</v>
      </c>
      <c r="AM113" s="1">
        <f t="shared" si="27"/>
        <v>47.599227712184558</v>
      </c>
    </row>
    <row r="114" spans="1:39" ht="17.100000000000001" customHeight="1">
      <c r="A114" s="58" t="s">
        <v>287</v>
      </c>
      <c r="B114" s="12" t="s">
        <v>156</v>
      </c>
      <c r="C114" s="13">
        <v>47453974</v>
      </c>
      <c r="D114" s="13">
        <v>47456753</v>
      </c>
      <c r="E114" s="14">
        <f t="shared" si="0"/>
        <v>2779</v>
      </c>
      <c r="F114" s="1">
        <f t="shared" si="1"/>
        <v>5.8562007894217664E-3</v>
      </c>
      <c r="G114" s="13">
        <v>65161526</v>
      </c>
      <c r="H114" s="1">
        <f t="shared" si="2"/>
        <v>17704773</v>
      </c>
      <c r="I114" s="1">
        <f t="shared" si="3"/>
        <v>37.307173122442663</v>
      </c>
      <c r="J114" s="13">
        <v>71148380</v>
      </c>
      <c r="K114" s="1">
        <f t="shared" si="4"/>
        <v>5986854</v>
      </c>
      <c r="L114" s="1">
        <f t="shared" si="5"/>
        <v>9.1877130072122615</v>
      </c>
      <c r="M114" s="13">
        <v>62928038</v>
      </c>
      <c r="N114" s="1">
        <f t="shared" si="6"/>
        <v>-8220342</v>
      </c>
      <c r="O114" s="1">
        <f t="shared" si="7"/>
        <v>-11.553800662783889</v>
      </c>
      <c r="P114" s="13">
        <v>68108281</v>
      </c>
      <c r="Q114" s="1">
        <f t="shared" si="8"/>
        <v>5180243</v>
      </c>
      <c r="R114" s="1">
        <f t="shared" si="9"/>
        <v>8.2320109837208015</v>
      </c>
      <c r="S114" s="13">
        <v>88960863</v>
      </c>
      <c r="T114" s="1">
        <f t="shared" si="10"/>
        <v>20852582</v>
      </c>
      <c r="U114" s="1">
        <f t="shared" si="11"/>
        <v>30.61680854931576</v>
      </c>
      <c r="V114" s="13">
        <v>67524305</v>
      </c>
      <c r="W114" s="1">
        <f t="shared" si="12"/>
        <v>-21436558</v>
      </c>
      <c r="X114" s="1">
        <f t="shared" si="13"/>
        <v>-24.096616508767458</v>
      </c>
      <c r="Y114" s="13">
        <v>64436106</v>
      </c>
      <c r="Z114" s="1">
        <f t="shared" si="14"/>
        <v>-3088199</v>
      </c>
      <c r="AA114" s="1">
        <f t="shared" si="15"/>
        <v>-4.5734628442306811</v>
      </c>
      <c r="AB114" s="13">
        <v>151307443</v>
      </c>
      <c r="AC114" s="1">
        <f t="shared" si="16"/>
        <v>86871337</v>
      </c>
      <c r="AD114" s="1">
        <f t="shared" si="17"/>
        <v>134.81779454518869</v>
      </c>
      <c r="AE114" s="1">
        <v>596073748.02214003</v>
      </c>
      <c r="AF114" s="1">
        <f t="shared" si="22"/>
        <v>444766305.02214003</v>
      </c>
      <c r="AG114" s="1">
        <f t="shared" si="23"/>
        <v>293.94872863071254</v>
      </c>
      <c r="AH114" s="1">
        <v>116196802.81400999</v>
      </c>
      <c r="AI114" s="1">
        <f t="shared" si="24"/>
        <v>-479876945.20813</v>
      </c>
      <c r="AJ114" s="1">
        <f t="shared" si="25"/>
        <v>-80.506304261919254</v>
      </c>
      <c r="AK114" s="1">
        <v>169800929.54879001</v>
      </c>
      <c r="AL114" s="1">
        <f t="shared" si="26"/>
        <v>53604126.734780014</v>
      </c>
      <c r="AM114" s="1">
        <f t="shared" si="27"/>
        <v>46.132187320662574</v>
      </c>
    </row>
    <row r="115" spans="1:39" ht="17.100000000000001" customHeight="1">
      <c r="A115" s="58" t="s">
        <v>288</v>
      </c>
      <c r="B115" s="12" t="s">
        <v>108</v>
      </c>
      <c r="C115" s="13">
        <v>638843856</v>
      </c>
      <c r="D115" s="13">
        <v>149128252</v>
      </c>
      <c r="E115" s="14">
        <f t="shared" si="0"/>
        <v>-489715604</v>
      </c>
      <c r="F115" s="1">
        <f t="shared" si="1"/>
        <v>-76.656541250355232</v>
      </c>
      <c r="G115" s="13">
        <v>106248587</v>
      </c>
      <c r="H115" s="1">
        <f t="shared" si="2"/>
        <v>-42879665</v>
      </c>
      <c r="I115" s="1">
        <f t="shared" si="3"/>
        <v>-28.753548992178896</v>
      </c>
      <c r="J115" s="13">
        <v>87690954</v>
      </c>
      <c r="K115" s="1">
        <f t="shared" si="4"/>
        <v>-18557633</v>
      </c>
      <c r="L115" s="1">
        <f t="shared" si="5"/>
        <v>-17.46623980985272</v>
      </c>
      <c r="M115" s="13">
        <v>88378728</v>
      </c>
      <c r="N115" s="1">
        <f t="shared" si="6"/>
        <v>687774</v>
      </c>
      <c r="O115" s="1">
        <f t="shared" si="7"/>
        <v>0.78431579156956144</v>
      </c>
      <c r="P115" s="13">
        <v>102528660</v>
      </c>
      <c r="Q115" s="1">
        <f t="shared" si="8"/>
        <v>14149932</v>
      </c>
      <c r="R115" s="1">
        <f t="shared" si="9"/>
        <v>16.01056308481833</v>
      </c>
      <c r="S115" s="13">
        <v>111711889</v>
      </c>
      <c r="T115" s="1">
        <f t="shared" si="10"/>
        <v>9183229</v>
      </c>
      <c r="U115" s="1">
        <f t="shared" si="11"/>
        <v>8.9567434120371807</v>
      </c>
      <c r="V115" s="13">
        <v>156034082</v>
      </c>
      <c r="W115" s="1">
        <f t="shared" si="12"/>
        <v>44322193</v>
      </c>
      <c r="X115" s="1">
        <f t="shared" si="13"/>
        <v>39.675448510229735</v>
      </c>
      <c r="Y115" s="13">
        <v>197395978</v>
      </c>
      <c r="Z115" s="1">
        <f t="shared" si="14"/>
        <v>41361896</v>
      </c>
      <c r="AA115" s="1">
        <f t="shared" si="15"/>
        <v>26.50824452570561</v>
      </c>
      <c r="AB115" s="13">
        <v>1151276192</v>
      </c>
      <c r="AC115" s="1">
        <f t="shared" si="16"/>
        <v>953880214</v>
      </c>
      <c r="AD115" s="1">
        <f t="shared" si="17"/>
        <v>483.23183869531528</v>
      </c>
      <c r="AE115" s="1">
        <v>1365583884.16997</v>
      </c>
      <c r="AF115" s="1">
        <f t="shared" si="22"/>
        <v>214307692.16997004</v>
      </c>
      <c r="AG115" s="1">
        <f t="shared" si="23"/>
        <v>18.614794057164872</v>
      </c>
      <c r="AH115" s="1">
        <v>1747422571.8546102</v>
      </c>
      <c r="AI115" s="1">
        <f t="shared" si="24"/>
        <v>381838687.68464017</v>
      </c>
      <c r="AJ115" s="1">
        <f t="shared" si="25"/>
        <v>27.961569560901019</v>
      </c>
      <c r="AK115" s="1">
        <v>1888048413.23473</v>
      </c>
      <c r="AL115" s="1">
        <f t="shared" si="26"/>
        <v>140625841.3801198</v>
      </c>
      <c r="AM115" s="1">
        <f t="shared" si="27"/>
        <v>8.0476150214122448</v>
      </c>
    </row>
    <row r="116" spans="1:39" ht="17.100000000000001" customHeight="1">
      <c r="A116" s="58" t="s">
        <v>289</v>
      </c>
      <c r="B116" s="12" t="s">
        <v>107</v>
      </c>
      <c r="C116" s="13">
        <v>-198075783</v>
      </c>
      <c r="D116" s="13">
        <v>-204647095</v>
      </c>
      <c r="E116" s="14">
        <f t="shared" ref="E116:E211" si="28">D116-C116</f>
        <v>-6571312</v>
      </c>
      <c r="F116" s="1">
        <f t="shared" si="1"/>
        <v>3.3175746678734575</v>
      </c>
      <c r="G116" s="13">
        <v>-99525276</v>
      </c>
      <c r="H116" s="1">
        <f t="shared" si="2"/>
        <v>105121819</v>
      </c>
      <c r="I116" s="1">
        <f t="shared" si="3"/>
        <v>-51.367364388925239</v>
      </c>
      <c r="J116" s="13">
        <v>-77817276</v>
      </c>
      <c r="K116" s="1">
        <f t="shared" si="4"/>
        <v>21708000</v>
      </c>
      <c r="L116" s="1">
        <f t="shared" si="5"/>
        <v>-21.811544637163326</v>
      </c>
      <c r="M116" s="13">
        <v>-70499643</v>
      </c>
      <c r="N116" s="1">
        <f t="shared" si="6"/>
        <v>7317633</v>
      </c>
      <c r="O116" s="1">
        <f t="shared" si="7"/>
        <v>-9.4036098102431644</v>
      </c>
      <c r="P116" s="13">
        <v>-88829709</v>
      </c>
      <c r="Q116" s="1">
        <f t="shared" si="8"/>
        <v>-18330066</v>
      </c>
      <c r="R116" s="1">
        <f t="shared" si="9"/>
        <v>26.000225277736511</v>
      </c>
      <c r="S116" s="13">
        <v>-95802681</v>
      </c>
      <c r="T116" s="1">
        <f t="shared" si="10"/>
        <v>-6972972</v>
      </c>
      <c r="U116" s="1">
        <f t="shared" si="11"/>
        <v>7.8498197039010895</v>
      </c>
      <c r="V116" s="13">
        <v>-207433810</v>
      </c>
      <c r="W116" s="1">
        <f t="shared" si="12"/>
        <v>-111631129</v>
      </c>
      <c r="X116" s="1">
        <f t="shared" si="13"/>
        <v>116.52192593649859</v>
      </c>
      <c r="Y116" s="13">
        <v>-243042072</v>
      </c>
      <c r="Z116" s="1">
        <f t="shared" si="14"/>
        <v>-35608262</v>
      </c>
      <c r="AA116" s="1">
        <f t="shared" si="15"/>
        <v>17.166083966736185</v>
      </c>
      <c r="AB116" s="13">
        <v>-313830945</v>
      </c>
      <c r="AC116" s="1">
        <f t="shared" si="16"/>
        <v>-70788873</v>
      </c>
      <c r="AD116" s="1">
        <f t="shared" si="17"/>
        <v>29.126180672126594</v>
      </c>
      <c r="AE116" s="1">
        <v>-264619135.01963001</v>
      </c>
      <c r="AF116" s="1">
        <f t="shared" si="22"/>
        <v>49211809.980369985</v>
      </c>
      <c r="AG116" s="1">
        <f t="shared" si="23"/>
        <v>-15.680993466201997</v>
      </c>
      <c r="AH116" s="1">
        <v>178467672.75206</v>
      </c>
      <c r="AI116" s="1">
        <f t="shared" si="24"/>
        <v>443086807.77169001</v>
      </c>
      <c r="AJ116" s="1">
        <f t="shared" si="25"/>
        <v>-167.4432227808548</v>
      </c>
      <c r="AK116" s="1">
        <v>193469764.71278</v>
      </c>
      <c r="AL116" s="1">
        <f t="shared" si="26"/>
        <v>15002091.960720003</v>
      </c>
      <c r="AM116" s="1">
        <f t="shared" si="27"/>
        <v>8.4060556902997092</v>
      </c>
    </row>
    <row r="117" spans="1:39" ht="17.100000000000001" customHeight="1">
      <c r="A117" s="58" t="s">
        <v>290</v>
      </c>
      <c r="B117" s="12" t="s">
        <v>193</v>
      </c>
      <c r="C117" s="13">
        <v>78888594077</v>
      </c>
      <c r="D117" s="13">
        <v>82186264147</v>
      </c>
      <c r="E117" s="14">
        <f t="shared" si="28"/>
        <v>3297670070</v>
      </c>
      <c r="F117" s="1">
        <f t="shared" ref="F117:F212" si="29">IFERROR(E117/C117*100,0)</f>
        <v>4.1801607806336065</v>
      </c>
      <c r="G117" s="13">
        <v>98474599590</v>
      </c>
      <c r="H117" s="1">
        <f t="shared" ref="H117:H212" si="30">G117-D117</f>
        <v>16288335443</v>
      </c>
      <c r="I117" s="1">
        <f t="shared" ref="I117:I212" si="31">IFERROR(H117/D117*100,0)</f>
        <v>19.818805018155292</v>
      </c>
      <c r="J117" s="13">
        <v>107485913148</v>
      </c>
      <c r="K117" s="1">
        <f t="shared" ref="K117:K212" si="32">J117-G117</f>
        <v>9011313558</v>
      </c>
      <c r="L117" s="1">
        <f t="shared" ref="L117:L212" si="33">IFERROR(K117/G117*100,0)</f>
        <v>9.1509014461787057</v>
      </c>
      <c r="M117" s="13">
        <v>124419753869</v>
      </c>
      <c r="N117" s="1">
        <f t="shared" ref="N117:N212" si="34">M117-J117</f>
        <v>16933840721</v>
      </c>
      <c r="O117" s="1">
        <f t="shared" ref="O117:O212" si="35">IFERROR(N117/J117*100,0)</f>
        <v>15.754474446975555</v>
      </c>
      <c r="P117" s="13">
        <v>136453831174</v>
      </c>
      <c r="Q117" s="1">
        <f t="shared" ref="Q117:Q212" si="36">P117-M117</f>
        <v>12034077305</v>
      </c>
      <c r="R117" s="1">
        <f t="shared" ref="R117:R212" si="37">IFERROR(Q117/M117*100,0)</f>
        <v>9.6721597100011376</v>
      </c>
      <c r="S117" s="13">
        <v>151607919349</v>
      </c>
      <c r="T117" s="1">
        <f t="shared" ref="T117:T212" si="38">S117-P117</f>
        <v>15154088175</v>
      </c>
      <c r="U117" s="1">
        <f t="shared" ref="U117:U212" si="39">IFERROR(T117/P117*100,0)</f>
        <v>11.105652398778137</v>
      </c>
      <c r="V117" s="13">
        <v>163954989413</v>
      </c>
      <c r="W117" s="1">
        <f t="shared" ref="W117:W212" si="40">V117-S117</f>
        <v>12347070064</v>
      </c>
      <c r="X117" s="1">
        <f t="shared" ref="X117:X212" si="41">IFERROR(W117/S117*100,0)</f>
        <v>8.1440798851524114</v>
      </c>
      <c r="Y117" s="13">
        <v>204343859781</v>
      </c>
      <c r="Z117" s="1">
        <f t="shared" ref="Z117:Z212" si="42">Y117-V117</f>
        <v>40388870368</v>
      </c>
      <c r="AA117" s="1">
        <f t="shared" ref="AA117:AA212" si="43">IFERROR(Z117/V117*100,0)</f>
        <v>24.634120933191657</v>
      </c>
      <c r="AB117" s="13">
        <v>212645854788</v>
      </c>
      <c r="AC117" s="1">
        <f t="shared" ref="AC117:AC212" si="44">AB117-Y117</f>
        <v>8301995007</v>
      </c>
      <c r="AD117" s="1">
        <f t="shared" ref="AD117:AD212" si="45">IFERROR(AC117/Y117*100,0)</f>
        <v>4.0627572641024976</v>
      </c>
      <c r="AE117" s="1">
        <v>224581115732.66699</v>
      </c>
      <c r="AF117" s="1">
        <f t="shared" ref="AF117:AF212" si="46">(AE117-AB117)</f>
        <v>11935260944.666992</v>
      </c>
      <c r="AG117" s="1">
        <f t="shared" si="23"/>
        <v>5.6127409380098205</v>
      </c>
      <c r="AH117" s="1">
        <v>327648752532.67798</v>
      </c>
      <c r="AI117" s="1">
        <f t="shared" si="24"/>
        <v>103067636800.01099</v>
      </c>
      <c r="AJ117" s="1">
        <f t="shared" si="25"/>
        <v>45.893278454765039</v>
      </c>
      <c r="AK117" s="1">
        <v>341380078750.99298</v>
      </c>
      <c r="AL117" s="1">
        <f t="shared" si="26"/>
        <v>13731326218.315002</v>
      </c>
      <c r="AM117" s="1">
        <f t="shared" si="27"/>
        <v>4.1908678461840054</v>
      </c>
    </row>
    <row r="118" spans="1:39" ht="17.100000000000001" customHeight="1">
      <c r="A118" s="58" t="s">
        <v>291</v>
      </c>
      <c r="B118" s="12" t="s">
        <v>106</v>
      </c>
      <c r="C118" s="13">
        <v>12537298267</v>
      </c>
      <c r="D118" s="13">
        <v>12739373182</v>
      </c>
      <c r="E118" s="14">
        <f t="shared" si="28"/>
        <v>202074915</v>
      </c>
      <c r="F118" s="1">
        <f t="shared" si="29"/>
        <v>1.6117899622113216</v>
      </c>
      <c r="G118" s="13">
        <v>13475018922</v>
      </c>
      <c r="H118" s="1">
        <f t="shared" si="30"/>
        <v>735645740</v>
      </c>
      <c r="I118" s="1">
        <f t="shared" si="31"/>
        <v>5.7745834860966712</v>
      </c>
      <c r="J118" s="13">
        <v>14648972433</v>
      </c>
      <c r="K118" s="1">
        <f t="shared" si="32"/>
        <v>1173953511</v>
      </c>
      <c r="L118" s="1">
        <f t="shared" si="33"/>
        <v>8.7120731911058318</v>
      </c>
      <c r="M118" s="13">
        <v>15428867340</v>
      </c>
      <c r="N118" s="1">
        <f t="shared" si="34"/>
        <v>779894907</v>
      </c>
      <c r="O118" s="1">
        <f t="shared" si="35"/>
        <v>5.3238881468785957</v>
      </c>
      <c r="P118" s="13">
        <v>16537643218</v>
      </c>
      <c r="Q118" s="1">
        <f t="shared" si="36"/>
        <v>1108775878</v>
      </c>
      <c r="R118" s="1">
        <f t="shared" si="37"/>
        <v>7.1863724897384458</v>
      </c>
      <c r="S118" s="13">
        <v>17402484323</v>
      </c>
      <c r="T118" s="1">
        <f t="shared" si="38"/>
        <v>864841105</v>
      </c>
      <c r="U118" s="1">
        <f t="shared" si="39"/>
        <v>5.2295305540192354</v>
      </c>
      <c r="V118" s="13">
        <v>18291331982</v>
      </c>
      <c r="W118" s="1">
        <f t="shared" si="40"/>
        <v>888847659</v>
      </c>
      <c r="X118" s="1">
        <f t="shared" si="41"/>
        <v>5.1075906319033662</v>
      </c>
      <c r="Y118" s="13">
        <v>23788267840</v>
      </c>
      <c r="Z118" s="1">
        <f t="shared" si="42"/>
        <v>5496935858</v>
      </c>
      <c r="AA118" s="1">
        <f t="shared" si="43"/>
        <v>30.05213542354042</v>
      </c>
      <c r="AB118" s="13">
        <v>26970068670</v>
      </c>
      <c r="AC118" s="1">
        <f t="shared" si="44"/>
        <v>3181800830</v>
      </c>
      <c r="AD118" s="1">
        <f t="shared" si="45"/>
        <v>13.375504477252431</v>
      </c>
      <c r="AE118" s="1">
        <v>30435196371.610001</v>
      </c>
      <c r="AF118" s="1">
        <f t="shared" si="46"/>
        <v>3465127701.6100006</v>
      </c>
      <c r="AG118" s="1">
        <f t="shared" ref="AG118:AG213" si="47">IFERROR(AF118/AB118*100,0)</f>
        <v>12.848049235649206</v>
      </c>
      <c r="AH118" s="1">
        <v>83525265634.399399</v>
      </c>
      <c r="AI118" s="1">
        <f t="shared" si="24"/>
        <v>53090069262.789398</v>
      </c>
      <c r="AJ118" s="1">
        <f t="shared" si="25"/>
        <v>174.43642753135609</v>
      </c>
      <c r="AK118" s="1">
        <v>86131310250.576508</v>
      </c>
      <c r="AL118" s="1">
        <f t="shared" si="26"/>
        <v>2606044616.1771088</v>
      </c>
      <c r="AM118" s="1">
        <f t="shared" si="27"/>
        <v>3.1200674387365543</v>
      </c>
    </row>
    <row r="119" spans="1:39" ht="17.100000000000001" customHeight="1">
      <c r="A119" s="58" t="s">
        <v>292</v>
      </c>
      <c r="B119" s="12" t="s">
        <v>105</v>
      </c>
      <c r="C119" s="13">
        <v>36332635</v>
      </c>
      <c r="D119" s="13">
        <v>43735150</v>
      </c>
      <c r="E119" s="14">
        <f t="shared" si="28"/>
        <v>7402515</v>
      </c>
      <c r="F119" s="1">
        <f t="shared" si="29"/>
        <v>20.374286092929953</v>
      </c>
      <c r="G119" s="13">
        <v>59967738</v>
      </c>
      <c r="H119" s="1">
        <f t="shared" si="30"/>
        <v>16232588</v>
      </c>
      <c r="I119" s="1">
        <f t="shared" si="31"/>
        <v>37.115656399943752</v>
      </c>
      <c r="J119" s="13">
        <v>66858155</v>
      </c>
      <c r="K119" s="1">
        <f t="shared" si="32"/>
        <v>6890417</v>
      </c>
      <c r="L119" s="1">
        <f t="shared" si="33"/>
        <v>11.490206617431527</v>
      </c>
      <c r="M119" s="13">
        <v>68332816</v>
      </c>
      <c r="N119" s="1">
        <f t="shared" si="34"/>
        <v>1474661</v>
      </c>
      <c r="O119" s="1">
        <f t="shared" si="35"/>
        <v>2.2056561387313187</v>
      </c>
      <c r="P119" s="13">
        <v>70958320</v>
      </c>
      <c r="Q119" s="1">
        <f t="shared" si="36"/>
        <v>2625504</v>
      </c>
      <c r="R119" s="1">
        <f t="shared" si="37"/>
        <v>3.8422300641027292</v>
      </c>
      <c r="S119" s="13">
        <v>70260665</v>
      </c>
      <c r="T119" s="1">
        <f t="shared" si="38"/>
        <v>-697655</v>
      </c>
      <c r="U119" s="1">
        <f t="shared" si="39"/>
        <v>-0.98318985004154558</v>
      </c>
      <c r="V119" s="13">
        <v>72498251</v>
      </c>
      <c r="W119" s="1">
        <f t="shared" si="40"/>
        <v>2237586</v>
      </c>
      <c r="X119" s="1">
        <f t="shared" si="41"/>
        <v>3.1846923168176673</v>
      </c>
      <c r="Y119" s="13">
        <v>71869005</v>
      </c>
      <c r="Z119" s="1">
        <f t="shared" si="42"/>
        <v>-629246</v>
      </c>
      <c r="AA119" s="1">
        <f t="shared" si="43"/>
        <v>-0.8679464557013935</v>
      </c>
      <c r="AB119" s="13">
        <v>73609320</v>
      </c>
      <c r="AC119" s="1">
        <f t="shared" si="44"/>
        <v>1740315</v>
      </c>
      <c r="AD119" s="1">
        <f t="shared" si="45"/>
        <v>2.4215098010609717</v>
      </c>
      <c r="AE119" s="1">
        <v>72622391.411720008</v>
      </c>
      <c r="AF119" s="1">
        <f t="shared" si="46"/>
        <v>-986928.58827999234</v>
      </c>
      <c r="AG119" s="1">
        <f t="shared" si="47"/>
        <v>-1.3407658001459493</v>
      </c>
      <c r="AH119" s="1">
        <v>108335361.27702001</v>
      </c>
      <c r="AI119" s="1">
        <f t="shared" si="24"/>
        <v>35712969.8653</v>
      </c>
      <c r="AJ119" s="1">
        <f t="shared" si="25"/>
        <v>49.176251526655925</v>
      </c>
      <c r="AK119" s="1">
        <v>111409164.64005999</v>
      </c>
      <c r="AL119" s="1">
        <f t="shared" si="26"/>
        <v>3073803.3630399853</v>
      </c>
      <c r="AM119" s="1">
        <f t="shared" si="27"/>
        <v>2.8373038376454813</v>
      </c>
    </row>
    <row r="120" spans="1:39" ht="17.100000000000001" customHeight="1">
      <c r="A120" s="58" t="s">
        <v>293</v>
      </c>
      <c r="B120" s="12" t="s">
        <v>104</v>
      </c>
      <c r="C120" s="13">
        <v>40267794</v>
      </c>
      <c r="D120" s="13">
        <v>52000069</v>
      </c>
      <c r="E120" s="14">
        <f t="shared" si="28"/>
        <v>11732275</v>
      </c>
      <c r="F120" s="1">
        <f t="shared" si="29"/>
        <v>29.135628835292042</v>
      </c>
      <c r="G120" s="13">
        <v>65098417</v>
      </c>
      <c r="H120" s="1">
        <f t="shared" si="30"/>
        <v>13098348</v>
      </c>
      <c r="I120" s="1">
        <f t="shared" si="31"/>
        <v>25.189097345236217</v>
      </c>
      <c r="J120" s="13">
        <v>81252959</v>
      </c>
      <c r="K120" s="1">
        <f t="shared" si="32"/>
        <v>16154542</v>
      </c>
      <c r="L120" s="1">
        <f t="shared" si="33"/>
        <v>24.815568095918522</v>
      </c>
      <c r="M120" s="13">
        <v>91777344</v>
      </c>
      <c r="N120" s="1">
        <f t="shared" si="34"/>
        <v>10524385</v>
      </c>
      <c r="O120" s="1">
        <f t="shared" si="35"/>
        <v>12.952617516366388</v>
      </c>
      <c r="P120" s="13">
        <v>117495741</v>
      </c>
      <c r="Q120" s="1">
        <f t="shared" si="36"/>
        <v>25718397</v>
      </c>
      <c r="R120" s="1">
        <f t="shared" si="37"/>
        <v>28.02259891068541</v>
      </c>
      <c r="S120" s="13">
        <v>140073278</v>
      </c>
      <c r="T120" s="1">
        <f t="shared" si="38"/>
        <v>22577537</v>
      </c>
      <c r="U120" s="1">
        <f t="shared" si="39"/>
        <v>19.215621611339941</v>
      </c>
      <c r="V120" s="13">
        <v>42673736</v>
      </c>
      <c r="W120" s="1">
        <f t="shared" si="40"/>
        <v>-97399542</v>
      </c>
      <c r="X120" s="1">
        <f t="shared" si="41"/>
        <v>-69.534705970113734</v>
      </c>
      <c r="Y120" s="13">
        <v>51035512</v>
      </c>
      <c r="Z120" s="1">
        <f t="shared" si="42"/>
        <v>8361776</v>
      </c>
      <c r="AA120" s="1">
        <f t="shared" si="43"/>
        <v>19.594665908792237</v>
      </c>
      <c r="AB120" s="13">
        <v>70369523</v>
      </c>
      <c r="AC120" s="1">
        <f t="shared" si="44"/>
        <v>19334011</v>
      </c>
      <c r="AD120" s="1">
        <f t="shared" si="45"/>
        <v>37.8834467262717</v>
      </c>
      <c r="AE120" s="1">
        <v>79301271.640369996</v>
      </c>
      <c r="AF120" s="1">
        <f t="shared" si="46"/>
        <v>8931748.6403699964</v>
      </c>
      <c r="AG120" s="1">
        <f t="shared" si="47"/>
        <v>12.692637749398978</v>
      </c>
      <c r="AH120" s="1">
        <v>76725136.482999995</v>
      </c>
      <c r="AI120" s="1">
        <f t="shared" si="24"/>
        <v>-2576135.1573700011</v>
      </c>
      <c r="AJ120" s="1">
        <f t="shared" si="25"/>
        <v>-3.2485420524562749</v>
      </c>
      <c r="AK120" s="1">
        <v>5815944.8401199998</v>
      </c>
      <c r="AL120" s="1">
        <f t="shared" si="26"/>
        <v>-70909191.642879993</v>
      </c>
      <c r="AM120" s="1">
        <f t="shared" si="27"/>
        <v>-92.41976605488523</v>
      </c>
    </row>
    <row r="121" spans="1:39" ht="17.100000000000001" customHeight="1">
      <c r="A121" s="58" t="s">
        <v>294</v>
      </c>
      <c r="B121" s="12" t="s">
        <v>103</v>
      </c>
      <c r="C121" s="13">
        <v>6681806526</v>
      </c>
      <c r="D121" s="13">
        <v>9423041651</v>
      </c>
      <c r="E121" s="14">
        <f t="shared" si="28"/>
        <v>2741235125</v>
      </c>
      <c r="F121" s="1">
        <f t="shared" si="29"/>
        <v>41.025359150005414</v>
      </c>
      <c r="G121" s="13">
        <v>15280294625</v>
      </c>
      <c r="H121" s="1">
        <f t="shared" si="30"/>
        <v>5857252974</v>
      </c>
      <c r="I121" s="1">
        <f t="shared" si="31"/>
        <v>62.158835659804303</v>
      </c>
      <c r="J121" s="13">
        <v>16164810125</v>
      </c>
      <c r="K121" s="1">
        <f t="shared" si="32"/>
        <v>884515500</v>
      </c>
      <c r="L121" s="1">
        <f t="shared" si="33"/>
        <v>5.7886023909044884</v>
      </c>
      <c r="M121" s="13">
        <v>20412429561</v>
      </c>
      <c r="N121" s="1">
        <f t="shared" si="34"/>
        <v>4247619436</v>
      </c>
      <c r="O121" s="1">
        <f t="shared" si="35"/>
        <v>26.276952238559005</v>
      </c>
      <c r="P121" s="13">
        <v>25452686986</v>
      </c>
      <c r="Q121" s="1">
        <f t="shared" si="36"/>
        <v>5040257425</v>
      </c>
      <c r="R121" s="1">
        <f t="shared" si="37"/>
        <v>24.692099536401678</v>
      </c>
      <c r="S121" s="13">
        <v>33243297211</v>
      </c>
      <c r="T121" s="1">
        <f t="shared" si="38"/>
        <v>7790610225</v>
      </c>
      <c r="U121" s="1">
        <f t="shared" si="39"/>
        <v>30.60820348470536</v>
      </c>
      <c r="V121" s="13">
        <v>36916133175</v>
      </c>
      <c r="W121" s="1">
        <f t="shared" si="40"/>
        <v>3672835964</v>
      </c>
      <c r="X121" s="1">
        <f t="shared" si="41"/>
        <v>11.048350410875253</v>
      </c>
      <c r="Y121" s="13">
        <v>28902442333</v>
      </c>
      <c r="Z121" s="1">
        <f t="shared" si="42"/>
        <v>-8013690842</v>
      </c>
      <c r="AA121" s="1">
        <f t="shared" si="43"/>
        <v>-21.707828401233957</v>
      </c>
      <c r="AB121" s="13">
        <v>27185262892</v>
      </c>
      <c r="AC121" s="1">
        <f t="shared" si="44"/>
        <v>-1717179441</v>
      </c>
      <c r="AD121" s="1">
        <f t="shared" si="45"/>
        <v>-5.941295276072128</v>
      </c>
      <c r="AE121" s="1">
        <v>29341018333.0317</v>
      </c>
      <c r="AF121" s="1">
        <f t="shared" si="46"/>
        <v>2155755441.0317001</v>
      </c>
      <c r="AG121" s="1">
        <f t="shared" si="47"/>
        <v>7.9298679199681006</v>
      </c>
      <c r="AH121" s="1">
        <v>31324081747.0434</v>
      </c>
      <c r="AI121" s="1">
        <f t="shared" si="24"/>
        <v>1983063414.0116997</v>
      </c>
      <c r="AJ121" s="1">
        <f t="shared" si="25"/>
        <v>6.758672761467162</v>
      </c>
      <c r="AK121" s="1">
        <v>35305653523.337204</v>
      </c>
      <c r="AL121" s="1">
        <f t="shared" si="26"/>
        <v>3981571776.2938042</v>
      </c>
      <c r="AM121" s="1">
        <f t="shared" si="27"/>
        <v>12.710897029470352</v>
      </c>
    </row>
    <row r="122" spans="1:39" ht="17.100000000000001" customHeight="1">
      <c r="A122" s="58" t="s">
        <v>295</v>
      </c>
      <c r="B122" s="12" t="s">
        <v>102</v>
      </c>
      <c r="C122" s="13">
        <v>639780581</v>
      </c>
      <c r="D122" s="13">
        <v>804142205</v>
      </c>
      <c r="E122" s="14">
        <f t="shared" si="28"/>
        <v>164361624</v>
      </c>
      <c r="F122" s="1">
        <f t="shared" si="29"/>
        <v>25.690311472582817</v>
      </c>
      <c r="G122" s="13">
        <v>1141344983</v>
      </c>
      <c r="H122" s="1">
        <f t="shared" si="30"/>
        <v>337202778</v>
      </c>
      <c r="I122" s="1">
        <f t="shared" si="31"/>
        <v>41.933227220675477</v>
      </c>
      <c r="J122" s="13">
        <v>2205745840</v>
      </c>
      <c r="K122" s="1">
        <f t="shared" si="32"/>
        <v>1064400857</v>
      </c>
      <c r="L122" s="1">
        <f t="shared" si="33"/>
        <v>93.258468986497491</v>
      </c>
      <c r="M122" s="13">
        <v>2936335902</v>
      </c>
      <c r="N122" s="1">
        <f t="shared" si="34"/>
        <v>730590062</v>
      </c>
      <c r="O122" s="1">
        <f t="shared" si="35"/>
        <v>33.122132602548625</v>
      </c>
      <c r="P122" s="13">
        <v>2918068414</v>
      </c>
      <c r="Q122" s="1">
        <f t="shared" si="36"/>
        <v>-18267488</v>
      </c>
      <c r="R122" s="1">
        <f t="shared" si="37"/>
        <v>-0.62211847042287061</v>
      </c>
      <c r="S122" s="13">
        <v>2587161372</v>
      </c>
      <c r="T122" s="1">
        <f t="shared" si="38"/>
        <v>-330907042</v>
      </c>
      <c r="U122" s="1">
        <f t="shared" si="39"/>
        <v>-11.339934335069362</v>
      </c>
      <c r="V122" s="13">
        <v>3187884912</v>
      </c>
      <c r="W122" s="1">
        <f t="shared" si="40"/>
        <v>600723540</v>
      </c>
      <c r="X122" s="1">
        <f t="shared" si="41"/>
        <v>23.219407436329025</v>
      </c>
      <c r="Y122" s="13">
        <v>3656941547</v>
      </c>
      <c r="Z122" s="1">
        <f t="shared" si="42"/>
        <v>469056635</v>
      </c>
      <c r="AA122" s="1">
        <f t="shared" si="43"/>
        <v>14.713725493487953</v>
      </c>
      <c r="AB122" s="13">
        <v>4083603363</v>
      </c>
      <c r="AC122" s="1">
        <f t="shared" si="44"/>
        <v>426661816</v>
      </c>
      <c r="AD122" s="1">
        <f t="shared" si="45"/>
        <v>11.667176259626444</v>
      </c>
      <c r="AE122" s="1">
        <v>3208232907.9940801</v>
      </c>
      <c r="AF122" s="1">
        <f t="shared" si="46"/>
        <v>-875370455.00591993</v>
      </c>
      <c r="AG122" s="1">
        <f t="shared" si="47"/>
        <v>-21.436226224547752</v>
      </c>
      <c r="AH122" s="1">
        <v>2229172286.0689802</v>
      </c>
      <c r="AI122" s="1">
        <f t="shared" si="24"/>
        <v>-979060621.92509985</v>
      </c>
      <c r="AJ122" s="1">
        <f t="shared" si="25"/>
        <v>-30.517130457877169</v>
      </c>
      <c r="AK122" s="1">
        <v>2724261195.0587502</v>
      </c>
      <c r="AL122" s="1">
        <f t="shared" si="26"/>
        <v>495088908.98976994</v>
      </c>
      <c r="AM122" s="1">
        <f t="shared" si="27"/>
        <v>22.209539930304416</v>
      </c>
    </row>
    <row r="123" spans="1:39" ht="17.100000000000001" customHeight="1">
      <c r="A123" s="58" t="s">
        <v>296</v>
      </c>
      <c r="B123" s="12" t="s">
        <v>194</v>
      </c>
      <c r="C123" s="13">
        <v>748783471</v>
      </c>
      <c r="D123" s="13">
        <v>612639215</v>
      </c>
      <c r="E123" s="14">
        <f t="shared" si="28"/>
        <v>-136144256</v>
      </c>
      <c r="F123" s="1">
        <f t="shared" si="29"/>
        <v>-18.182059470166912</v>
      </c>
      <c r="G123" s="13">
        <v>515971675</v>
      </c>
      <c r="H123" s="1">
        <f t="shared" si="30"/>
        <v>-96667540</v>
      </c>
      <c r="I123" s="1">
        <f t="shared" si="31"/>
        <v>-15.778869134258732</v>
      </c>
      <c r="J123" s="13">
        <v>451664235</v>
      </c>
      <c r="K123" s="1">
        <f t="shared" si="32"/>
        <v>-64307440</v>
      </c>
      <c r="L123" s="1">
        <f t="shared" si="33"/>
        <v>-12.463366327231045</v>
      </c>
      <c r="M123" s="13">
        <v>351196377</v>
      </c>
      <c r="N123" s="1">
        <f t="shared" si="34"/>
        <v>-100467858</v>
      </c>
      <c r="O123" s="1">
        <f t="shared" si="35"/>
        <v>-22.243925955306157</v>
      </c>
      <c r="P123" s="13">
        <v>296752795</v>
      </c>
      <c r="Q123" s="1">
        <f t="shared" si="36"/>
        <v>-54443582</v>
      </c>
      <c r="R123" s="1">
        <f t="shared" si="37"/>
        <v>-15.502318806665821</v>
      </c>
      <c r="S123" s="13">
        <v>560450485</v>
      </c>
      <c r="T123" s="1">
        <f t="shared" si="38"/>
        <v>263697690</v>
      </c>
      <c r="U123" s="1">
        <f t="shared" si="39"/>
        <v>88.861063633789868</v>
      </c>
      <c r="V123" s="13">
        <v>843785465</v>
      </c>
      <c r="W123" s="1">
        <f t="shared" si="40"/>
        <v>283334980</v>
      </c>
      <c r="X123" s="1">
        <f t="shared" si="41"/>
        <v>50.554863914516915</v>
      </c>
      <c r="Y123" s="13">
        <v>1065738637</v>
      </c>
      <c r="Z123" s="1">
        <f t="shared" si="42"/>
        <v>221953172</v>
      </c>
      <c r="AA123" s="1">
        <f t="shared" si="43"/>
        <v>26.304455481465304</v>
      </c>
      <c r="AB123" s="13">
        <v>261111721</v>
      </c>
      <c r="AC123" s="1">
        <f t="shared" si="44"/>
        <v>-804626916</v>
      </c>
      <c r="AD123" s="1">
        <f t="shared" si="45"/>
        <v>-75.499460005033114</v>
      </c>
      <c r="AE123" s="1">
        <v>284984585.60940003</v>
      </c>
      <c r="AF123" s="1">
        <f t="shared" si="46"/>
        <v>23872864.609400034</v>
      </c>
      <c r="AG123" s="1">
        <f t="shared" si="47"/>
        <v>9.1427778569159042</v>
      </c>
      <c r="AH123" s="1">
        <v>249638873.07529998</v>
      </c>
      <c r="AI123" s="1">
        <f t="shared" si="24"/>
        <v>-35345712.534100056</v>
      </c>
      <c r="AJ123" s="1">
        <f t="shared" si="25"/>
        <v>-12.402675203824849</v>
      </c>
      <c r="AK123" s="1">
        <v>232169399.67456999</v>
      </c>
      <c r="AL123" s="1">
        <f t="shared" si="26"/>
        <v>-17469473.400729984</v>
      </c>
      <c r="AM123" s="1">
        <f t="shared" si="27"/>
        <v>-6.9978978776516776</v>
      </c>
    </row>
    <row r="124" spans="1:39" ht="17.100000000000001" customHeight="1">
      <c r="A124" s="58" t="s">
        <v>297</v>
      </c>
      <c r="B124" s="12" t="s">
        <v>101</v>
      </c>
      <c r="C124" s="13">
        <v>1827531652</v>
      </c>
      <c r="D124" s="13">
        <v>1975277162</v>
      </c>
      <c r="E124" s="15">
        <f t="shared" si="28"/>
        <v>147745510</v>
      </c>
      <c r="F124" s="1">
        <f t="shared" si="29"/>
        <v>8.084429609649245</v>
      </c>
      <c r="G124" s="13">
        <v>2269471079</v>
      </c>
      <c r="H124" s="1">
        <f t="shared" si="30"/>
        <v>294193917</v>
      </c>
      <c r="I124" s="1">
        <f t="shared" si="31"/>
        <v>14.893804406776207</v>
      </c>
      <c r="J124" s="13">
        <v>2364208188</v>
      </c>
      <c r="K124" s="1">
        <f t="shared" si="32"/>
        <v>94737109</v>
      </c>
      <c r="L124" s="1">
        <f t="shared" si="33"/>
        <v>4.1744135837035703</v>
      </c>
      <c r="M124" s="13">
        <v>2409830777</v>
      </c>
      <c r="N124" s="1">
        <f t="shared" si="34"/>
        <v>45622589</v>
      </c>
      <c r="O124" s="1">
        <f t="shared" si="35"/>
        <v>1.9297196089399553</v>
      </c>
      <c r="P124" s="13">
        <v>2801330688</v>
      </c>
      <c r="Q124" s="1">
        <f t="shared" si="36"/>
        <v>391499911</v>
      </c>
      <c r="R124" s="1">
        <f t="shared" si="37"/>
        <v>16.245950327158596</v>
      </c>
      <c r="S124" s="13">
        <v>3495682222</v>
      </c>
      <c r="T124" s="1">
        <f t="shared" si="38"/>
        <v>694351534</v>
      </c>
      <c r="U124" s="1">
        <f t="shared" si="39"/>
        <v>24.786489398569714</v>
      </c>
      <c r="V124" s="13">
        <v>3391448669</v>
      </c>
      <c r="W124" s="1">
        <f t="shared" si="40"/>
        <v>-104233553</v>
      </c>
      <c r="X124" s="1">
        <f t="shared" si="41"/>
        <v>-2.981779989725851</v>
      </c>
      <c r="Y124" s="13">
        <v>3133229965</v>
      </c>
      <c r="Z124" s="1">
        <f t="shared" si="42"/>
        <v>-258218704</v>
      </c>
      <c r="AA124" s="1">
        <f t="shared" si="43"/>
        <v>-7.6138172563330633</v>
      </c>
      <c r="AB124" s="13">
        <v>2909137379</v>
      </c>
      <c r="AC124" s="1">
        <f t="shared" si="44"/>
        <v>-224092586</v>
      </c>
      <c r="AD124" s="1">
        <f t="shared" si="45"/>
        <v>-7.1521269904617419</v>
      </c>
      <c r="AE124" s="1">
        <v>2730274141.3201604</v>
      </c>
      <c r="AF124" s="1">
        <f t="shared" si="46"/>
        <v>-178863237.67983961</v>
      </c>
      <c r="AG124" s="1">
        <f t="shared" si="47"/>
        <v>-6.1483255816995097</v>
      </c>
      <c r="AH124" s="1">
        <v>1709615519.0127099</v>
      </c>
      <c r="AI124" s="1">
        <f t="shared" si="24"/>
        <v>-1020658622.3074505</v>
      </c>
      <c r="AJ124" s="1">
        <f t="shared" si="25"/>
        <v>-37.383008792440705</v>
      </c>
      <c r="AK124" s="1">
        <v>1675752329.5623899</v>
      </c>
      <c r="AL124" s="1">
        <f t="shared" si="26"/>
        <v>-33863189.450320005</v>
      </c>
      <c r="AM124" s="1">
        <f t="shared" si="27"/>
        <v>-1.9807488335082348</v>
      </c>
    </row>
    <row r="125" spans="1:39" ht="17.100000000000001" customHeight="1">
      <c r="A125" s="58" t="s">
        <v>298</v>
      </c>
      <c r="B125" s="12" t="s">
        <v>100</v>
      </c>
      <c r="C125" s="13">
        <v>289371894</v>
      </c>
      <c r="D125" s="13">
        <v>367032628</v>
      </c>
      <c r="E125" s="14">
        <f t="shared" si="28"/>
        <v>77660734</v>
      </c>
      <c r="F125" s="1">
        <f t="shared" si="29"/>
        <v>26.837690739930668</v>
      </c>
      <c r="G125" s="13">
        <v>779880428</v>
      </c>
      <c r="H125" s="1">
        <f t="shared" si="30"/>
        <v>412847800</v>
      </c>
      <c r="I125" s="1">
        <f t="shared" si="31"/>
        <v>112.48258833271902</v>
      </c>
      <c r="J125" s="13">
        <v>2152577600</v>
      </c>
      <c r="K125" s="1">
        <f t="shared" si="32"/>
        <v>1372697172</v>
      </c>
      <c r="L125" s="1">
        <f t="shared" si="33"/>
        <v>176.01379938720555</v>
      </c>
      <c r="M125" s="13">
        <v>2880715099</v>
      </c>
      <c r="N125" s="1">
        <f t="shared" si="34"/>
        <v>728137499</v>
      </c>
      <c r="O125" s="1">
        <f t="shared" si="35"/>
        <v>33.8263066102704</v>
      </c>
      <c r="P125" s="13">
        <v>3218627137</v>
      </c>
      <c r="Q125" s="1">
        <f t="shared" si="36"/>
        <v>337912038</v>
      </c>
      <c r="R125" s="1">
        <f t="shared" si="37"/>
        <v>11.730144300535011</v>
      </c>
      <c r="S125" s="13">
        <v>2631168636</v>
      </c>
      <c r="T125" s="1">
        <f t="shared" si="38"/>
        <v>-587458501</v>
      </c>
      <c r="U125" s="1">
        <f t="shared" si="39"/>
        <v>-18.251834586455239</v>
      </c>
      <c r="V125" s="13">
        <v>2444960489</v>
      </c>
      <c r="W125" s="1">
        <f t="shared" si="40"/>
        <v>-186208147</v>
      </c>
      <c r="X125" s="1">
        <f t="shared" si="41"/>
        <v>-7.0770130219810063</v>
      </c>
      <c r="Y125" s="13">
        <v>2497798305</v>
      </c>
      <c r="Z125" s="1">
        <f t="shared" si="42"/>
        <v>52837816</v>
      </c>
      <c r="AA125" s="1">
        <f t="shared" si="43"/>
        <v>2.1610907921710796</v>
      </c>
      <c r="AB125" s="13">
        <v>2237232252</v>
      </c>
      <c r="AC125" s="1">
        <f t="shared" si="44"/>
        <v>-260566053</v>
      </c>
      <c r="AD125" s="1">
        <f t="shared" si="45"/>
        <v>-10.431829202478381</v>
      </c>
      <c r="AE125" s="1">
        <v>2768263739.1263399</v>
      </c>
      <c r="AF125" s="1">
        <f t="shared" si="46"/>
        <v>531031487.12633991</v>
      </c>
      <c r="AG125" s="1">
        <f t="shared" si="47"/>
        <v>23.736091174781613</v>
      </c>
      <c r="AH125" s="1">
        <v>2030794484.7741399</v>
      </c>
      <c r="AI125" s="1">
        <f t="shared" si="24"/>
        <v>-737469254.35220003</v>
      </c>
      <c r="AJ125" s="1">
        <f t="shared" si="25"/>
        <v>-26.640137062408087</v>
      </c>
      <c r="AK125" s="1">
        <v>2376565304.2263503</v>
      </c>
      <c r="AL125" s="1">
        <f t="shared" si="26"/>
        <v>345770819.45221043</v>
      </c>
      <c r="AM125" s="1">
        <f t="shared" si="27"/>
        <v>17.026381647410581</v>
      </c>
    </row>
    <row r="126" spans="1:39" ht="17.100000000000001" customHeight="1">
      <c r="A126" s="58" t="s">
        <v>299</v>
      </c>
      <c r="B126" s="12" t="s">
        <v>99</v>
      </c>
      <c r="C126" s="13">
        <v>618665291</v>
      </c>
      <c r="D126" s="13">
        <v>736399277</v>
      </c>
      <c r="E126" s="14">
        <f t="shared" si="28"/>
        <v>117733986</v>
      </c>
      <c r="F126" s="1">
        <f t="shared" si="29"/>
        <v>19.030320225286406</v>
      </c>
      <c r="G126" s="13">
        <v>848213131</v>
      </c>
      <c r="H126" s="1">
        <f t="shared" si="30"/>
        <v>111813854</v>
      </c>
      <c r="I126" s="1">
        <f t="shared" si="31"/>
        <v>15.183862544721102</v>
      </c>
      <c r="J126" s="13">
        <v>954568754</v>
      </c>
      <c r="K126" s="1">
        <f t="shared" si="32"/>
        <v>106355623</v>
      </c>
      <c r="L126" s="1">
        <f t="shared" si="33"/>
        <v>12.538785254905468</v>
      </c>
      <c r="M126" s="13">
        <v>1421394498</v>
      </c>
      <c r="N126" s="1">
        <f t="shared" si="34"/>
        <v>466825744</v>
      </c>
      <c r="O126" s="1">
        <f t="shared" si="35"/>
        <v>48.904360429128396</v>
      </c>
      <c r="P126" s="13">
        <v>1524555742</v>
      </c>
      <c r="Q126" s="1">
        <f t="shared" si="36"/>
        <v>103161244</v>
      </c>
      <c r="R126" s="1">
        <f t="shared" si="37"/>
        <v>7.2577489321335484</v>
      </c>
      <c r="S126" s="13">
        <v>1434388010</v>
      </c>
      <c r="T126" s="1">
        <f t="shared" si="38"/>
        <v>-90167732</v>
      </c>
      <c r="U126" s="1">
        <f t="shared" si="39"/>
        <v>-5.9143611162234562</v>
      </c>
      <c r="V126" s="13">
        <v>1732469955</v>
      </c>
      <c r="W126" s="1">
        <f t="shared" si="40"/>
        <v>298081945</v>
      </c>
      <c r="X126" s="1">
        <f t="shared" si="41"/>
        <v>20.781123581756656</v>
      </c>
      <c r="Y126" s="13">
        <v>1722284274</v>
      </c>
      <c r="Z126" s="1">
        <f t="shared" si="42"/>
        <v>-10185681</v>
      </c>
      <c r="AA126" s="1">
        <f t="shared" si="43"/>
        <v>-0.58792829108542888</v>
      </c>
      <c r="AB126" s="13">
        <v>1964929419</v>
      </c>
      <c r="AC126" s="1">
        <f t="shared" si="44"/>
        <v>242645145</v>
      </c>
      <c r="AD126" s="1">
        <f t="shared" si="45"/>
        <v>14.088565323566323</v>
      </c>
      <c r="AE126" s="1">
        <v>1848636482.5404699</v>
      </c>
      <c r="AF126" s="1">
        <f t="shared" si="46"/>
        <v>-116292936.45953012</v>
      </c>
      <c r="AG126" s="1">
        <f t="shared" si="47"/>
        <v>-5.9184281804236205</v>
      </c>
      <c r="AH126" s="1">
        <v>2174981372.3249798</v>
      </c>
      <c r="AI126" s="1">
        <f t="shared" si="24"/>
        <v>326344889.7845099</v>
      </c>
      <c r="AJ126" s="1">
        <f t="shared" si="25"/>
        <v>17.653275420380851</v>
      </c>
      <c r="AK126" s="1">
        <v>2024682845.82039</v>
      </c>
      <c r="AL126" s="1">
        <f t="shared" si="26"/>
        <v>-150298526.5045898</v>
      </c>
      <c r="AM126" s="1">
        <f t="shared" si="27"/>
        <v>-6.9103362638883601</v>
      </c>
    </row>
    <row r="127" spans="1:39" ht="17.100000000000001" customHeight="1">
      <c r="A127" s="58" t="s">
        <v>300</v>
      </c>
      <c r="B127" s="12" t="s">
        <v>98</v>
      </c>
      <c r="C127" s="13">
        <v>24079870287</v>
      </c>
      <c r="D127" s="13">
        <v>25285362430</v>
      </c>
      <c r="E127" s="14">
        <f t="shared" si="28"/>
        <v>1205492143</v>
      </c>
      <c r="F127" s="1">
        <f t="shared" si="29"/>
        <v>5.0062235744301704</v>
      </c>
      <c r="G127" s="13">
        <v>27238723519</v>
      </c>
      <c r="H127" s="1">
        <f t="shared" si="30"/>
        <v>1953361089</v>
      </c>
      <c r="I127" s="1">
        <f t="shared" si="31"/>
        <v>7.7252643477335363</v>
      </c>
      <c r="J127" s="13">
        <v>30271768733</v>
      </c>
      <c r="K127" s="1">
        <f t="shared" si="32"/>
        <v>3033045214</v>
      </c>
      <c r="L127" s="1">
        <f t="shared" si="33"/>
        <v>11.135049011692272</v>
      </c>
      <c r="M127" s="13">
        <v>34762281537</v>
      </c>
      <c r="N127" s="1">
        <f t="shared" si="34"/>
        <v>4490512804</v>
      </c>
      <c r="O127" s="1">
        <f t="shared" si="35"/>
        <v>14.833995474816049</v>
      </c>
      <c r="P127" s="13">
        <v>38108605422</v>
      </c>
      <c r="Q127" s="1">
        <f t="shared" si="36"/>
        <v>3346323885</v>
      </c>
      <c r="R127" s="1">
        <f t="shared" si="37"/>
        <v>9.6263068390326048</v>
      </c>
      <c r="S127" s="13">
        <v>40868838948</v>
      </c>
      <c r="T127" s="1">
        <f t="shared" si="38"/>
        <v>2760233526</v>
      </c>
      <c r="U127" s="1">
        <f t="shared" si="39"/>
        <v>7.243071467544504</v>
      </c>
      <c r="V127" s="13">
        <v>43613081487</v>
      </c>
      <c r="W127" s="1">
        <f t="shared" si="40"/>
        <v>2744242539</v>
      </c>
      <c r="X127" s="1">
        <f t="shared" si="41"/>
        <v>6.7147553237117226</v>
      </c>
      <c r="Y127" s="13">
        <v>48937924684</v>
      </c>
      <c r="Z127" s="1">
        <f t="shared" si="42"/>
        <v>5324843197</v>
      </c>
      <c r="AA127" s="1">
        <f t="shared" si="43"/>
        <v>12.209279912008068</v>
      </c>
      <c r="AB127" s="13">
        <v>54618931031</v>
      </c>
      <c r="AC127" s="1">
        <f t="shared" si="44"/>
        <v>5681006347</v>
      </c>
      <c r="AD127" s="1">
        <f t="shared" si="45"/>
        <v>11.608596775779043</v>
      </c>
      <c r="AE127" s="1">
        <v>60575943770.432701</v>
      </c>
      <c r="AF127" s="1">
        <f t="shared" si="46"/>
        <v>5957012739.4327011</v>
      </c>
      <c r="AG127" s="1">
        <f t="shared" si="47"/>
        <v>10.906498217718115</v>
      </c>
      <c r="AH127" s="1">
        <v>86860394405.440399</v>
      </c>
      <c r="AI127" s="1">
        <f t="shared" si="24"/>
        <v>26284450635.007698</v>
      </c>
      <c r="AJ127" s="1">
        <f t="shared" si="25"/>
        <v>43.390905694542752</v>
      </c>
      <c r="AK127" s="1">
        <v>91638128214.142792</v>
      </c>
      <c r="AL127" s="1">
        <f t="shared" si="26"/>
        <v>4777733808.7023926</v>
      </c>
      <c r="AM127" s="1">
        <f t="shared" si="27"/>
        <v>5.5004744583604426</v>
      </c>
    </row>
    <row r="128" spans="1:39" ht="17.100000000000001" customHeight="1">
      <c r="A128" s="58" t="s">
        <v>1780</v>
      </c>
      <c r="B128" s="12" t="s">
        <v>1540</v>
      </c>
      <c r="C128" s="13"/>
      <c r="D128" s="13"/>
      <c r="E128" s="14"/>
      <c r="F128" s="1"/>
      <c r="G128" s="13"/>
      <c r="H128" s="1"/>
      <c r="I128" s="1"/>
      <c r="J128" s="13"/>
      <c r="K128" s="1"/>
      <c r="L128" s="1"/>
      <c r="M128" s="13"/>
      <c r="N128" s="1"/>
      <c r="O128" s="1"/>
      <c r="P128" s="13"/>
      <c r="Q128" s="1"/>
      <c r="R128" s="1"/>
      <c r="S128" s="13"/>
      <c r="T128" s="1"/>
      <c r="U128" s="1"/>
      <c r="V128" s="13"/>
      <c r="W128" s="1"/>
      <c r="X128" s="1"/>
      <c r="Y128" s="13"/>
      <c r="Z128" s="1"/>
      <c r="AA128" s="1"/>
      <c r="AB128" s="13"/>
      <c r="AC128" s="1"/>
      <c r="AD128" s="1"/>
      <c r="AE128" s="1"/>
      <c r="AF128" s="1"/>
      <c r="AG128" s="1"/>
      <c r="AH128" s="1">
        <v>1331501217.0938401</v>
      </c>
      <c r="AI128" s="1">
        <f t="shared" si="24"/>
        <v>1331501217.0938401</v>
      </c>
      <c r="AJ128" s="1">
        <f t="shared" si="25"/>
        <v>0</v>
      </c>
      <c r="AK128" s="1">
        <v>1385312295.22328</v>
      </c>
      <c r="AL128" s="1">
        <f t="shared" si="26"/>
        <v>53811078.129439831</v>
      </c>
      <c r="AM128" s="1">
        <f t="shared" si="27"/>
        <v>4.04138407375165</v>
      </c>
    </row>
    <row r="129" spans="1:39" ht="17.100000000000001" customHeight="1">
      <c r="A129" s="58" t="s">
        <v>301</v>
      </c>
      <c r="B129" s="12" t="s">
        <v>195</v>
      </c>
      <c r="C129" s="13">
        <v>25567721634</v>
      </c>
      <c r="D129" s="13">
        <v>26662708819</v>
      </c>
      <c r="E129" s="14">
        <f t="shared" si="28"/>
        <v>1094987185</v>
      </c>
      <c r="F129" s="1">
        <f t="shared" si="29"/>
        <v>4.2826936270452984</v>
      </c>
      <c r="G129" s="13">
        <v>35751647251</v>
      </c>
      <c r="H129" s="1">
        <f t="shared" si="30"/>
        <v>9088938432</v>
      </c>
      <c r="I129" s="1">
        <f t="shared" si="31"/>
        <v>34.088578522536203</v>
      </c>
      <c r="J129" s="13">
        <v>37047382763</v>
      </c>
      <c r="K129" s="1">
        <f t="shared" si="32"/>
        <v>1295735512</v>
      </c>
      <c r="L129" s="1">
        <f t="shared" si="33"/>
        <v>3.624268003382018</v>
      </c>
      <c r="M129" s="13">
        <v>44336804931</v>
      </c>
      <c r="N129" s="1">
        <f t="shared" si="34"/>
        <v>7289422168</v>
      </c>
      <c r="O129" s="1">
        <f t="shared" si="35"/>
        <v>19.675943681722369</v>
      </c>
      <c r="P129" s="13">
        <v>45857565360</v>
      </c>
      <c r="Q129" s="1">
        <f t="shared" si="36"/>
        <v>1520760429</v>
      </c>
      <c r="R129" s="1">
        <f t="shared" si="37"/>
        <v>3.4300180885084353</v>
      </c>
      <c r="S129" s="13">
        <v>45968172483</v>
      </c>
      <c r="T129" s="1">
        <f t="shared" si="38"/>
        <v>110607123</v>
      </c>
      <c r="U129" s="1">
        <f t="shared" si="39"/>
        <v>0.24119711138541788</v>
      </c>
      <c r="V129" s="13">
        <v>50105532627</v>
      </c>
      <c r="W129" s="1">
        <f t="shared" si="40"/>
        <v>4137360144</v>
      </c>
      <c r="X129" s="1">
        <f t="shared" si="41"/>
        <v>9.0004886435937461</v>
      </c>
      <c r="Y129" s="13">
        <v>54817146890</v>
      </c>
      <c r="Z129" s="1">
        <f t="shared" si="42"/>
        <v>4711614263</v>
      </c>
      <c r="AA129" s="1">
        <f t="shared" si="43"/>
        <v>9.4033812554685561</v>
      </c>
      <c r="AB129" s="13">
        <v>46513054656</v>
      </c>
      <c r="AC129" s="1">
        <f t="shared" si="44"/>
        <v>-8304092234</v>
      </c>
      <c r="AD129" s="1">
        <f t="shared" si="45"/>
        <v>-15.148712957760432</v>
      </c>
      <c r="AE129" s="1">
        <v>48948939027.278793</v>
      </c>
      <c r="AF129" s="1">
        <f t="shared" si="46"/>
        <v>2435884371.2787933</v>
      </c>
      <c r="AG129" s="1">
        <f t="shared" si="47"/>
        <v>5.2369907530134094</v>
      </c>
      <c r="AH129" s="1">
        <v>57121732692.655296</v>
      </c>
      <c r="AI129" s="1">
        <f t="shared" si="24"/>
        <v>8172793665.376503</v>
      </c>
      <c r="AJ129" s="1">
        <f t="shared" si="25"/>
        <v>16.696569584116787</v>
      </c>
      <c r="AK129" s="1">
        <v>58472373245.773796</v>
      </c>
      <c r="AL129" s="1">
        <f t="shared" si="26"/>
        <v>1350640553.1184998</v>
      </c>
      <c r="AM129" s="1">
        <f t="shared" si="27"/>
        <v>2.3644950694784597</v>
      </c>
    </row>
    <row r="130" spans="1:39" ht="17.100000000000001" customHeight="1">
      <c r="A130" s="58" t="s">
        <v>302</v>
      </c>
      <c r="B130" s="12" t="s">
        <v>97</v>
      </c>
      <c r="C130" s="13">
        <v>16307981041</v>
      </c>
      <c r="D130" s="13">
        <v>17365531237</v>
      </c>
      <c r="E130" s="14">
        <f t="shared" si="28"/>
        <v>1057550196</v>
      </c>
      <c r="F130" s="1">
        <f t="shared" si="29"/>
        <v>6.4848628002522588</v>
      </c>
      <c r="G130" s="13">
        <v>18819544847</v>
      </c>
      <c r="H130" s="1">
        <f t="shared" si="30"/>
        <v>1454013610</v>
      </c>
      <c r="I130" s="1">
        <f t="shared" si="31"/>
        <v>8.3729866374717918</v>
      </c>
      <c r="J130" s="13">
        <v>20845445538</v>
      </c>
      <c r="K130" s="1">
        <f t="shared" si="32"/>
        <v>2025900691</v>
      </c>
      <c r="L130" s="1">
        <f t="shared" si="33"/>
        <v>10.764876129950327</v>
      </c>
      <c r="M130" s="13">
        <v>22594827008</v>
      </c>
      <c r="N130" s="1">
        <f t="shared" si="34"/>
        <v>1749381470</v>
      </c>
      <c r="O130" s="1">
        <f t="shared" si="35"/>
        <v>8.3921519778072486</v>
      </c>
      <c r="P130" s="13">
        <v>24379237851</v>
      </c>
      <c r="Q130" s="1">
        <f t="shared" si="36"/>
        <v>1784410843</v>
      </c>
      <c r="R130" s="1">
        <f t="shared" si="37"/>
        <v>7.8974308693233439</v>
      </c>
      <c r="S130" s="13">
        <v>27200449233</v>
      </c>
      <c r="T130" s="1">
        <f t="shared" si="38"/>
        <v>2821211382</v>
      </c>
      <c r="U130" s="1">
        <f t="shared" si="39"/>
        <v>11.572188594420224</v>
      </c>
      <c r="V130" s="13">
        <v>27032950237</v>
      </c>
      <c r="W130" s="1">
        <f t="shared" si="40"/>
        <v>-167498996</v>
      </c>
      <c r="X130" s="1">
        <f t="shared" si="41"/>
        <v>-0.61579496193315686</v>
      </c>
      <c r="Y130" s="13">
        <v>28442591940</v>
      </c>
      <c r="Z130" s="1">
        <f t="shared" si="42"/>
        <v>1409641703</v>
      </c>
      <c r="AA130" s="1">
        <f t="shared" si="43"/>
        <v>5.2145314907975653</v>
      </c>
      <c r="AB130" s="13">
        <v>31755541358</v>
      </c>
      <c r="AC130" s="1">
        <f t="shared" si="44"/>
        <v>3312949418</v>
      </c>
      <c r="AD130" s="1">
        <f t="shared" si="45"/>
        <v>11.647846388221959</v>
      </c>
      <c r="AE130" s="1">
        <v>35853661495.433601</v>
      </c>
      <c r="AF130" s="1">
        <f t="shared" si="46"/>
        <v>4098120137.4336014</v>
      </c>
      <c r="AG130" s="1">
        <f t="shared" si="47"/>
        <v>12.905212640631566</v>
      </c>
      <c r="AH130" s="1">
        <v>47961154272.155602</v>
      </c>
      <c r="AI130" s="1">
        <f t="shared" si="24"/>
        <v>12107492776.722</v>
      </c>
      <c r="AJ130" s="1">
        <f t="shared" si="25"/>
        <v>33.769194753690741</v>
      </c>
      <c r="AK130" s="1">
        <v>50659768312.8825</v>
      </c>
      <c r="AL130" s="1">
        <f t="shared" si="26"/>
        <v>2698614040.7268982</v>
      </c>
      <c r="AM130" s="1">
        <f t="shared" si="27"/>
        <v>5.6266661669850793</v>
      </c>
    </row>
    <row r="131" spans="1:39" ht="17.100000000000001" customHeight="1">
      <c r="A131" s="58" t="s">
        <v>303</v>
      </c>
      <c r="B131" s="12" t="s">
        <v>196</v>
      </c>
      <c r="C131" s="13">
        <v>15219162433</v>
      </c>
      <c r="D131" s="13">
        <v>15815699710</v>
      </c>
      <c r="E131" s="14">
        <f t="shared" si="28"/>
        <v>596537277</v>
      </c>
      <c r="F131" s="1">
        <f t="shared" si="29"/>
        <v>3.9196459044718317</v>
      </c>
      <c r="G131" s="13">
        <v>18699643036</v>
      </c>
      <c r="H131" s="1">
        <f t="shared" si="30"/>
        <v>2883943326</v>
      </c>
      <c r="I131" s="1">
        <f t="shared" si="31"/>
        <v>18.234686917939719</v>
      </c>
      <c r="J131" s="13">
        <v>21519840068</v>
      </c>
      <c r="K131" s="1">
        <f t="shared" si="32"/>
        <v>2820197032</v>
      </c>
      <c r="L131" s="1">
        <f t="shared" si="33"/>
        <v>15.081555442372027</v>
      </c>
      <c r="M131" s="13">
        <v>22272127076</v>
      </c>
      <c r="N131" s="1">
        <f t="shared" si="34"/>
        <v>752287008</v>
      </c>
      <c r="O131" s="1">
        <f t="shared" si="35"/>
        <v>3.4957834520278368</v>
      </c>
      <c r="P131" s="13">
        <v>24211067487</v>
      </c>
      <c r="Q131" s="1">
        <f t="shared" si="36"/>
        <v>1938940411</v>
      </c>
      <c r="R131" s="1">
        <f t="shared" si="37"/>
        <v>8.7056813405548663</v>
      </c>
      <c r="S131" s="13">
        <v>24081632229</v>
      </c>
      <c r="T131" s="1">
        <f t="shared" si="38"/>
        <v>-129435258</v>
      </c>
      <c r="U131" s="1">
        <f t="shared" si="39"/>
        <v>-0.53461194170599691</v>
      </c>
      <c r="V131" s="13">
        <v>25516271787</v>
      </c>
      <c r="W131" s="1">
        <f t="shared" si="40"/>
        <v>1434639558</v>
      </c>
      <c r="X131" s="1">
        <f t="shared" si="41"/>
        <v>5.957401659312584</v>
      </c>
      <c r="Y131" s="13">
        <v>44624633350</v>
      </c>
      <c r="Z131" s="1">
        <f t="shared" si="42"/>
        <v>19108361563</v>
      </c>
      <c r="AA131" s="1">
        <f t="shared" si="43"/>
        <v>74.886965158974775</v>
      </c>
      <c r="AB131" s="13">
        <v>51916700025</v>
      </c>
      <c r="AC131" s="1">
        <f t="shared" si="44"/>
        <v>7292066675</v>
      </c>
      <c r="AD131" s="1">
        <f t="shared" si="45"/>
        <v>16.34089991912505</v>
      </c>
      <c r="AE131" s="1">
        <v>56740001621.067902</v>
      </c>
      <c r="AF131" s="1">
        <f t="shared" si="46"/>
        <v>4823301596.0679016</v>
      </c>
      <c r="AG131" s="1">
        <f t="shared" si="47"/>
        <v>9.2904625943969581</v>
      </c>
      <c r="AH131" s="1">
        <v>59432858068.671104</v>
      </c>
      <c r="AI131" s="1">
        <f t="shared" si="24"/>
        <v>2692856447.6032028</v>
      </c>
      <c r="AJ131" s="1">
        <f t="shared" si="25"/>
        <v>4.7459576501022323</v>
      </c>
      <c r="AK131" s="1">
        <v>61712621616.700203</v>
      </c>
      <c r="AL131" s="1">
        <f t="shared" si="26"/>
        <v>2279763548.0290985</v>
      </c>
      <c r="AM131" s="1">
        <f t="shared" si="27"/>
        <v>3.8358639010679387</v>
      </c>
    </row>
    <row r="132" spans="1:39" ht="17.100000000000001" customHeight="1">
      <c r="A132" s="58" t="s">
        <v>304</v>
      </c>
      <c r="B132" s="12" t="s">
        <v>96</v>
      </c>
      <c r="C132" s="13">
        <v>2208069739</v>
      </c>
      <c r="D132" s="13">
        <v>2268080515</v>
      </c>
      <c r="E132" s="14">
        <f t="shared" si="28"/>
        <v>60010776</v>
      </c>
      <c r="F132" s="1">
        <f t="shared" si="29"/>
        <v>2.7177935071551649</v>
      </c>
      <c r="G132" s="13">
        <v>2505056641</v>
      </c>
      <c r="H132" s="1">
        <f t="shared" si="30"/>
        <v>236976126</v>
      </c>
      <c r="I132" s="1">
        <f t="shared" si="31"/>
        <v>10.448311884554064</v>
      </c>
      <c r="J132" s="13">
        <v>2679276165</v>
      </c>
      <c r="K132" s="1">
        <f t="shared" si="32"/>
        <v>174219524</v>
      </c>
      <c r="L132" s="1">
        <f t="shared" si="33"/>
        <v>6.9547139632919777</v>
      </c>
      <c r="M132" s="13">
        <v>2925144903</v>
      </c>
      <c r="N132" s="1">
        <f t="shared" si="34"/>
        <v>245868738</v>
      </c>
      <c r="O132" s="1">
        <f t="shared" si="35"/>
        <v>9.176685151453956</v>
      </c>
      <c r="P132" s="13">
        <v>3146979595</v>
      </c>
      <c r="Q132" s="1">
        <f t="shared" si="36"/>
        <v>221834692</v>
      </c>
      <c r="R132" s="1">
        <f t="shared" si="37"/>
        <v>7.5837163407695973</v>
      </c>
      <c r="S132" s="13">
        <v>3438364966</v>
      </c>
      <c r="T132" s="1">
        <f t="shared" si="38"/>
        <v>291385371</v>
      </c>
      <c r="U132" s="1">
        <f t="shared" si="39"/>
        <v>9.2592075100506008</v>
      </c>
      <c r="V132" s="13">
        <v>3763091846</v>
      </c>
      <c r="W132" s="1">
        <f t="shared" si="40"/>
        <v>324726880</v>
      </c>
      <c r="X132" s="1">
        <f t="shared" si="41"/>
        <v>9.4442237287500319</v>
      </c>
      <c r="Y132" s="13">
        <v>4437188570</v>
      </c>
      <c r="Z132" s="1">
        <f t="shared" si="42"/>
        <v>674096724</v>
      </c>
      <c r="AA132" s="1">
        <f t="shared" si="43"/>
        <v>17.91337420362288</v>
      </c>
      <c r="AB132" s="13">
        <v>4893139464</v>
      </c>
      <c r="AC132" s="1">
        <f t="shared" si="44"/>
        <v>455950894</v>
      </c>
      <c r="AD132" s="1">
        <f t="shared" si="45"/>
        <v>10.275670884999148</v>
      </c>
      <c r="AE132" s="1">
        <v>4940641266.28228</v>
      </c>
      <c r="AF132" s="1">
        <f t="shared" si="46"/>
        <v>47501802.282279968</v>
      </c>
      <c r="AG132" s="1">
        <f t="shared" si="47"/>
        <v>0.97078373980063537</v>
      </c>
      <c r="AH132" s="1">
        <v>4767194997.6934195</v>
      </c>
      <c r="AI132" s="1">
        <f t="shared" si="24"/>
        <v>-173446268.58886051</v>
      </c>
      <c r="AJ132" s="1">
        <f t="shared" si="25"/>
        <v>-3.5106023538392797</v>
      </c>
      <c r="AK132" s="1">
        <v>5087496501.1355801</v>
      </c>
      <c r="AL132" s="1">
        <f t="shared" si="26"/>
        <v>320301503.44216061</v>
      </c>
      <c r="AM132" s="1">
        <f t="shared" si="27"/>
        <v>6.7188672499685174</v>
      </c>
    </row>
    <row r="133" spans="1:39" ht="17.100000000000001" customHeight="1">
      <c r="A133" s="58" t="s">
        <v>305</v>
      </c>
      <c r="B133" s="12" t="s">
        <v>197</v>
      </c>
      <c r="C133" s="13">
        <v>1973321555</v>
      </c>
      <c r="D133" s="13">
        <v>2143457948</v>
      </c>
      <c r="E133" s="14">
        <f t="shared" si="28"/>
        <v>170136393</v>
      </c>
      <c r="F133" s="1">
        <f t="shared" si="29"/>
        <v>8.6218281338339704</v>
      </c>
      <c r="G133" s="13">
        <v>2422736385</v>
      </c>
      <c r="H133" s="1">
        <f t="shared" si="30"/>
        <v>279278437</v>
      </c>
      <c r="I133" s="1">
        <f t="shared" si="31"/>
        <v>13.029340615736679</v>
      </c>
      <c r="J133" s="13">
        <v>2614047301</v>
      </c>
      <c r="K133" s="1">
        <f t="shared" si="32"/>
        <v>191310916</v>
      </c>
      <c r="L133" s="1">
        <f t="shared" si="33"/>
        <v>7.8964809041739805</v>
      </c>
      <c r="M133" s="13">
        <v>2848084590</v>
      </c>
      <c r="N133" s="1">
        <f t="shared" si="34"/>
        <v>234037289</v>
      </c>
      <c r="O133" s="1">
        <f t="shared" si="35"/>
        <v>8.9530625138446958</v>
      </c>
      <c r="P133" s="13">
        <v>3163254961</v>
      </c>
      <c r="Q133" s="1">
        <f t="shared" si="36"/>
        <v>315170371</v>
      </c>
      <c r="R133" s="1">
        <f t="shared" si="37"/>
        <v>11.066046707552319</v>
      </c>
      <c r="S133" s="13">
        <v>3463224316</v>
      </c>
      <c r="T133" s="1">
        <f t="shared" si="38"/>
        <v>299969355</v>
      </c>
      <c r="U133" s="1">
        <f t="shared" si="39"/>
        <v>9.482933203246148</v>
      </c>
      <c r="V133" s="13">
        <v>3702396610</v>
      </c>
      <c r="W133" s="1">
        <f t="shared" si="40"/>
        <v>239172294</v>
      </c>
      <c r="X133" s="1">
        <f t="shared" si="41"/>
        <v>6.9060584061803514</v>
      </c>
      <c r="Y133" s="13">
        <v>4201457636</v>
      </c>
      <c r="Z133" s="1">
        <f t="shared" si="42"/>
        <v>499061026</v>
      </c>
      <c r="AA133" s="1">
        <f t="shared" si="43"/>
        <v>13.479404790185351</v>
      </c>
      <c r="AB133" s="13">
        <v>4401707039</v>
      </c>
      <c r="AC133" s="1">
        <f t="shared" si="44"/>
        <v>200249403</v>
      </c>
      <c r="AD133" s="1">
        <f t="shared" si="45"/>
        <v>4.7661887932457541</v>
      </c>
      <c r="AE133" s="1">
        <v>4253354374.4960299</v>
      </c>
      <c r="AF133" s="1">
        <f t="shared" si="46"/>
        <v>-148352664.50397015</v>
      </c>
      <c r="AG133" s="1">
        <f t="shared" si="47"/>
        <v>-3.3703438958916627</v>
      </c>
      <c r="AH133" s="1">
        <v>3434642380.13239</v>
      </c>
      <c r="AI133" s="1">
        <f t="shared" si="24"/>
        <v>-818711994.36363983</v>
      </c>
      <c r="AJ133" s="1">
        <f t="shared" si="25"/>
        <v>-19.248619378455789</v>
      </c>
      <c r="AK133" s="1">
        <v>3610557382.8575201</v>
      </c>
      <c r="AL133" s="1">
        <f t="shared" si="26"/>
        <v>175915002.72513008</v>
      </c>
      <c r="AM133" s="1">
        <f t="shared" si="27"/>
        <v>5.1217851308976554</v>
      </c>
    </row>
    <row r="134" spans="1:39" ht="17.100000000000001" customHeight="1">
      <c r="A134" s="58" t="s">
        <v>306</v>
      </c>
      <c r="B134" s="12" t="s">
        <v>95</v>
      </c>
      <c r="C134" s="13">
        <v>6626873441</v>
      </c>
      <c r="D134" s="13">
        <v>7068343982</v>
      </c>
      <c r="E134" s="14">
        <f t="shared" si="28"/>
        <v>441470541</v>
      </c>
      <c r="F134" s="1">
        <f t="shared" si="29"/>
        <v>6.661822425469194</v>
      </c>
      <c r="G134" s="13">
        <v>7649367809</v>
      </c>
      <c r="H134" s="1">
        <f t="shared" si="30"/>
        <v>581023827</v>
      </c>
      <c r="I134" s="1">
        <f t="shared" si="31"/>
        <v>8.2200842018953111</v>
      </c>
      <c r="J134" s="13">
        <v>8307595167</v>
      </c>
      <c r="K134" s="1">
        <f t="shared" si="32"/>
        <v>658227358</v>
      </c>
      <c r="L134" s="1">
        <f t="shared" si="33"/>
        <v>8.6049903003167252</v>
      </c>
      <c r="M134" s="13">
        <v>8497518909</v>
      </c>
      <c r="N134" s="1">
        <f t="shared" si="34"/>
        <v>189923742</v>
      </c>
      <c r="O134" s="1">
        <f t="shared" si="35"/>
        <v>2.2861458482525499</v>
      </c>
      <c r="P134" s="13">
        <v>9105548963</v>
      </c>
      <c r="Q134" s="1">
        <f t="shared" si="36"/>
        <v>608030054</v>
      </c>
      <c r="R134" s="1">
        <f t="shared" si="37"/>
        <v>7.1553833596770877</v>
      </c>
      <c r="S134" s="13">
        <v>9674474003</v>
      </c>
      <c r="T134" s="1">
        <f t="shared" si="38"/>
        <v>568925040</v>
      </c>
      <c r="U134" s="1">
        <f t="shared" si="39"/>
        <v>6.2481135658245543</v>
      </c>
      <c r="V134" s="13">
        <v>10364732277</v>
      </c>
      <c r="W134" s="1">
        <f t="shared" si="40"/>
        <v>690258274</v>
      </c>
      <c r="X134" s="1">
        <f t="shared" si="41"/>
        <v>7.1348403415622892</v>
      </c>
      <c r="Y134" s="13">
        <v>13317322356</v>
      </c>
      <c r="Z134" s="1">
        <f t="shared" si="42"/>
        <v>2952590079</v>
      </c>
      <c r="AA134" s="1">
        <f t="shared" si="43"/>
        <v>28.486891895432603</v>
      </c>
      <c r="AB134" s="13">
        <v>14648543831</v>
      </c>
      <c r="AC134" s="1">
        <f t="shared" si="44"/>
        <v>1331221475</v>
      </c>
      <c r="AD134" s="1">
        <f t="shared" si="45"/>
        <v>9.9961646899703531</v>
      </c>
      <c r="AE134" s="1">
        <v>15518914421.2868</v>
      </c>
      <c r="AF134" s="1">
        <f t="shared" si="46"/>
        <v>870370590.28680038</v>
      </c>
      <c r="AG134" s="1">
        <f t="shared" si="47"/>
        <v>5.9416867664680604</v>
      </c>
      <c r="AH134" s="1">
        <v>14447065930.445099</v>
      </c>
      <c r="AI134" s="1">
        <f t="shared" ref="AI134:AI197" si="48">AH134-AE134</f>
        <v>-1071848490.8417015</v>
      </c>
      <c r="AJ134" s="1">
        <f t="shared" ref="AJ134:AJ197" si="49">IFERROR(AI134/AE134*100,0)</f>
        <v>-6.9067233811888356</v>
      </c>
      <c r="AK134" s="1">
        <v>15747481752.423</v>
      </c>
      <c r="AL134" s="1">
        <f t="shared" ref="AL134:AL197" si="50">AK134-AH134</f>
        <v>1300415821.9779015</v>
      </c>
      <c r="AM134" s="1">
        <f t="shared" ref="AM134:AM197" si="51">IFERROR(AL134/AH134*100,0)</f>
        <v>9.0012451541282399</v>
      </c>
    </row>
    <row r="135" spans="1:39" ht="17.100000000000001" customHeight="1">
      <c r="A135" s="58" t="s">
        <v>307</v>
      </c>
      <c r="B135" s="12" t="s">
        <v>198</v>
      </c>
      <c r="C135" s="13">
        <v>6858894656</v>
      </c>
      <c r="D135" s="13">
        <v>7785170964</v>
      </c>
      <c r="E135" s="14">
        <f t="shared" si="28"/>
        <v>926276308</v>
      </c>
      <c r="F135" s="1">
        <f t="shared" si="29"/>
        <v>13.504746091846084</v>
      </c>
      <c r="G135" s="13">
        <v>9159978550</v>
      </c>
      <c r="H135" s="1">
        <f t="shared" si="30"/>
        <v>1374807586</v>
      </c>
      <c r="I135" s="1">
        <f t="shared" si="31"/>
        <v>17.659311431404038</v>
      </c>
      <c r="J135" s="13">
        <v>9237385332</v>
      </c>
      <c r="K135" s="1">
        <f t="shared" si="32"/>
        <v>77406782</v>
      </c>
      <c r="L135" s="1">
        <f t="shared" si="33"/>
        <v>0.84505418410614075</v>
      </c>
      <c r="M135" s="13">
        <v>9597014041</v>
      </c>
      <c r="N135" s="1">
        <f t="shared" si="34"/>
        <v>359628709</v>
      </c>
      <c r="O135" s="1">
        <f t="shared" si="35"/>
        <v>3.8931872610551395</v>
      </c>
      <c r="P135" s="13">
        <v>9885793621</v>
      </c>
      <c r="Q135" s="1">
        <f t="shared" si="36"/>
        <v>288779580</v>
      </c>
      <c r="R135" s="1">
        <f t="shared" si="37"/>
        <v>3.0090565541145069</v>
      </c>
      <c r="S135" s="13">
        <v>12124051008</v>
      </c>
      <c r="T135" s="1">
        <f t="shared" si="38"/>
        <v>2238257387</v>
      </c>
      <c r="U135" s="1">
        <f t="shared" si="39"/>
        <v>22.641150248629089</v>
      </c>
      <c r="V135" s="13">
        <v>13644566437</v>
      </c>
      <c r="W135" s="1">
        <f t="shared" si="40"/>
        <v>1520515429</v>
      </c>
      <c r="X135" s="1">
        <f t="shared" si="41"/>
        <v>12.541315010937307</v>
      </c>
      <c r="Y135" s="13">
        <v>14999408004</v>
      </c>
      <c r="Z135" s="1">
        <f t="shared" si="42"/>
        <v>1354841567</v>
      </c>
      <c r="AA135" s="1">
        <f t="shared" si="43"/>
        <v>9.9295318268675299</v>
      </c>
      <c r="AB135" s="13">
        <v>13890698575</v>
      </c>
      <c r="AC135" s="1">
        <f t="shared" si="44"/>
        <v>-1108709429</v>
      </c>
      <c r="AD135" s="1">
        <f t="shared" si="45"/>
        <v>-7.3916879166453269</v>
      </c>
      <c r="AE135" s="1">
        <v>9562807202.1540794</v>
      </c>
      <c r="AF135" s="1">
        <f t="shared" si="46"/>
        <v>-4327891372.8459206</v>
      </c>
      <c r="AG135" s="1">
        <f t="shared" si="47"/>
        <v>-31.156758239899538</v>
      </c>
      <c r="AH135" s="1">
        <v>8013743142.0824203</v>
      </c>
      <c r="AI135" s="1">
        <f t="shared" si="48"/>
        <v>-1549064060.0716591</v>
      </c>
      <c r="AJ135" s="1">
        <f t="shared" si="49"/>
        <v>-16.198842320304472</v>
      </c>
      <c r="AK135" s="1">
        <v>8307057913.1028299</v>
      </c>
      <c r="AL135" s="1">
        <f t="shared" si="50"/>
        <v>293314771.02040958</v>
      </c>
      <c r="AM135" s="1">
        <f t="shared" si="51"/>
        <v>3.6601468978975782</v>
      </c>
    </row>
    <row r="136" spans="1:39" ht="17.100000000000001" customHeight="1">
      <c r="A136" s="58" t="s">
        <v>308</v>
      </c>
      <c r="B136" s="12" t="s">
        <v>94</v>
      </c>
      <c r="C136" s="13">
        <v>142296593</v>
      </c>
      <c r="D136" s="13">
        <v>161329005</v>
      </c>
      <c r="E136" s="14">
        <f t="shared" si="28"/>
        <v>19032412</v>
      </c>
      <c r="F136" s="1">
        <f t="shared" si="29"/>
        <v>13.375170549585821</v>
      </c>
      <c r="G136" s="13">
        <v>172780822</v>
      </c>
      <c r="H136" s="1">
        <f t="shared" si="30"/>
        <v>11451817</v>
      </c>
      <c r="I136" s="1">
        <f t="shared" si="31"/>
        <v>7.0984241178453935</v>
      </c>
      <c r="J136" s="13">
        <v>192113342</v>
      </c>
      <c r="K136" s="1">
        <f t="shared" si="32"/>
        <v>19332520</v>
      </c>
      <c r="L136" s="1">
        <f t="shared" si="33"/>
        <v>11.189042728364841</v>
      </c>
      <c r="M136" s="13">
        <v>209227329</v>
      </c>
      <c r="N136" s="1">
        <f t="shared" si="34"/>
        <v>17113987</v>
      </c>
      <c r="O136" s="1">
        <f t="shared" si="35"/>
        <v>8.9082761362820904</v>
      </c>
      <c r="P136" s="13">
        <v>229847053</v>
      </c>
      <c r="Q136" s="1">
        <f t="shared" si="36"/>
        <v>20619724</v>
      </c>
      <c r="R136" s="1">
        <f t="shared" si="37"/>
        <v>9.8551771886358122</v>
      </c>
      <c r="S136" s="13">
        <v>245308575</v>
      </c>
      <c r="T136" s="1">
        <f t="shared" si="38"/>
        <v>15461522</v>
      </c>
      <c r="U136" s="1">
        <f t="shared" si="39"/>
        <v>6.7268741531352152</v>
      </c>
      <c r="V136" s="13">
        <v>278422058</v>
      </c>
      <c r="W136" s="1">
        <f t="shared" si="40"/>
        <v>33113483</v>
      </c>
      <c r="X136" s="1">
        <f t="shared" si="41"/>
        <v>13.498705864644153</v>
      </c>
      <c r="Y136" s="13">
        <v>301624770</v>
      </c>
      <c r="Z136" s="1">
        <f t="shared" si="42"/>
        <v>23202712</v>
      </c>
      <c r="AA136" s="1">
        <f t="shared" si="43"/>
        <v>8.3336471853821301</v>
      </c>
      <c r="AB136" s="13">
        <v>323450708</v>
      </c>
      <c r="AC136" s="1">
        <f t="shared" si="44"/>
        <v>21825938</v>
      </c>
      <c r="AD136" s="1">
        <f t="shared" si="45"/>
        <v>7.2361225505451694</v>
      </c>
      <c r="AE136" s="1">
        <v>335854485.07244003</v>
      </c>
      <c r="AF136" s="1">
        <f t="shared" si="46"/>
        <v>12403777.072440028</v>
      </c>
      <c r="AG136" s="1">
        <f t="shared" si="47"/>
        <v>3.8348276153533813</v>
      </c>
      <c r="AH136" s="1">
        <v>279711432.20921004</v>
      </c>
      <c r="AI136" s="1">
        <f t="shared" si="48"/>
        <v>-56143052.86322999</v>
      </c>
      <c r="AJ136" s="1">
        <f t="shared" si="49"/>
        <v>-16.716481499754448</v>
      </c>
      <c r="AK136" s="1">
        <v>305177710.8635</v>
      </c>
      <c r="AL136" s="1">
        <f t="shared" si="50"/>
        <v>25466278.654289961</v>
      </c>
      <c r="AM136" s="1">
        <f t="shared" si="51"/>
        <v>9.1044825923462671</v>
      </c>
    </row>
    <row r="137" spans="1:39" ht="17.100000000000001" customHeight="1">
      <c r="A137" s="58" t="s">
        <v>1963</v>
      </c>
      <c r="B137" s="12" t="s">
        <v>70</v>
      </c>
      <c r="C137" s="13"/>
      <c r="D137" s="13"/>
      <c r="E137" s="14"/>
      <c r="F137" s="1"/>
      <c r="G137" s="13"/>
      <c r="H137" s="1"/>
      <c r="I137" s="1"/>
      <c r="J137" s="13"/>
      <c r="K137" s="1"/>
      <c r="L137" s="1"/>
      <c r="M137" s="13"/>
      <c r="N137" s="1"/>
      <c r="O137" s="1"/>
      <c r="P137" s="13"/>
      <c r="Q137" s="1"/>
      <c r="R137" s="1"/>
      <c r="S137" s="13"/>
      <c r="T137" s="1"/>
      <c r="U137" s="1"/>
      <c r="V137" s="13"/>
      <c r="W137" s="1"/>
      <c r="X137" s="1"/>
      <c r="Y137" s="13"/>
      <c r="Z137" s="1"/>
      <c r="AA137" s="1"/>
      <c r="AB137" s="13"/>
      <c r="AC137" s="1"/>
      <c r="AD137" s="1"/>
      <c r="AE137" s="1"/>
      <c r="AF137" s="1"/>
      <c r="AG137" s="1"/>
      <c r="AH137" s="1">
        <v>653872790.4361701</v>
      </c>
      <c r="AI137" s="1">
        <f t="shared" si="48"/>
        <v>653872790.4361701</v>
      </c>
      <c r="AJ137" s="1">
        <f t="shared" si="49"/>
        <v>0</v>
      </c>
      <c r="AK137" s="1">
        <v>683720682.44946992</v>
      </c>
      <c r="AL137" s="1">
        <f t="shared" si="50"/>
        <v>29847892.013299823</v>
      </c>
      <c r="AM137" s="1">
        <f t="shared" si="51"/>
        <v>4.5647857580049465</v>
      </c>
    </row>
    <row r="138" spans="1:39" ht="17.100000000000001" customHeight="1">
      <c r="A138" s="58" t="s">
        <v>309</v>
      </c>
      <c r="B138" s="12" t="s">
        <v>93</v>
      </c>
      <c r="C138" s="13">
        <v>435254868</v>
      </c>
      <c r="D138" s="13">
        <v>475512765</v>
      </c>
      <c r="E138" s="14">
        <f t="shared" si="28"/>
        <v>40257897</v>
      </c>
      <c r="F138" s="1">
        <f t="shared" si="29"/>
        <v>9.2492697864553239</v>
      </c>
      <c r="G138" s="13">
        <v>502183133</v>
      </c>
      <c r="H138" s="1">
        <f t="shared" si="30"/>
        <v>26670368</v>
      </c>
      <c r="I138" s="1">
        <f t="shared" si="31"/>
        <v>5.6087596302488318</v>
      </c>
      <c r="J138" s="13">
        <v>700118315</v>
      </c>
      <c r="K138" s="1">
        <f t="shared" si="32"/>
        <v>197935182</v>
      </c>
      <c r="L138" s="1">
        <f t="shared" si="33"/>
        <v>39.414940286335742</v>
      </c>
      <c r="M138" s="13">
        <v>754493970</v>
      </c>
      <c r="N138" s="1">
        <f t="shared" si="34"/>
        <v>54375655</v>
      </c>
      <c r="O138" s="1">
        <f t="shared" si="35"/>
        <v>7.7666379860381181</v>
      </c>
      <c r="P138" s="13">
        <v>991930571</v>
      </c>
      <c r="Q138" s="1">
        <f t="shared" si="36"/>
        <v>237436601</v>
      </c>
      <c r="R138" s="1">
        <f t="shared" si="37"/>
        <v>31.469648591094774</v>
      </c>
      <c r="S138" s="13">
        <v>1066308156</v>
      </c>
      <c r="T138" s="1">
        <f t="shared" si="38"/>
        <v>74377585</v>
      </c>
      <c r="U138" s="1">
        <f t="shared" si="39"/>
        <v>7.4982652188063268</v>
      </c>
      <c r="V138" s="13">
        <v>1134943210</v>
      </c>
      <c r="W138" s="1">
        <f t="shared" si="40"/>
        <v>68635054</v>
      </c>
      <c r="X138" s="1">
        <f t="shared" si="41"/>
        <v>6.436699711410629</v>
      </c>
      <c r="Y138" s="13">
        <v>1654482305</v>
      </c>
      <c r="Z138" s="1">
        <f t="shared" si="42"/>
        <v>519539095</v>
      </c>
      <c r="AA138" s="1">
        <f t="shared" si="43"/>
        <v>45.77666004980108</v>
      </c>
      <c r="AB138" s="13">
        <v>1858523089</v>
      </c>
      <c r="AC138" s="1">
        <f t="shared" si="44"/>
        <v>204040784</v>
      </c>
      <c r="AD138" s="1">
        <f t="shared" si="45"/>
        <v>12.332605999071111</v>
      </c>
      <c r="AE138" s="1">
        <v>1847439109.5063999</v>
      </c>
      <c r="AF138" s="1">
        <f t="shared" si="46"/>
        <v>-11083979.49360013</v>
      </c>
      <c r="AG138" s="1">
        <f t="shared" si="47"/>
        <v>-0.59638642959039023</v>
      </c>
      <c r="AH138" s="1">
        <v>0</v>
      </c>
      <c r="AI138" s="1">
        <f t="shared" si="48"/>
        <v>-1847439109.5063999</v>
      </c>
      <c r="AJ138" s="1">
        <f t="shared" si="49"/>
        <v>-100</v>
      </c>
      <c r="AK138" s="1">
        <v>0</v>
      </c>
      <c r="AL138" s="1">
        <f t="shared" si="50"/>
        <v>0</v>
      </c>
      <c r="AM138" s="1">
        <f t="shared" si="51"/>
        <v>0</v>
      </c>
    </row>
    <row r="139" spans="1:39" ht="17.100000000000001" customHeight="1">
      <c r="A139" s="58" t="s">
        <v>1978</v>
      </c>
      <c r="B139" s="12" t="s">
        <v>1979</v>
      </c>
      <c r="C139" s="13"/>
      <c r="D139" s="13"/>
      <c r="E139" s="14"/>
      <c r="F139" s="1"/>
      <c r="G139" s="13"/>
      <c r="H139" s="1"/>
      <c r="I139" s="1"/>
      <c r="J139" s="13"/>
      <c r="K139" s="1"/>
      <c r="L139" s="1"/>
      <c r="M139" s="13"/>
      <c r="N139" s="1"/>
      <c r="O139" s="1"/>
      <c r="P139" s="13"/>
      <c r="Q139" s="1"/>
      <c r="R139" s="1"/>
      <c r="S139" s="13"/>
      <c r="T139" s="1"/>
      <c r="U139" s="1"/>
      <c r="V139" s="13"/>
      <c r="W139" s="1"/>
      <c r="X139" s="1"/>
      <c r="Y139" s="13"/>
      <c r="Z139" s="1"/>
      <c r="AA139" s="1"/>
      <c r="AB139" s="13"/>
      <c r="AC139" s="1"/>
      <c r="AD139" s="1"/>
      <c r="AE139" s="1"/>
      <c r="AF139" s="1"/>
      <c r="AG139" s="1"/>
      <c r="AH139" s="1">
        <v>5789405425.8308802</v>
      </c>
      <c r="AI139" s="1">
        <f t="shared" si="48"/>
        <v>5789405425.8308802</v>
      </c>
      <c r="AJ139" s="1">
        <f t="shared" si="49"/>
        <v>0</v>
      </c>
      <c r="AK139" s="1">
        <v>8239323225.7556505</v>
      </c>
      <c r="AL139" s="1">
        <f t="shared" si="50"/>
        <v>2449917799.9247704</v>
      </c>
      <c r="AM139" s="1">
        <f t="shared" si="51"/>
        <v>42.317260922751224</v>
      </c>
    </row>
    <row r="140" spans="1:39" ht="17.100000000000001" customHeight="1">
      <c r="A140" s="58" t="s">
        <v>310</v>
      </c>
      <c r="B140" s="12" t="s">
        <v>92</v>
      </c>
      <c r="C140" s="13">
        <v>-44157281534</v>
      </c>
      <c r="D140" s="13">
        <v>-48875616926</v>
      </c>
      <c r="E140" s="14">
        <f t="shared" si="28"/>
        <v>-4718335392</v>
      </c>
      <c r="F140" s="1">
        <f t="shared" si="29"/>
        <v>10.685294085341281</v>
      </c>
      <c r="G140" s="13">
        <v>-59009992017</v>
      </c>
      <c r="H140" s="1">
        <f t="shared" si="30"/>
        <v>-10134375091</v>
      </c>
      <c r="I140" s="1">
        <f t="shared" si="31"/>
        <v>20.735032575330813</v>
      </c>
      <c r="J140" s="13">
        <v>-64657344131</v>
      </c>
      <c r="K140" s="1">
        <f t="shared" si="32"/>
        <v>-5647352114</v>
      </c>
      <c r="L140" s="1">
        <f t="shared" si="33"/>
        <v>9.5701624775225724</v>
      </c>
      <c r="M140" s="13">
        <v>-70994055250</v>
      </c>
      <c r="N140" s="1">
        <f t="shared" si="34"/>
        <v>-6336711119</v>
      </c>
      <c r="O140" s="1">
        <f t="shared" si="35"/>
        <v>9.8004506744994195</v>
      </c>
      <c r="P140" s="13">
        <v>-76995816826</v>
      </c>
      <c r="Q140" s="1">
        <f t="shared" si="36"/>
        <v>-6001761576</v>
      </c>
      <c r="R140" s="1">
        <f t="shared" si="37"/>
        <v>8.4538931532580683</v>
      </c>
      <c r="S140" s="13">
        <v>-79626993076</v>
      </c>
      <c r="T140" s="1">
        <f t="shared" si="38"/>
        <v>-2631176250</v>
      </c>
      <c r="U140" s="1">
        <f t="shared" si="39"/>
        <v>3.4172976642953183</v>
      </c>
      <c r="V140" s="13">
        <v>-83579871746</v>
      </c>
      <c r="W140" s="1">
        <f t="shared" si="40"/>
        <v>-3952878670</v>
      </c>
      <c r="X140" s="1">
        <f t="shared" si="41"/>
        <v>4.964244557404264</v>
      </c>
      <c r="Y140" s="13">
        <v>-67764120168</v>
      </c>
      <c r="Z140" s="1">
        <f t="shared" si="42"/>
        <v>15815751578</v>
      </c>
      <c r="AA140" s="1">
        <f t="shared" si="43"/>
        <v>-18.922919176119599</v>
      </c>
      <c r="AB140" s="13">
        <v>-67903063330</v>
      </c>
      <c r="AC140" s="1">
        <f t="shared" si="44"/>
        <v>-138943162</v>
      </c>
      <c r="AD140" s="1">
        <f t="shared" si="45"/>
        <v>0.2050394244853084</v>
      </c>
      <c r="AE140" s="1">
        <v>-75690282162.825104</v>
      </c>
      <c r="AF140" s="1">
        <f t="shared" si="46"/>
        <v>-7787218832.8251038</v>
      </c>
      <c r="AG140" s="1">
        <f t="shared" si="47"/>
        <v>11.468140686054531</v>
      </c>
      <c r="AH140" s="1">
        <v>77206070371.940002</v>
      </c>
      <c r="AI140" s="1">
        <f t="shared" si="48"/>
        <v>152896352534.76511</v>
      </c>
      <c r="AJ140" s="1">
        <f t="shared" si="49"/>
        <v>-202.00261931360504</v>
      </c>
      <c r="AK140" s="1">
        <v>86834172579.507202</v>
      </c>
      <c r="AL140" s="1">
        <f t="shared" si="50"/>
        <v>9628102207.5671997</v>
      </c>
      <c r="AM140" s="1">
        <f t="shared" si="51"/>
        <v>12.47065439438097</v>
      </c>
    </row>
    <row r="141" spans="1:39" ht="17.100000000000001" customHeight="1">
      <c r="A141" s="58" t="s">
        <v>311</v>
      </c>
      <c r="B141" s="12" t="s">
        <v>91</v>
      </c>
      <c r="C141" s="13">
        <v>-17480850</v>
      </c>
      <c r="D141" s="13">
        <v>-19794907</v>
      </c>
      <c r="E141" s="14">
        <f t="shared" si="28"/>
        <v>-2314057</v>
      </c>
      <c r="F141" s="1">
        <f t="shared" si="29"/>
        <v>13.237668648835726</v>
      </c>
      <c r="G141" s="13">
        <v>-21899992</v>
      </c>
      <c r="H141" s="1">
        <f t="shared" si="30"/>
        <v>-2105085</v>
      </c>
      <c r="I141" s="1">
        <f t="shared" si="31"/>
        <v>10.634477848266728</v>
      </c>
      <c r="J141" s="13">
        <v>-26811735</v>
      </c>
      <c r="K141" s="1">
        <f t="shared" si="32"/>
        <v>-4911743</v>
      </c>
      <c r="L141" s="1">
        <f t="shared" si="33"/>
        <v>22.428058421208554</v>
      </c>
      <c r="M141" s="13">
        <v>-33377273</v>
      </c>
      <c r="N141" s="1">
        <f t="shared" si="34"/>
        <v>-6565538</v>
      </c>
      <c r="O141" s="1">
        <f t="shared" si="35"/>
        <v>24.487553677522175</v>
      </c>
      <c r="P141" s="13">
        <v>-42889977</v>
      </c>
      <c r="Q141" s="1">
        <f t="shared" si="36"/>
        <v>-9512704</v>
      </c>
      <c r="R141" s="1">
        <f t="shared" si="37"/>
        <v>28.500542869394991</v>
      </c>
      <c r="S141" s="13">
        <v>-49929742</v>
      </c>
      <c r="T141" s="1">
        <f t="shared" si="38"/>
        <v>-7039765</v>
      </c>
      <c r="U141" s="1">
        <f t="shared" si="39"/>
        <v>16.413543425308902</v>
      </c>
      <c r="V141" s="13">
        <v>-57537219</v>
      </c>
      <c r="W141" s="1">
        <f t="shared" si="40"/>
        <v>-7607477</v>
      </c>
      <c r="X141" s="1">
        <f t="shared" si="41"/>
        <v>15.236363528575813</v>
      </c>
      <c r="Y141" s="13">
        <v>-65416762</v>
      </c>
      <c r="Z141" s="1">
        <f t="shared" si="42"/>
        <v>-7879543</v>
      </c>
      <c r="AA141" s="1">
        <f t="shared" si="43"/>
        <v>13.694688650141398</v>
      </c>
      <c r="AB141" s="13">
        <v>-74162914</v>
      </c>
      <c r="AC141" s="1">
        <f t="shared" si="44"/>
        <v>-8746152</v>
      </c>
      <c r="AD141" s="1">
        <f t="shared" si="45"/>
        <v>13.36989440107109</v>
      </c>
      <c r="AE141" s="1">
        <v>-77755294.719740003</v>
      </c>
      <c r="AF141" s="1">
        <f t="shared" si="46"/>
        <v>-3592380.7197400033</v>
      </c>
      <c r="AG141" s="1">
        <f t="shared" si="47"/>
        <v>4.8439044880841697</v>
      </c>
      <c r="AH141" s="1">
        <v>0</v>
      </c>
      <c r="AI141" s="1">
        <f t="shared" si="48"/>
        <v>77755294.719740003</v>
      </c>
      <c r="AJ141" s="1">
        <f t="shared" si="49"/>
        <v>-100</v>
      </c>
      <c r="AK141" s="1">
        <v>0</v>
      </c>
      <c r="AL141" s="1">
        <f t="shared" si="50"/>
        <v>0</v>
      </c>
      <c r="AM141" s="1">
        <f t="shared" si="51"/>
        <v>0</v>
      </c>
    </row>
    <row r="142" spans="1:39" ht="17.100000000000001" customHeight="1">
      <c r="A142" s="58" t="s">
        <v>312</v>
      </c>
      <c r="B142" s="12" t="s">
        <v>90</v>
      </c>
      <c r="C142" s="13">
        <v>3071237540</v>
      </c>
      <c r="D142" s="13">
        <v>3450347569</v>
      </c>
      <c r="E142" s="14">
        <f t="shared" si="28"/>
        <v>379110029</v>
      </c>
      <c r="F142" s="1">
        <f t="shared" si="29"/>
        <v>12.343884966970025</v>
      </c>
      <c r="G142" s="13">
        <v>2855167280</v>
      </c>
      <c r="H142" s="1">
        <f t="shared" si="30"/>
        <v>-595180289</v>
      </c>
      <c r="I142" s="1">
        <f t="shared" si="31"/>
        <v>-17.249864748336023</v>
      </c>
      <c r="J142" s="13">
        <v>3327311167</v>
      </c>
      <c r="K142" s="1">
        <f t="shared" si="32"/>
        <v>472143887</v>
      </c>
      <c r="L142" s="1">
        <f t="shared" si="33"/>
        <v>16.536470220406841</v>
      </c>
      <c r="M142" s="13">
        <v>4465974014</v>
      </c>
      <c r="N142" s="1">
        <f t="shared" si="34"/>
        <v>1138662847</v>
      </c>
      <c r="O142" s="1">
        <f t="shared" si="35"/>
        <v>34.221712062675863</v>
      </c>
      <c r="P142" s="13">
        <v>5068015154</v>
      </c>
      <c r="Q142" s="1">
        <f t="shared" si="36"/>
        <v>602041140</v>
      </c>
      <c r="R142" s="1">
        <f t="shared" si="37"/>
        <v>13.48062344547265</v>
      </c>
      <c r="S142" s="13">
        <v>5205997405</v>
      </c>
      <c r="T142" s="1">
        <f t="shared" si="38"/>
        <v>137982251</v>
      </c>
      <c r="U142" s="1">
        <f t="shared" si="39"/>
        <v>2.7226092820795063</v>
      </c>
      <c r="V142" s="13">
        <v>5336623980</v>
      </c>
      <c r="W142" s="1">
        <f t="shared" si="40"/>
        <v>130626575</v>
      </c>
      <c r="X142" s="1">
        <f t="shared" si="41"/>
        <v>2.5091555918668385</v>
      </c>
      <c r="Y142" s="13">
        <v>338641489</v>
      </c>
      <c r="Z142" s="1">
        <f t="shared" si="42"/>
        <v>-4997982491</v>
      </c>
      <c r="AA142" s="1">
        <f t="shared" si="43"/>
        <v>-93.654387300489546</v>
      </c>
      <c r="AB142" s="13">
        <v>75484549</v>
      </c>
      <c r="AC142" s="1">
        <f t="shared" si="44"/>
        <v>-263156940</v>
      </c>
      <c r="AD142" s="1">
        <f t="shared" si="45"/>
        <v>-77.709598069951795</v>
      </c>
      <c r="AE142" s="1">
        <v>65840560.005230002</v>
      </c>
      <c r="AF142" s="1">
        <f t="shared" si="46"/>
        <v>-9643988.9947699979</v>
      </c>
      <c r="AG142" s="1">
        <f t="shared" si="47"/>
        <v>-12.776109975526248</v>
      </c>
      <c r="AH142" s="1">
        <v>0</v>
      </c>
      <c r="AI142" s="1">
        <f t="shared" si="48"/>
        <v>-65840560.005230002</v>
      </c>
      <c r="AJ142" s="1">
        <f t="shared" si="49"/>
        <v>-100</v>
      </c>
      <c r="AK142" s="1">
        <v>0</v>
      </c>
      <c r="AL142" s="1">
        <f t="shared" si="50"/>
        <v>0</v>
      </c>
      <c r="AM142" s="1">
        <f t="shared" si="51"/>
        <v>0</v>
      </c>
    </row>
    <row r="143" spans="1:39" ht="30">
      <c r="A143" s="58" t="s">
        <v>313</v>
      </c>
      <c r="B143" s="12" t="s">
        <v>89</v>
      </c>
      <c r="C143" s="13">
        <v>-2847165437</v>
      </c>
      <c r="D143" s="13">
        <v>-4153509503</v>
      </c>
      <c r="E143" s="14">
        <f t="shared" si="28"/>
        <v>-1306344066</v>
      </c>
      <c r="F143" s="1">
        <f t="shared" si="29"/>
        <v>45.882267641478116</v>
      </c>
      <c r="G143" s="13">
        <v>-2705598672</v>
      </c>
      <c r="H143" s="1">
        <f t="shared" si="30"/>
        <v>1447910831</v>
      </c>
      <c r="I143" s="1">
        <f t="shared" si="31"/>
        <v>-34.859937841822727</v>
      </c>
      <c r="J143" s="13">
        <v>-3662873166</v>
      </c>
      <c r="K143" s="1">
        <f t="shared" si="32"/>
        <v>-957274494</v>
      </c>
      <c r="L143" s="1">
        <f t="shared" si="33"/>
        <v>35.381244968322484</v>
      </c>
      <c r="M143" s="13">
        <v>-3817191630</v>
      </c>
      <c r="N143" s="1">
        <f t="shared" si="34"/>
        <v>-154318464</v>
      </c>
      <c r="O143" s="1">
        <f t="shared" si="35"/>
        <v>4.2130441597714885</v>
      </c>
      <c r="P143" s="13">
        <v>-3593427102</v>
      </c>
      <c r="Q143" s="1">
        <f t="shared" si="36"/>
        <v>223764528</v>
      </c>
      <c r="R143" s="1">
        <f t="shared" si="37"/>
        <v>-5.8620197697541325</v>
      </c>
      <c r="S143" s="13">
        <v>-3616945357</v>
      </c>
      <c r="T143" s="1">
        <f t="shared" si="38"/>
        <v>-23518255</v>
      </c>
      <c r="U143" s="1">
        <f t="shared" si="39"/>
        <v>0.65447981362723073</v>
      </c>
      <c r="V143" s="13">
        <v>-3823400812</v>
      </c>
      <c r="W143" s="1">
        <f t="shared" si="40"/>
        <v>-206455455</v>
      </c>
      <c r="X143" s="1">
        <f t="shared" si="41"/>
        <v>5.7080059172151882</v>
      </c>
      <c r="Y143" s="13">
        <v>-8788632701</v>
      </c>
      <c r="Z143" s="1">
        <f t="shared" si="42"/>
        <v>-4965231889</v>
      </c>
      <c r="AA143" s="1">
        <f t="shared" si="43"/>
        <v>129.86427877025832</v>
      </c>
      <c r="AB143" s="13">
        <v>-10028017832</v>
      </c>
      <c r="AC143" s="1">
        <f t="shared" si="44"/>
        <v>-1239385131</v>
      </c>
      <c r="AD143" s="1">
        <f t="shared" si="45"/>
        <v>14.102138218371312</v>
      </c>
      <c r="AE143" s="1">
        <v>-9062774367.0886898</v>
      </c>
      <c r="AF143" s="1">
        <f t="shared" si="46"/>
        <v>965243464.9113102</v>
      </c>
      <c r="AG143" s="1">
        <f t="shared" si="47"/>
        <v>-9.6254661796787104</v>
      </c>
      <c r="AH143" s="1">
        <v>8777214550.2840405</v>
      </c>
      <c r="AI143" s="1">
        <f t="shared" si="48"/>
        <v>17839988917.37273</v>
      </c>
      <c r="AJ143" s="1">
        <f t="shared" si="49"/>
        <v>-196.84909051866441</v>
      </c>
      <c r="AK143" s="1">
        <v>8341906728.0637302</v>
      </c>
      <c r="AL143" s="1">
        <f t="shared" si="50"/>
        <v>-435307822.22031021</v>
      </c>
      <c r="AM143" s="1">
        <f t="shared" si="51"/>
        <v>-4.9595212664161563</v>
      </c>
    </row>
    <row r="144" spans="1:39" ht="17.100000000000001" customHeight="1">
      <c r="A144" s="58" t="s">
        <v>2032</v>
      </c>
      <c r="B144" s="12" t="s">
        <v>2033</v>
      </c>
      <c r="C144" s="13"/>
      <c r="D144" s="13"/>
      <c r="E144" s="14"/>
      <c r="F144" s="1"/>
      <c r="G144" s="13"/>
      <c r="H144" s="1"/>
      <c r="I144" s="1"/>
      <c r="J144" s="13"/>
      <c r="K144" s="1"/>
      <c r="L144" s="1"/>
      <c r="M144" s="13"/>
      <c r="N144" s="1"/>
      <c r="O144" s="1"/>
      <c r="P144" s="13"/>
      <c r="Q144" s="1"/>
      <c r="R144" s="1"/>
      <c r="S144" s="13"/>
      <c r="T144" s="1"/>
      <c r="U144" s="1"/>
      <c r="V144" s="13"/>
      <c r="W144" s="1"/>
      <c r="X144" s="1"/>
      <c r="Y144" s="13"/>
      <c r="Z144" s="1"/>
      <c r="AA144" s="1"/>
      <c r="AB144" s="13"/>
      <c r="AC144" s="1"/>
      <c r="AD144" s="1"/>
      <c r="AE144" s="1"/>
      <c r="AF144" s="1"/>
      <c r="AG144" s="1"/>
      <c r="AH144" s="1">
        <v>112397601.46147001</v>
      </c>
      <c r="AI144" s="1">
        <f t="shared" si="48"/>
        <v>112397601.46147001</v>
      </c>
      <c r="AJ144" s="1">
        <f t="shared" si="49"/>
        <v>0</v>
      </c>
      <c r="AK144" s="1">
        <v>122543690.02547</v>
      </c>
      <c r="AL144" s="1">
        <f t="shared" si="50"/>
        <v>10146088.563999996</v>
      </c>
      <c r="AM144" s="1">
        <f t="shared" si="51"/>
        <v>9.0269618141967953</v>
      </c>
    </row>
    <row r="145" spans="1:39" ht="30">
      <c r="A145" s="58" t="s">
        <v>2036</v>
      </c>
      <c r="B145" s="12" t="s">
        <v>2037</v>
      </c>
      <c r="C145" s="13"/>
      <c r="D145" s="13"/>
      <c r="E145" s="14"/>
      <c r="F145" s="1"/>
      <c r="G145" s="13"/>
      <c r="H145" s="1"/>
      <c r="I145" s="1"/>
      <c r="J145" s="13"/>
      <c r="K145" s="1"/>
      <c r="L145" s="1"/>
      <c r="M145" s="13"/>
      <c r="N145" s="1"/>
      <c r="O145" s="1"/>
      <c r="P145" s="13"/>
      <c r="Q145" s="1"/>
      <c r="R145" s="1"/>
      <c r="S145" s="13"/>
      <c r="T145" s="1"/>
      <c r="U145" s="1"/>
      <c r="V145" s="13"/>
      <c r="W145" s="1"/>
      <c r="X145" s="1"/>
      <c r="Y145" s="13"/>
      <c r="Z145" s="1"/>
      <c r="AA145" s="1"/>
      <c r="AB145" s="13"/>
      <c r="AC145" s="1"/>
      <c r="AD145" s="1"/>
      <c r="AE145" s="1"/>
      <c r="AF145" s="1"/>
      <c r="AG145" s="1"/>
      <c r="AH145" s="1">
        <v>1790654.8589999999</v>
      </c>
      <c r="AI145" s="1">
        <f t="shared" si="48"/>
        <v>1790654.8589999999</v>
      </c>
      <c r="AJ145" s="1">
        <f t="shared" si="49"/>
        <v>0</v>
      </c>
      <c r="AK145" s="1">
        <v>2449753.8066400001</v>
      </c>
      <c r="AL145" s="1">
        <f t="shared" si="50"/>
        <v>659098.94764000014</v>
      </c>
      <c r="AM145" s="1">
        <f t="shared" si="51"/>
        <v>36.807704417593747</v>
      </c>
    </row>
    <row r="146" spans="1:39" ht="30">
      <c r="A146" s="58" t="s">
        <v>2039</v>
      </c>
      <c r="B146" s="12" t="s">
        <v>2040</v>
      </c>
      <c r="C146" s="13"/>
      <c r="D146" s="13"/>
      <c r="E146" s="14"/>
      <c r="F146" s="1"/>
      <c r="G146" s="13"/>
      <c r="H146" s="1"/>
      <c r="I146" s="1"/>
      <c r="J146" s="13"/>
      <c r="K146" s="1"/>
      <c r="L146" s="1"/>
      <c r="M146" s="13"/>
      <c r="N146" s="1"/>
      <c r="O146" s="1"/>
      <c r="P146" s="13"/>
      <c r="Q146" s="1"/>
      <c r="R146" s="1"/>
      <c r="S146" s="13"/>
      <c r="T146" s="1"/>
      <c r="U146" s="1"/>
      <c r="V146" s="13"/>
      <c r="W146" s="1"/>
      <c r="X146" s="1"/>
      <c r="Y146" s="13"/>
      <c r="Z146" s="1"/>
      <c r="AA146" s="1"/>
      <c r="AB146" s="13"/>
      <c r="AC146" s="1"/>
      <c r="AD146" s="1"/>
      <c r="AE146" s="1"/>
      <c r="AF146" s="1"/>
      <c r="AG146" s="1"/>
      <c r="AH146" s="1">
        <v>456661.005</v>
      </c>
      <c r="AI146" s="1">
        <f t="shared" si="48"/>
        <v>456661.005</v>
      </c>
      <c r="AJ146" s="1">
        <f t="shared" si="49"/>
        <v>0</v>
      </c>
      <c r="AK146" s="1">
        <v>574688.701</v>
      </c>
      <c r="AL146" s="1">
        <f t="shared" si="50"/>
        <v>118027.696</v>
      </c>
      <c r="AM146" s="1">
        <f t="shared" si="51"/>
        <v>25.845801307251971</v>
      </c>
    </row>
    <row r="147" spans="1:39" ht="17.100000000000001" customHeight="1">
      <c r="A147" s="58" t="s">
        <v>314</v>
      </c>
      <c r="B147" s="12" t="s">
        <v>211</v>
      </c>
      <c r="C147" s="13">
        <v>40168841664</v>
      </c>
      <c r="D147" s="13">
        <v>49646502172</v>
      </c>
      <c r="E147" s="14">
        <f t="shared" si="28"/>
        <v>9477660508</v>
      </c>
      <c r="F147" s="1">
        <f t="shared" si="29"/>
        <v>23.594557660581088</v>
      </c>
      <c r="G147" s="13">
        <v>64261085568</v>
      </c>
      <c r="H147" s="1">
        <f t="shared" si="30"/>
        <v>14614583396</v>
      </c>
      <c r="I147" s="1">
        <f t="shared" si="31"/>
        <v>29.437287133276513</v>
      </c>
      <c r="J147" s="13">
        <v>64864903906</v>
      </c>
      <c r="K147" s="1">
        <f t="shared" si="32"/>
        <v>603818338</v>
      </c>
      <c r="L147" s="1">
        <f t="shared" si="33"/>
        <v>0.93963295618629039</v>
      </c>
      <c r="M147" s="13">
        <v>80295661683</v>
      </c>
      <c r="N147" s="1">
        <f t="shared" si="34"/>
        <v>15430757777</v>
      </c>
      <c r="O147" s="1">
        <f t="shared" si="35"/>
        <v>23.789070587943407</v>
      </c>
      <c r="P147" s="13">
        <v>95452478869</v>
      </c>
      <c r="Q147" s="1">
        <f t="shared" si="36"/>
        <v>15156817186</v>
      </c>
      <c r="R147" s="1">
        <f t="shared" si="37"/>
        <v>18.876259150634738</v>
      </c>
      <c r="S147" s="13">
        <v>105897310254</v>
      </c>
      <c r="T147" s="1">
        <f t="shared" si="38"/>
        <v>10444831385</v>
      </c>
      <c r="U147" s="1">
        <f t="shared" si="39"/>
        <v>10.942441211332604</v>
      </c>
      <c r="V147" s="13">
        <v>116892830566</v>
      </c>
      <c r="W147" s="1">
        <f t="shared" si="40"/>
        <v>10995520312</v>
      </c>
      <c r="X147" s="1">
        <f t="shared" si="41"/>
        <v>10.383191306395503</v>
      </c>
      <c r="Y147" s="13">
        <v>176845826677</v>
      </c>
      <c r="Z147" s="1">
        <f t="shared" si="42"/>
        <v>59952996111</v>
      </c>
      <c r="AA147" s="1">
        <f t="shared" si="43"/>
        <v>51.288856485641652</v>
      </c>
      <c r="AB147" s="13">
        <v>193493228477</v>
      </c>
      <c r="AC147" s="1">
        <f t="shared" si="44"/>
        <v>16647401800</v>
      </c>
      <c r="AD147" s="1">
        <f t="shared" si="45"/>
        <v>9.4135112559968075</v>
      </c>
      <c r="AE147" s="1">
        <v>212470174805.97299</v>
      </c>
      <c r="AF147" s="1">
        <f t="shared" si="46"/>
        <v>18976946328.972992</v>
      </c>
      <c r="AG147" s="1">
        <f t="shared" si="47"/>
        <v>9.8075506199064364</v>
      </c>
      <c r="AH147" s="1">
        <v>331674090310.51398</v>
      </c>
      <c r="AI147" s="1">
        <f t="shared" si="48"/>
        <v>119203915504.54099</v>
      </c>
      <c r="AJ147" s="1">
        <f t="shared" si="49"/>
        <v>56.103834626858841</v>
      </c>
      <c r="AK147" s="1">
        <v>344365050853.27399</v>
      </c>
      <c r="AL147" s="1">
        <f t="shared" si="50"/>
        <v>12690960542.76001</v>
      </c>
      <c r="AM147" s="1">
        <f t="shared" si="51"/>
        <v>3.8263346198910821</v>
      </c>
    </row>
    <row r="148" spans="1:39" ht="17.100000000000001" customHeight="1">
      <c r="A148" s="58" t="s">
        <v>315</v>
      </c>
      <c r="B148" s="12" t="s">
        <v>199</v>
      </c>
      <c r="C148" s="13">
        <v>3435202</v>
      </c>
      <c r="D148" s="13">
        <v>3109851</v>
      </c>
      <c r="E148" s="14">
        <f t="shared" si="28"/>
        <v>-325351</v>
      </c>
      <c r="F148" s="1">
        <f t="shared" si="29"/>
        <v>-9.4710878719795808</v>
      </c>
      <c r="G148" s="13">
        <v>2252425</v>
      </c>
      <c r="H148" s="1">
        <f t="shared" si="30"/>
        <v>-857426</v>
      </c>
      <c r="I148" s="1">
        <f t="shared" si="31"/>
        <v>-27.571288785218329</v>
      </c>
      <c r="J148" s="13">
        <v>2147756</v>
      </c>
      <c r="K148" s="1">
        <f t="shared" si="32"/>
        <v>-104669</v>
      </c>
      <c r="L148" s="1">
        <f t="shared" si="33"/>
        <v>-4.6469471791513586</v>
      </c>
      <c r="M148" s="13">
        <v>2636724</v>
      </c>
      <c r="N148" s="1">
        <f t="shared" si="34"/>
        <v>488968</v>
      </c>
      <c r="O148" s="1">
        <f t="shared" si="35"/>
        <v>22.766459504710966</v>
      </c>
      <c r="P148" s="13">
        <v>1889971</v>
      </c>
      <c r="Q148" s="1">
        <f t="shared" si="36"/>
        <v>-746753</v>
      </c>
      <c r="R148" s="1">
        <f t="shared" si="37"/>
        <v>-28.3212425722222</v>
      </c>
      <c r="S148" s="13">
        <v>2060992</v>
      </c>
      <c r="T148" s="1">
        <f t="shared" si="38"/>
        <v>171021</v>
      </c>
      <c r="U148" s="1">
        <f t="shared" si="39"/>
        <v>9.0488690038101112</v>
      </c>
      <c r="V148" s="13">
        <v>2413748</v>
      </c>
      <c r="W148" s="1">
        <f t="shared" si="40"/>
        <v>352756</v>
      </c>
      <c r="X148" s="1">
        <f t="shared" si="41"/>
        <v>17.11583548116635</v>
      </c>
      <c r="Y148" s="13">
        <v>2844378</v>
      </c>
      <c r="Z148" s="1">
        <f t="shared" si="42"/>
        <v>430630</v>
      </c>
      <c r="AA148" s="1">
        <f t="shared" si="43"/>
        <v>17.84071908086511</v>
      </c>
      <c r="AB148" s="13">
        <v>2929276</v>
      </c>
      <c r="AC148" s="1">
        <f t="shared" si="44"/>
        <v>84898</v>
      </c>
      <c r="AD148" s="1">
        <f t="shared" si="45"/>
        <v>2.9847650347457333</v>
      </c>
      <c r="AE148" s="1">
        <v>2945469.9309999999</v>
      </c>
      <c r="AF148" s="1">
        <f t="shared" si="46"/>
        <v>16193.930999999866</v>
      </c>
      <c r="AG148" s="1">
        <f t="shared" si="47"/>
        <v>0.55283049463416445</v>
      </c>
      <c r="AH148" s="1">
        <v>4321553.6780000003</v>
      </c>
      <c r="AI148" s="1">
        <f t="shared" si="48"/>
        <v>1376083.7470000004</v>
      </c>
      <c r="AJ148" s="1">
        <f t="shared" si="49"/>
        <v>46.7186486107775</v>
      </c>
      <c r="AK148" s="1">
        <v>20753774.236139998</v>
      </c>
      <c r="AL148" s="1">
        <f t="shared" si="50"/>
        <v>16432220.558139998</v>
      </c>
      <c r="AM148" s="1">
        <f t="shared" si="51"/>
        <v>380.23872390599973</v>
      </c>
    </row>
    <row r="149" spans="1:39" ht="17.100000000000001" customHeight="1">
      <c r="A149" s="58" t="s">
        <v>316</v>
      </c>
      <c r="B149" s="12" t="s">
        <v>200</v>
      </c>
      <c r="C149" s="13">
        <v>0</v>
      </c>
      <c r="D149" s="13">
        <v>91553</v>
      </c>
      <c r="E149" s="14">
        <f t="shared" si="28"/>
        <v>91553</v>
      </c>
      <c r="F149" s="1">
        <f t="shared" si="29"/>
        <v>0</v>
      </c>
      <c r="G149" s="13">
        <v>6227</v>
      </c>
      <c r="H149" s="1">
        <f t="shared" si="30"/>
        <v>-85326</v>
      </c>
      <c r="I149" s="1">
        <f t="shared" si="31"/>
        <v>-93.198475200157276</v>
      </c>
      <c r="J149" s="13">
        <v>6227</v>
      </c>
      <c r="K149" s="1">
        <f t="shared" si="32"/>
        <v>0</v>
      </c>
      <c r="L149" s="1">
        <f t="shared" si="33"/>
        <v>0</v>
      </c>
      <c r="M149" s="13">
        <v>6227</v>
      </c>
      <c r="N149" s="1">
        <f t="shared" si="34"/>
        <v>0</v>
      </c>
      <c r="O149" s="1">
        <f t="shared" si="35"/>
        <v>0</v>
      </c>
      <c r="P149" s="13">
        <v>0</v>
      </c>
      <c r="Q149" s="1">
        <f t="shared" si="36"/>
        <v>-6227</v>
      </c>
      <c r="R149" s="1">
        <f t="shared" si="37"/>
        <v>-100</v>
      </c>
      <c r="S149" s="13">
        <v>0</v>
      </c>
      <c r="T149" s="1">
        <f t="shared" si="38"/>
        <v>0</v>
      </c>
      <c r="U149" s="1">
        <f t="shared" si="39"/>
        <v>0</v>
      </c>
      <c r="V149" s="13">
        <v>0</v>
      </c>
      <c r="W149" s="1">
        <f t="shared" si="40"/>
        <v>0</v>
      </c>
      <c r="X149" s="1">
        <f t="shared" si="41"/>
        <v>0</v>
      </c>
      <c r="Y149" s="13">
        <v>0</v>
      </c>
      <c r="Z149" s="1">
        <f t="shared" si="42"/>
        <v>0</v>
      </c>
      <c r="AA149" s="1">
        <f t="shared" si="43"/>
        <v>0</v>
      </c>
      <c r="AB149" s="13">
        <v>0</v>
      </c>
      <c r="AC149" s="1">
        <f t="shared" si="44"/>
        <v>0</v>
      </c>
      <c r="AD149" s="1">
        <f t="shared" si="45"/>
        <v>0</v>
      </c>
      <c r="AE149" s="1">
        <v>0</v>
      </c>
      <c r="AF149" s="1">
        <f t="shared" si="46"/>
        <v>0</v>
      </c>
      <c r="AG149" s="1">
        <f t="shared" si="47"/>
        <v>0</v>
      </c>
      <c r="AH149" s="1">
        <v>0</v>
      </c>
      <c r="AI149" s="1">
        <f t="shared" si="48"/>
        <v>0</v>
      </c>
      <c r="AJ149" s="1">
        <f t="shared" si="49"/>
        <v>0</v>
      </c>
      <c r="AK149" s="1">
        <v>0</v>
      </c>
      <c r="AL149" s="1">
        <f t="shared" si="50"/>
        <v>0</v>
      </c>
      <c r="AM149" s="1">
        <f t="shared" si="51"/>
        <v>0</v>
      </c>
    </row>
    <row r="150" spans="1:39" ht="30">
      <c r="A150" s="58" t="s">
        <v>317</v>
      </c>
      <c r="B150" s="12" t="s">
        <v>168</v>
      </c>
      <c r="C150" s="13">
        <v>8045321601</v>
      </c>
      <c r="D150" s="13">
        <v>9291431098</v>
      </c>
      <c r="E150" s="14">
        <f t="shared" si="28"/>
        <v>1246109497</v>
      </c>
      <c r="F150" s="1">
        <f t="shared" si="29"/>
        <v>15.488622566003002</v>
      </c>
      <c r="G150" s="13">
        <v>11350421198</v>
      </c>
      <c r="H150" s="1">
        <f t="shared" si="30"/>
        <v>2058990100</v>
      </c>
      <c r="I150" s="1">
        <f t="shared" si="31"/>
        <v>22.160096526391957</v>
      </c>
      <c r="J150" s="13">
        <v>12132257817</v>
      </c>
      <c r="K150" s="1">
        <f t="shared" si="32"/>
        <v>781836619</v>
      </c>
      <c r="L150" s="1">
        <f t="shared" si="33"/>
        <v>6.8881727414464882</v>
      </c>
      <c r="M150" s="13">
        <v>14346240946</v>
      </c>
      <c r="N150" s="1">
        <f t="shared" si="34"/>
        <v>2213983129</v>
      </c>
      <c r="O150" s="1">
        <f t="shared" si="35"/>
        <v>18.248731294662367</v>
      </c>
      <c r="P150" s="13">
        <v>14253550068</v>
      </c>
      <c r="Q150" s="1">
        <f t="shared" si="36"/>
        <v>-92690878</v>
      </c>
      <c r="R150" s="1">
        <f t="shared" si="37"/>
        <v>-0.64609871219153026</v>
      </c>
      <c r="S150" s="13">
        <v>15071761061</v>
      </c>
      <c r="T150" s="1">
        <f t="shared" si="38"/>
        <v>818210993</v>
      </c>
      <c r="U150" s="1">
        <f t="shared" si="39"/>
        <v>5.7404014375122481</v>
      </c>
      <c r="V150" s="13">
        <v>16480793043</v>
      </c>
      <c r="W150" s="1">
        <f t="shared" si="40"/>
        <v>1409031982</v>
      </c>
      <c r="X150" s="1">
        <f t="shared" si="41"/>
        <v>9.34882112513076</v>
      </c>
      <c r="Y150" s="13">
        <v>20985301125</v>
      </c>
      <c r="Z150" s="1">
        <f t="shared" si="42"/>
        <v>4504508082</v>
      </c>
      <c r="AA150" s="1">
        <f t="shared" si="43"/>
        <v>27.331864857760777</v>
      </c>
      <c r="AB150" s="13">
        <v>24736773539</v>
      </c>
      <c r="AC150" s="1">
        <f t="shared" si="44"/>
        <v>3751472414</v>
      </c>
      <c r="AD150" s="1">
        <f t="shared" si="45"/>
        <v>17.876667061645513</v>
      </c>
      <c r="AE150" s="1">
        <v>25421504700.077698</v>
      </c>
      <c r="AF150" s="1">
        <f t="shared" si="46"/>
        <v>684731161.07769775</v>
      </c>
      <c r="AG150" s="1">
        <f t="shared" si="47"/>
        <v>2.7680698131393351</v>
      </c>
      <c r="AH150" s="1">
        <v>28626030815.078999</v>
      </c>
      <c r="AI150" s="1">
        <f t="shared" si="48"/>
        <v>3204526115.0013008</v>
      </c>
      <c r="AJ150" s="1">
        <f t="shared" si="49"/>
        <v>12.605572143774427</v>
      </c>
      <c r="AK150" s="1">
        <v>30109243784.729801</v>
      </c>
      <c r="AL150" s="1">
        <f t="shared" si="50"/>
        <v>1483212969.6508026</v>
      </c>
      <c r="AM150" s="1">
        <f t="shared" si="51"/>
        <v>5.1813434395854419</v>
      </c>
    </row>
    <row r="151" spans="1:39" ht="17.100000000000001" customHeight="1">
      <c r="A151" s="58" t="s">
        <v>318</v>
      </c>
      <c r="B151" s="12" t="s">
        <v>169</v>
      </c>
      <c r="C151" s="13">
        <v>467351382</v>
      </c>
      <c r="D151" s="13">
        <v>1371087510</v>
      </c>
      <c r="E151" s="14">
        <f t="shared" si="28"/>
        <v>903736128</v>
      </c>
      <c r="F151" s="1">
        <f t="shared" si="29"/>
        <v>193.37401424438283</v>
      </c>
      <c r="G151" s="13">
        <v>2401757111</v>
      </c>
      <c r="H151" s="1">
        <f t="shared" si="30"/>
        <v>1030669601</v>
      </c>
      <c r="I151" s="1">
        <f t="shared" si="31"/>
        <v>75.17168623321497</v>
      </c>
      <c r="J151" s="13">
        <v>3528481360</v>
      </c>
      <c r="K151" s="1">
        <f t="shared" si="32"/>
        <v>1126724249</v>
      </c>
      <c r="L151" s="1">
        <f t="shared" si="33"/>
        <v>46.912497680953052</v>
      </c>
      <c r="M151" s="13">
        <v>7273660243</v>
      </c>
      <c r="N151" s="1">
        <f t="shared" si="34"/>
        <v>3745178883</v>
      </c>
      <c r="O151" s="1">
        <f t="shared" si="35"/>
        <v>106.14138211006447</v>
      </c>
      <c r="P151" s="13">
        <v>12084058241</v>
      </c>
      <c r="Q151" s="1">
        <f t="shared" si="36"/>
        <v>4810397998</v>
      </c>
      <c r="R151" s="1">
        <f t="shared" si="37"/>
        <v>66.134488514629396</v>
      </c>
      <c r="S151" s="13">
        <v>15408910080</v>
      </c>
      <c r="T151" s="1">
        <f t="shared" si="38"/>
        <v>3324851839</v>
      </c>
      <c r="U151" s="1">
        <f t="shared" si="39"/>
        <v>27.51436456768398</v>
      </c>
      <c r="V151" s="13">
        <v>16634583165</v>
      </c>
      <c r="W151" s="1">
        <f t="shared" si="40"/>
        <v>1225673085</v>
      </c>
      <c r="X151" s="1">
        <f t="shared" si="41"/>
        <v>7.9543139562535501</v>
      </c>
      <c r="Y151" s="13">
        <v>13279804562</v>
      </c>
      <c r="Z151" s="1">
        <f t="shared" si="42"/>
        <v>-3354778603</v>
      </c>
      <c r="AA151" s="1">
        <f t="shared" si="43"/>
        <v>-20.167494248119322</v>
      </c>
      <c r="AB151" s="13">
        <v>16665164390</v>
      </c>
      <c r="AC151" s="1">
        <f t="shared" si="44"/>
        <v>3385359828</v>
      </c>
      <c r="AD151" s="1">
        <f t="shared" si="45"/>
        <v>25.492542546048952</v>
      </c>
      <c r="AE151" s="1">
        <v>17764666074.320698</v>
      </c>
      <c r="AF151" s="1">
        <f t="shared" si="46"/>
        <v>1099501684.3206978</v>
      </c>
      <c r="AG151" s="1">
        <f t="shared" si="47"/>
        <v>6.5976047915882434</v>
      </c>
      <c r="AH151" s="1">
        <v>13551582428.992699</v>
      </c>
      <c r="AI151" s="1">
        <f t="shared" si="48"/>
        <v>-4213083645.3279991</v>
      </c>
      <c r="AJ151" s="1">
        <f t="shared" si="49"/>
        <v>-23.716086909272811</v>
      </c>
      <c r="AK151" s="1">
        <v>13805624918.225698</v>
      </c>
      <c r="AL151" s="1">
        <f t="shared" si="50"/>
        <v>254042489.2329998</v>
      </c>
      <c r="AM151" s="1">
        <f t="shared" si="51"/>
        <v>1.8746333910753699</v>
      </c>
    </row>
    <row r="152" spans="1:39" ht="17.100000000000001" customHeight="1">
      <c r="A152" s="58" t="s">
        <v>319</v>
      </c>
      <c r="B152" s="12" t="s">
        <v>88</v>
      </c>
      <c r="C152" s="13">
        <v>37412047229</v>
      </c>
      <c r="D152" s="13">
        <v>38471652107</v>
      </c>
      <c r="E152" s="14">
        <f t="shared" si="28"/>
        <v>1059604878</v>
      </c>
      <c r="F152" s="1">
        <f t="shared" si="29"/>
        <v>2.8322558012239591</v>
      </c>
      <c r="G152" s="13">
        <v>47098751153</v>
      </c>
      <c r="H152" s="1">
        <f t="shared" si="30"/>
        <v>8627099046</v>
      </c>
      <c r="I152" s="1">
        <f t="shared" si="31"/>
        <v>22.424560874083909</v>
      </c>
      <c r="J152" s="13">
        <v>50131714661</v>
      </c>
      <c r="K152" s="1">
        <f t="shared" si="32"/>
        <v>3032963508</v>
      </c>
      <c r="L152" s="1">
        <f t="shared" si="33"/>
        <v>6.4395837124161472</v>
      </c>
      <c r="M152" s="13">
        <v>58159302928</v>
      </c>
      <c r="N152" s="1">
        <f t="shared" si="34"/>
        <v>8027588267</v>
      </c>
      <c r="O152" s="1">
        <f t="shared" si="35"/>
        <v>16.012993613492075</v>
      </c>
      <c r="P152" s="13">
        <v>67850995170</v>
      </c>
      <c r="Q152" s="1">
        <f t="shared" si="36"/>
        <v>9691692242</v>
      </c>
      <c r="R152" s="1">
        <f t="shared" si="37"/>
        <v>16.664044708372987</v>
      </c>
      <c r="S152" s="13">
        <v>73226297087</v>
      </c>
      <c r="T152" s="1">
        <f t="shared" si="38"/>
        <v>5375301917</v>
      </c>
      <c r="U152" s="1">
        <f t="shared" si="39"/>
        <v>7.9222152947532072</v>
      </c>
      <c r="V152" s="13">
        <v>78550820833</v>
      </c>
      <c r="W152" s="1">
        <f t="shared" si="40"/>
        <v>5324523746</v>
      </c>
      <c r="X152" s="1">
        <f t="shared" si="41"/>
        <v>7.271327320667254</v>
      </c>
      <c r="Y152" s="13">
        <v>131231347376</v>
      </c>
      <c r="Z152" s="1">
        <f t="shared" si="42"/>
        <v>52680526543</v>
      </c>
      <c r="AA152" s="1">
        <f t="shared" si="43"/>
        <v>67.065532841470173</v>
      </c>
      <c r="AB152" s="13">
        <v>142126302218</v>
      </c>
      <c r="AC152" s="1">
        <f t="shared" si="44"/>
        <v>10894954842</v>
      </c>
      <c r="AD152" s="1">
        <f t="shared" si="45"/>
        <v>8.3020978294036034</v>
      </c>
      <c r="AE152" s="1">
        <v>161466415558.99301</v>
      </c>
      <c r="AF152" s="1">
        <f t="shared" si="46"/>
        <v>19340113340.993011</v>
      </c>
      <c r="AG152" s="1">
        <f t="shared" si="47"/>
        <v>13.607694732906115</v>
      </c>
      <c r="AH152" s="1">
        <v>282382338132.84698</v>
      </c>
      <c r="AI152" s="1">
        <f t="shared" si="48"/>
        <v>120915922573.85397</v>
      </c>
      <c r="AJ152" s="1">
        <f t="shared" si="49"/>
        <v>74.886113099894999</v>
      </c>
      <c r="AK152" s="1">
        <v>295515689094.80499</v>
      </c>
      <c r="AL152" s="1">
        <f t="shared" si="50"/>
        <v>13133350961.958008</v>
      </c>
      <c r="AM152" s="1">
        <f t="shared" si="51"/>
        <v>4.6509109063964944</v>
      </c>
    </row>
    <row r="153" spans="1:39" ht="30">
      <c r="A153" s="58" t="s">
        <v>320</v>
      </c>
      <c r="B153" s="12" t="s">
        <v>212</v>
      </c>
      <c r="C153" s="13">
        <v>1583120921</v>
      </c>
      <c r="D153" s="13">
        <v>8140864025</v>
      </c>
      <c r="E153" s="14">
        <f t="shared" si="28"/>
        <v>6557743104</v>
      </c>
      <c r="F153" s="1">
        <f t="shared" si="29"/>
        <v>414.22881960638307</v>
      </c>
      <c r="G153" s="13">
        <v>12308004785</v>
      </c>
      <c r="H153" s="1">
        <f t="shared" si="30"/>
        <v>4167140760</v>
      </c>
      <c r="I153" s="1">
        <f t="shared" si="31"/>
        <v>51.187942056310177</v>
      </c>
      <c r="J153" s="13">
        <v>8687994484</v>
      </c>
      <c r="K153" s="1">
        <f t="shared" si="32"/>
        <v>-3620010301</v>
      </c>
      <c r="L153" s="1">
        <f t="shared" si="33"/>
        <v>-29.411836964930139</v>
      </c>
      <c r="M153" s="13">
        <v>11939273803</v>
      </c>
      <c r="N153" s="1">
        <f t="shared" si="34"/>
        <v>3251279319</v>
      </c>
      <c r="O153" s="1">
        <f t="shared" si="35"/>
        <v>37.422667854907445</v>
      </c>
      <c r="P153" s="13">
        <v>14344358691</v>
      </c>
      <c r="Q153" s="1">
        <f t="shared" si="36"/>
        <v>2405084888</v>
      </c>
      <c r="R153" s="1">
        <f t="shared" si="37"/>
        <v>20.144314701918223</v>
      </c>
      <c r="S153" s="13">
        <v>14926918274</v>
      </c>
      <c r="T153" s="1">
        <f t="shared" si="38"/>
        <v>582559583</v>
      </c>
      <c r="U153" s="1">
        <f t="shared" si="39"/>
        <v>4.0612452292169188</v>
      </c>
      <c r="V153" s="13">
        <v>19505547497</v>
      </c>
      <c r="W153" s="1">
        <f t="shared" si="40"/>
        <v>4578629223</v>
      </c>
      <c r="X153" s="1">
        <f t="shared" si="41"/>
        <v>30.673640325177814</v>
      </c>
      <c r="Y153" s="13">
        <v>26585584127</v>
      </c>
      <c r="Z153" s="1">
        <f t="shared" si="42"/>
        <v>7080036630</v>
      </c>
      <c r="AA153" s="1">
        <f t="shared" si="43"/>
        <v>36.29755397067899</v>
      </c>
      <c r="AB153" s="13">
        <v>26148508731</v>
      </c>
      <c r="AC153" s="1">
        <f t="shared" si="44"/>
        <v>-437075396</v>
      </c>
      <c r="AD153" s="1">
        <f t="shared" si="45"/>
        <v>-1.644031569560706</v>
      </c>
      <c r="AE153" s="1">
        <v>26086548545.2691</v>
      </c>
      <c r="AF153" s="1">
        <f t="shared" si="46"/>
        <v>-61960185.730899811</v>
      </c>
      <c r="AG153" s="1">
        <f t="shared" si="47"/>
        <v>-0.23695494977671053</v>
      </c>
      <c r="AH153" s="1">
        <v>30482220978.9758</v>
      </c>
      <c r="AI153" s="1">
        <f t="shared" si="48"/>
        <v>4395672433.7066994</v>
      </c>
      <c r="AJ153" s="1">
        <f t="shared" si="49"/>
        <v>16.850341186679799</v>
      </c>
      <c r="AK153" s="1">
        <v>32331592921.9412</v>
      </c>
      <c r="AL153" s="1">
        <f t="shared" si="50"/>
        <v>1849371942.9654007</v>
      </c>
      <c r="AM153" s="1">
        <f t="shared" si="51"/>
        <v>6.0670511648116117</v>
      </c>
    </row>
    <row r="154" spans="1:39" ht="17.100000000000001" customHeight="1">
      <c r="A154" s="58" t="s">
        <v>321</v>
      </c>
      <c r="B154" s="16" t="s">
        <v>87</v>
      </c>
      <c r="C154" s="13">
        <v>352438394</v>
      </c>
      <c r="D154" s="13">
        <v>416799319</v>
      </c>
      <c r="E154" s="14">
        <f t="shared" si="28"/>
        <v>64360925</v>
      </c>
      <c r="F154" s="1">
        <f t="shared" si="29"/>
        <v>18.261609999278342</v>
      </c>
      <c r="G154" s="13">
        <v>485663457</v>
      </c>
      <c r="H154" s="1">
        <f t="shared" si="30"/>
        <v>68864138</v>
      </c>
      <c r="I154" s="1">
        <f t="shared" si="31"/>
        <v>16.522133041201059</v>
      </c>
      <c r="J154" s="13">
        <v>406965876</v>
      </c>
      <c r="K154" s="1">
        <f t="shared" si="32"/>
        <v>-78697581</v>
      </c>
      <c r="L154" s="1">
        <f t="shared" si="33"/>
        <v>-16.204138867297978</v>
      </c>
      <c r="M154" s="13">
        <v>444857433</v>
      </c>
      <c r="N154" s="1">
        <f t="shared" si="34"/>
        <v>37891557</v>
      </c>
      <c r="O154" s="1">
        <f t="shared" si="35"/>
        <v>9.3107455033895761</v>
      </c>
      <c r="P154" s="13">
        <v>572149558</v>
      </c>
      <c r="Q154" s="1">
        <f t="shared" si="36"/>
        <v>127292125</v>
      </c>
      <c r="R154" s="1">
        <f t="shared" si="37"/>
        <v>28.614139172987585</v>
      </c>
      <c r="S154" s="13">
        <v>656627313</v>
      </c>
      <c r="T154" s="1">
        <f t="shared" si="38"/>
        <v>84477755</v>
      </c>
      <c r="U154" s="1">
        <f t="shared" si="39"/>
        <v>14.764977761286675</v>
      </c>
      <c r="V154" s="13">
        <v>1250401141</v>
      </c>
      <c r="W154" s="1">
        <f t="shared" si="40"/>
        <v>593773828</v>
      </c>
      <c r="X154" s="1">
        <f t="shared" si="41"/>
        <v>90.427829644667852</v>
      </c>
      <c r="Y154" s="13">
        <v>1426035271</v>
      </c>
      <c r="Z154" s="1">
        <f t="shared" si="42"/>
        <v>175634130</v>
      </c>
      <c r="AA154" s="1">
        <f t="shared" si="43"/>
        <v>14.046222787315898</v>
      </c>
      <c r="AB154" s="13">
        <v>1537090540</v>
      </c>
      <c r="AC154" s="1">
        <f t="shared" si="44"/>
        <v>111055269</v>
      </c>
      <c r="AD154" s="1">
        <f t="shared" si="45"/>
        <v>7.787694404088831</v>
      </c>
      <c r="AE154" s="1">
        <v>1518518539.5586798</v>
      </c>
      <c r="AF154" s="1">
        <f t="shared" si="46"/>
        <v>-18572000.441320181</v>
      </c>
      <c r="AG154" s="1">
        <f t="shared" si="47"/>
        <v>-1.2082567654941252</v>
      </c>
      <c r="AH154" s="1">
        <v>1180111555.9843602</v>
      </c>
      <c r="AI154" s="1">
        <f t="shared" si="48"/>
        <v>-338406983.5743196</v>
      </c>
      <c r="AJ154" s="1">
        <f t="shared" si="49"/>
        <v>-22.285337633919784</v>
      </c>
      <c r="AK154" s="1">
        <v>1171454714.8383</v>
      </c>
      <c r="AL154" s="1">
        <f t="shared" si="50"/>
        <v>-8656841.1460602283</v>
      </c>
      <c r="AM154" s="1">
        <f t="shared" si="51"/>
        <v>-0.73356125547294915</v>
      </c>
    </row>
    <row r="155" spans="1:39" ht="30">
      <c r="A155" s="58" t="s">
        <v>322</v>
      </c>
      <c r="B155" s="12" t="s">
        <v>170</v>
      </c>
      <c r="C155" s="13">
        <v>170833153</v>
      </c>
      <c r="D155" s="13">
        <v>1781069766</v>
      </c>
      <c r="E155" s="14">
        <f t="shared" si="28"/>
        <v>1610236613</v>
      </c>
      <c r="F155" s="1">
        <f t="shared" si="29"/>
        <v>942.57852455606201</v>
      </c>
      <c r="G155" s="13">
        <v>1789727300</v>
      </c>
      <c r="H155" s="1">
        <f t="shared" si="30"/>
        <v>8657534</v>
      </c>
      <c r="I155" s="1">
        <f t="shared" si="31"/>
        <v>0.48608618063532949</v>
      </c>
      <c r="J155" s="13">
        <v>1785087560</v>
      </c>
      <c r="K155" s="1">
        <f t="shared" si="32"/>
        <v>-4639740</v>
      </c>
      <c r="L155" s="1">
        <f t="shared" si="33"/>
        <v>-0.25924284666161151</v>
      </c>
      <c r="M155" s="13">
        <v>2109094032</v>
      </c>
      <c r="N155" s="1">
        <f t="shared" si="34"/>
        <v>324006472</v>
      </c>
      <c r="O155" s="1">
        <f t="shared" si="35"/>
        <v>18.150732729323373</v>
      </c>
      <c r="P155" s="13">
        <v>2296232145</v>
      </c>
      <c r="Q155" s="1">
        <f t="shared" si="36"/>
        <v>187138113</v>
      </c>
      <c r="R155" s="1">
        <f t="shared" si="37"/>
        <v>8.8729146335188158</v>
      </c>
      <c r="S155" s="13">
        <v>4740119940</v>
      </c>
      <c r="T155" s="1">
        <f t="shared" si="38"/>
        <v>2443887795</v>
      </c>
      <c r="U155" s="1">
        <f t="shared" si="39"/>
        <v>106.43034504684195</v>
      </c>
      <c r="V155" s="13">
        <v>4953981106</v>
      </c>
      <c r="W155" s="1">
        <f t="shared" si="40"/>
        <v>213861166</v>
      </c>
      <c r="X155" s="1">
        <f t="shared" si="41"/>
        <v>4.5117247813775778</v>
      </c>
      <c r="Y155" s="13">
        <v>5749747056</v>
      </c>
      <c r="Z155" s="1">
        <f t="shared" si="42"/>
        <v>795765950</v>
      </c>
      <c r="AA155" s="1">
        <f t="shared" si="43"/>
        <v>16.063160778635396</v>
      </c>
      <c r="AB155" s="13">
        <v>8299731309</v>
      </c>
      <c r="AC155" s="1">
        <f t="shared" si="44"/>
        <v>2549984253</v>
      </c>
      <c r="AD155" s="1">
        <f t="shared" si="45"/>
        <v>44.349503172300942</v>
      </c>
      <c r="AE155" s="1">
        <v>9240904191.1721191</v>
      </c>
      <c r="AF155" s="1">
        <f t="shared" si="46"/>
        <v>941172882.17211914</v>
      </c>
      <c r="AG155" s="1">
        <f t="shared" si="47"/>
        <v>11.33979941195852</v>
      </c>
      <c r="AH155" s="1">
        <v>0</v>
      </c>
      <c r="AI155" s="1">
        <f t="shared" si="48"/>
        <v>-9240904191.1721191</v>
      </c>
      <c r="AJ155" s="1">
        <f t="shared" si="49"/>
        <v>-100</v>
      </c>
      <c r="AK155" s="1">
        <v>0</v>
      </c>
      <c r="AL155" s="1">
        <f t="shared" si="50"/>
        <v>0</v>
      </c>
      <c r="AM155" s="1">
        <f t="shared" si="51"/>
        <v>0</v>
      </c>
    </row>
    <row r="156" spans="1:39" ht="30">
      <c r="A156" s="58" t="s">
        <v>2112</v>
      </c>
      <c r="B156" s="12" t="s">
        <v>2113</v>
      </c>
      <c r="C156" s="13"/>
      <c r="D156" s="13"/>
      <c r="E156" s="14"/>
      <c r="F156" s="1"/>
      <c r="G156" s="13"/>
      <c r="H156" s="1"/>
      <c r="I156" s="1"/>
      <c r="J156" s="13"/>
      <c r="K156" s="1"/>
      <c r="L156" s="1"/>
      <c r="M156" s="13"/>
      <c r="N156" s="1"/>
      <c r="O156" s="1"/>
      <c r="P156" s="13"/>
      <c r="Q156" s="1"/>
      <c r="R156" s="1"/>
      <c r="S156" s="13"/>
      <c r="T156" s="1"/>
      <c r="U156" s="1"/>
      <c r="V156" s="13"/>
      <c r="W156" s="1"/>
      <c r="X156" s="1"/>
      <c r="Y156" s="13"/>
      <c r="Z156" s="1"/>
      <c r="AA156" s="1"/>
      <c r="AB156" s="13"/>
      <c r="AC156" s="1"/>
      <c r="AD156" s="1"/>
      <c r="AE156" s="1"/>
      <c r="AF156" s="1"/>
      <c r="AG156" s="1"/>
      <c r="AH156" s="1">
        <v>74022598.16742</v>
      </c>
      <c r="AI156" s="1">
        <f t="shared" si="48"/>
        <v>74022598.16742</v>
      </c>
      <c r="AJ156" s="1">
        <f t="shared" si="49"/>
        <v>0</v>
      </c>
      <c r="AK156" s="1">
        <v>77873385.0273</v>
      </c>
      <c r="AL156" s="1">
        <f t="shared" si="50"/>
        <v>3850786.8598800004</v>
      </c>
      <c r="AM156" s="1">
        <f t="shared" si="51"/>
        <v>5.2021773826021551</v>
      </c>
    </row>
    <row r="157" spans="1:39" ht="30">
      <c r="A157" s="58" t="s">
        <v>323</v>
      </c>
      <c r="B157" s="12" t="s">
        <v>171</v>
      </c>
      <c r="C157" s="13">
        <v>-7865706218</v>
      </c>
      <c r="D157" s="13">
        <v>-9829603057</v>
      </c>
      <c r="E157" s="14">
        <f t="shared" si="28"/>
        <v>-1963896839</v>
      </c>
      <c r="F157" s="1">
        <f t="shared" si="29"/>
        <v>24.967838672969872</v>
      </c>
      <c r="G157" s="13">
        <v>-11175498088</v>
      </c>
      <c r="H157" s="1">
        <f t="shared" si="30"/>
        <v>-1345895031</v>
      </c>
      <c r="I157" s="1">
        <f t="shared" si="31"/>
        <v>13.692262273414405</v>
      </c>
      <c r="J157" s="13">
        <v>-11809751835</v>
      </c>
      <c r="K157" s="1">
        <f t="shared" si="32"/>
        <v>-634253747</v>
      </c>
      <c r="L157" s="1">
        <f t="shared" si="33"/>
        <v>5.6753957810708009</v>
      </c>
      <c r="M157" s="13">
        <v>-13979410653</v>
      </c>
      <c r="N157" s="1">
        <f t="shared" si="34"/>
        <v>-2169658818</v>
      </c>
      <c r="O157" s="1">
        <f t="shared" si="35"/>
        <v>18.37175622581573</v>
      </c>
      <c r="P157" s="13">
        <v>-15950754975</v>
      </c>
      <c r="Q157" s="1">
        <f t="shared" si="36"/>
        <v>-1971344322</v>
      </c>
      <c r="R157" s="1">
        <f t="shared" si="37"/>
        <v>14.101769888110033</v>
      </c>
      <c r="S157" s="13">
        <v>-18135384493</v>
      </c>
      <c r="T157" s="1">
        <f t="shared" si="38"/>
        <v>-2184629518</v>
      </c>
      <c r="U157" s="1">
        <f t="shared" si="39"/>
        <v>13.696088501290514</v>
      </c>
      <c r="V157" s="13">
        <v>-20485709967</v>
      </c>
      <c r="W157" s="1">
        <f t="shared" si="40"/>
        <v>-2350325474</v>
      </c>
      <c r="X157" s="1">
        <f t="shared" si="41"/>
        <v>12.959887753729138</v>
      </c>
      <c r="Y157" s="13">
        <v>-22414837218</v>
      </c>
      <c r="Z157" s="1">
        <f t="shared" si="42"/>
        <v>-1929127251</v>
      </c>
      <c r="AA157" s="1">
        <f t="shared" si="43"/>
        <v>9.4169411463287851</v>
      </c>
      <c r="AB157" s="13">
        <v>-26023271526</v>
      </c>
      <c r="AC157" s="1">
        <f t="shared" si="44"/>
        <v>-3608434308</v>
      </c>
      <c r="AD157" s="1">
        <f t="shared" si="45"/>
        <v>16.098418529233328</v>
      </c>
      <c r="AE157" s="1">
        <v>-29031328273.3493</v>
      </c>
      <c r="AF157" s="1">
        <f t="shared" si="46"/>
        <v>-3008056747.3493004</v>
      </c>
      <c r="AG157" s="1">
        <f t="shared" si="47"/>
        <v>11.559102952693452</v>
      </c>
      <c r="AH157" s="1">
        <v>24454835271.133499</v>
      </c>
      <c r="AI157" s="1">
        <f t="shared" si="48"/>
        <v>53486163544.482803</v>
      </c>
      <c r="AJ157" s="1">
        <f t="shared" si="49"/>
        <v>-184.23601924402126</v>
      </c>
      <c r="AK157" s="1">
        <v>28381920779.691502</v>
      </c>
      <c r="AL157" s="1">
        <f t="shared" si="50"/>
        <v>3927085508.5580025</v>
      </c>
      <c r="AM157" s="1">
        <f t="shared" si="51"/>
        <v>16.058523662163189</v>
      </c>
    </row>
    <row r="158" spans="1:39" ht="30">
      <c r="A158" s="58" t="s">
        <v>2133</v>
      </c>
      <c r="B158" s="12" t="s">
        <v>2134</v>
      </c>
      <c r="C158" s="13"/>
      <c r="D158" s="13"/>
      <c r="E158" s="14"/>
      <c r="F158" s="1"/>
      <c r="G158" s="13"/>
      <c r="H158" s="1"/>
      <c r="I158" s="1"/>
      <c r="J158" s="13"/>
      <c r="K158" s="1"/>
      <c r="L158" s="1"/>
      <c r="M158" s="13"/>
      <c r="N158" s="1"/>
      <c r="O158" s="1"/>
      <c r="P158" s="13"/>
      <c r="Q158" s="1"/>
      <c r="R158" s="1"/>
      <c r="S158" s="13"/>
      <c r="T158" s="1"/>
      <c r="U158" s="1"/>
      <c r="V158" s="13"/>
      <c r="W158" s="1"/>
      <c r="X158" s="1"/>
      <c r="Y158" s="13"/>
      <c r="Z158" s="1"/>
      <c r="AA158" s="1"/>
      <c r="AB158" s="13"/>
      <c r="AC158" s="1"/>
      <c r="AD158" s="1"/>
      <c r="AE158" s="1"/>
      <c r="AF158" s="1"/>
      <c r="AG158" s="1"/>
      <c r="AH158" s="1">
        <v>1728316.53902</v>
      </c>
      <c r="AI158" s="1">
        <f t="shared" si="48"/>
        <v>1728316.53902</v>
      </c>
      <c r="AJ158" s="1">
        <f t="shared" si="49"/>
        <v>0</v>
      </c>
      <c r="AK158" s="1">
        <v>1979508.82626</v>
      </c>
      <c r="AL158" s="1">
        <f t="shared" si="50"/>
        <v>251192.28723999998</v>
      </c>
      <c r="AM158" s="1">
        <f t="shared" si="51"/>
        <v>14.533928338291114</v>
      </c>
    </row>
    <row r="159" spans="1:39" ht="30">
      <c r="A159" s="58" t="s">
        <v>2140</v>
      </c>
      <c r="B159" s="12" t="s">
        <v>2141</v>
      </c>
      <c r="C159" s="13"/>
      <c r="D159" s="13"/>
      <c r="E159" s="14"/>
      <c r="F159" s="1"/>
      <c r="G159" s="13"/>
      <c r="H159" s="1"/>
      <c r="I159" s="1"/>
      <c r="J159" s="13"/>
      <c r="K159" s="1"/>
      <c r="L159" s="1"/>
      <c r="M159" s="13"/>
      <c r="N159" s="1"/>
      <c r="O159" s="1"/>
      <c r="P159" s="13"/>
      <c r="Q159" s="1"/>
      <c r="R159" s="1"/>
      <c r="S159" s="13"/>
      <c r="T159" s="1"/>
      <c r="U159" s="1"/>
      <c r="V159" s="13"/>
      <c r="W159" s="1"/>
      <c r="X159" s="1"/>
      <c r="Y159" s="13"/>
      <c r="Z159" s="1"/>
      <c r="AA159" s="1"/>
      <c r="AB159" s="13"/>
      <c r="AC159" s="1"/>
      <c r="AD159" s="1"/>
      <c r="AE159" s="1"/>
      <c r="AF159" s="1"/>
      <c r="AG159" s="1"/>
      <c r="AH159" s="1">
        <v>127309874.11300001</v>
      </c>
      <c r="AI159" s="1">
        <f t="shared" si="48"/>
        <v>127309874.11300001</v>
      </c>
      <c r="AJ159" s="1">
        <f t="shared" si="49"/>
        <v>0</v>
      </c>
      <c r="AK159" s="1">
        <v>133898086.24076</v>
      </c>
      <c r="AL159" s="1">
        <f t="shared" si="50"/>
        <v>6588212.1277599931</v>
      </c>
      <c r="AM159" s="1">
        <f t="shared" si="51"/>
        <v>5.1749419859706309</v>
      </c>
    </row>
    <row r="160" spans="1:39" ht="17.100000000000001" customHeight="1">
      <c r="A160" s="58" t="s">
        <v>2145</v>
      </c>
      <c r="B160" s="12" t="s">
        <v>2146</v>
      </c>
      <c r="C160" s="13"/>
      <c r="D160" s="13"/>
      <c r="E160" s="14"/>
      <c r="F160" s="1"/>
      <c r="G160" s="13"/>
      <c r="H160" s="1"/>
      <c r="I160" s="1"/>
      <c r="J160" s="13"/>
      <c r="K160" s="1"/>
      <c r="L160" s="1"/>
      <c r="M160" s="13"/>
      <c r="N160" s="1"/>
      <c r="O160" s="1"/>
      <c r="P160" s="13"/>
      <c r="Q160" s="1"/>
      <c r="R160" s="1"/>
      <c r="S160" s="13"/>
      <c r="T160" s="1"/>
      <c r="U160" s="1"/>
      <c r="V160" s="13"/>
      <c r="W160" s="1"/>
      <c r="X160" s="1"/>
      <c r="Y160" s="13"/>
      <c r="Z160" s="1"/>
      <c r="AA160" s="1"/>
      <c r="AB160" s="13"/>
      <c r="AC160" s="1"/>
      <c r="AD160" s="1"/>
      <c r="AE160" s="1"/>
      <c r="AF160" s="1"/>
      <c r="AG160" s="1"/>
      <c r="AH160" s="1">
        <v>42664291.425169997</v>
      </c>
      <c r="AI160" s="1">
        <f t="shared" si="48"/>
        <v>42664291.425169997</v>
      </c>
      <c r="AJ160" s="1">
        <f t="shared" si="49"/>
        <v>0</v>
      </c>
      <c r="AK160" s="1">
        <v>136884365.77090999</v>
      </c>
      <c r="AL160" s="1">
        <f t="shared" si="50"/>
        <v>94220074.34573999</v>
      </c>
      <c r="AM160" s="1">
        <f t="shared" si="51"/>
        <v>220.84059338239572</v>
      </c>
    </row>
    <row r="161" spans="1:39" ht="17.100000000000001" customHeight="1">
      <c r="A161" s="58" t="s">
        <v>324</v>
      </c>
      <c r="B161" s="12" t="s">
        <v>213</v>
      </c>
      <c r="C161" s="13">
        <v>30287912100</v>
      </c>
      <c r="D161" s="13">
        <v>29606843598</v>
      </c>
      <c r="E161" s="14">
        <f t="shared" si="28"/>
        <v>-681068502</v>
      </c>
      <c r="F161" s="1">
        <f t="shared" si="29"/>
        <v>-2.2486479086156619</v>
      </c>
      <c r="G161" s="13">
        <v>30078664479</v>
      </c>
      <c r="H161" s="1">
        <f t="shared" si="30"/>
        <v>471820881</v>
      </c>
      <c r="I161" s="1">
        <f t="shared" si="31"/>
        <v>1.593621013460119</v>
      </c>
      <c r="J161" s="13">
        <v>39260187790</v>
      </c>
      <c r="K161" s="1">
        <f t="shared" si="32"/>
        <v>9181523311</v>
      </c>
      <c r="L161" s="1">
        <f t="shared" si="33"/>
        <v>30.525036500241747</v>
      </c>
      <c r="M161" s="13">
        <v>56305560115</v>
      </c>
      <c r="N161" s="1">
        <f t="shared" si="34"/>
        <v>17045372325</v>
      </c>
      <c r="O161" s="1">
        <f t="shared" si="35"/>
        <v>43.416430955894825</v>
      </c>
      <c r="P161" s="13">
        <v>64609554622</v>
      </c>
      <c r="Q161" s="1">
        <f t="shared" si="36"/>
        <v>8303994507</v>
      </c>
      <c r="R161" s="1">
        <f t="shared" si="37"/>
        <v>14.748089691390506</v>
      </c>
      <c r="S161" s="13">
        <v>77045027274</v>
      </c>
      <c r="T161" s="1">
        <f t="shared" si="38"/>
        <v>12435472652</v>
      </c>
      <c r="U161" s="1">
        <f t="shared" si="39"/>
        <v>19.247110933907656</v>
      </c>
      <c r="V161" s="13">
        <v>77007178781</v>
      </c>
      <c r="W161" s="1">
        <f t="shared" si="40"/>
        <v>-37848493</v>
      </c>
      <c r="X161" s="1">
        <f t="shared" si="41"/>
        <v>-4.9125160103321221E-2</v>
      </c>
      <c r="Y161" s="13">
        <v>65375747606</v>
      </c>
      <c r="Z161" s="1">
        <f t="shared" si="42"/>
        <v>-11631431175</v>
      </c>
      <c r="AA161" s="1">
        <f t="shared" si="43"/>
        <v>-15.104346580568182</v>
      </c>
      <c r="AB161" s="13">
        <v>68331607886</v>
      </c>
      <c r="AC161" s="1">
        <f t="shared" si="44"/>
        <v>2955860280</v>
      </c>
      <c r="AD161" s="1">
        <f t="shared" si="45"/>
        <v>4.5213406932094795</v>
      </c>
      <c r="AE161" s="1">
        <v>55533591218.944298</v>
      </c>
      <c r="AF161" s="1">
        <f t="shared" si="46"/>
        <v>-12798016667.055702</v>
      </c>
      <c r="AG161" s="1">
        <f t="shared" si="47"/>
        <v>-18.729277801287918</v>
      </c>
      <c r="AH161" s="1">
        <v>61140989044.128998</v>
      </c>
      <c r="AI161" s="1">
        <f t="shared" si="48"/>
        <v>5607397825.1847</v>
      </c>
      <c r="AJ161" s="1">
        <f t="shared" si="49"/>
        <v>10.097308137478846</v>
      </c>
      <c r="AK161" s="1">
        <v>70084141720.798004</v>
      </c>
      <c r="AL161" s="1">
        <f t="shared" si="50"/>
        <v>8943152676.6690063</v>
      </c>
      <c r="AM161" s="1">
        <f t="shared" si="51"/>
        <v>14.627098475973646</v>
      </c>
    </row>
    <row r="162" spans="1:39" ht="17.100000000000001" customHeight="1">
      <c r="A162" s="58" t="s">
        <v>325</v>
      </c>
      <c r="B162" s="12" t="s">
        <v>86</v>
      </c>
      <c r="C162" s="13">
        <v>27657687838</v>
      </c>
      <c r="D162" s="13">
        <v>26823748183</v>
      </c>
      <c r="E162" s="14">
        <f t="shared" si="28"/>
        <v>-833939655</v>
      </c>
      <c r="F162" s="1">
        <f t="shared" si="29"/>
        <v>-3.0152182636692322</v>
      </c>
      <c r="G162" s="13">
        <v>29435679765</v>
      </c>
      <c r="H162" s="1">
        <f t="shared" si="30"/>
        <v>2611931582</v>
      </c>
      <c r="I162" s="1">
        <f t="shared" si="31"/>
        <v>9.7373848135636596</v>
      </c>
      <c r="J162" s="13">
        <v>43335742540</v>
      </c>
      <c r="K162" s="1">
        <f t="shared" si="32"/>
        <v>13900062775</v>
      </c>
      <c r="L162" s="1">
        <f t="shared" si="33"/>
        <v>47.221816808618897</v>
      </c>
      <c r="M162" s="13">
        <v>67511360236</v>
      </c>
      <c r="N162" s="1">
        <f t="shared" si="34"/>
        <v>24175617696</v>
      </c>
      <c r="O162" s="1">
        <f t="shared" si="35"/>
        <v>55.786785408569585</v>
      </c>
      <c r="P162" s="13">
        <v>84474014165</v>
      </c>
      <c r="Q162" s="1">
        <f t="shared" si="36"/>
        <v>16962653929</v>
      </c>
      <c r="R162" s="1">
        <f t="shared" si="37"/>
        <v>25.125629034437335</v>
      </c>
      <c r="S162" s="13">
        <v>104874229731</v>
      </c>
      <c r="T162" s="1">
        <f t="shared" si="38"/>
        <v>20400215566</v>
      </c>
      <c r="U162" s="1">
        <f t="shared" si="39"/>
        <v>24.149693568667171</v>
      </c>
      <c r="V162" s="13">
        <v>102938642665</v>
      </c>
      <c r="W162" s="1">
        <f t="shared" si="40"/>
        <v>-1935587066</v>
      </c>
      <c r="X162" s="1">
        <f t="shared" si="41"/>
        <v>-1.8456269676208699</v>
      </c>
      <c r="Y162" s="13">
        <v>102988904939</v>
      </c>
      <c r="Z162" s="1">
        <f t="shared" si="42"/>
        <v>50262274</v>
      </c>
      <c r="AA162" s="1">
        <f t="shared" si="43"/>
        <v>4.8827410871903398E-2</v>
      </c>
      <c r="AB162" s="13">
        <v>112356158824</v>
      </c>
      <c r="AC162" s="1">
        <f t="shared" si="44"/>
        <v>9367253885</v>
      </c>
      <c r="AD162" s="1">
        <f t="shared" si="45"/>
        <v>9.0954009954258623</v>
      </c>
      <c r="AE162" s="1">
        <v>124356795283.705</v>
      </c>
      <c r="AF162" s="1">
        <f t="shared" si="46"/>
        <v>12000636459.705002</v>
      </c>
      <c r="AG162" s="1">
        <f t="shared" si="47"/>
        <v>10.680888867430371</v>
      </c>
      <c r="AH162" s="1">
        <v>138091347220.19299</v>
      </c>
      <c r="AI162" s="1">
        <f t="shared" si="48"/>
        <v>13734551936.487991</v>
      </c>
      <c r="AJ162" s="1">
        <f t="shared" si="49"/>
        <v>11.044472403099702</v>
      </c>
      <c r="AK162" s="1">
        <v>154799391913.272</v>
      </c>
      <c r="AL162" s="1">
        <f t="shared" si="50"/>
        <v>16708044693.07901</v>
      </c>
      <c r="AM162" s="1">
        <f t="shared" si="51"/>
        <v>12.09926981625957</v>
      </c>
    </row>
    <row r="163" spans="1:39" ht="30">
      <c r="A163" s="58" t="s">
        <v>326</v>
      </c>
      <c r="B163" s="12" t="s">
        <v>85</v>
      </c>
      <c r="C163" s="13">
        <v>-2150729672</v>
      </c>
      <c r="D163" s="13">
        <v>-3710133143</v>
      </c>
      <c r="E163" s="14">
        <f t="shared" si="28"/>
        <v>-1559403471</v>
      </c>
      <c r="F163" s="1">
        <f t="shared" si="29"/>
        <v>72.505786817451792</v>
      </c>
      <c r="G163" s="13">
        <v>-8389808991</v>
      </c>
      <c r="H163" s="1">
        <f t="shared" si="30"/>
        <v>-4679675848</v>
      </c>
      <c r="I163" s="1">
        <f t="shared" si="31"/>
        <v>126.13228872471223</v>
      </c>
      <c r="J163" s="13">
        <v>-14817110240</v>
      </c>
      <c r="K163" s="1">
        <f t="shared" si="32"/>
        <v>-6427301249</v>
      </c>
      <c r="L163" s="1">
        <f t="shared" si="33"/>
        <v>76.608433587638984</v>
      </c>
      <c r="M163" s="13">
        <v>-24079679253</v>
      </c>
      <c r="N163" s="1">
        <f t="shared" si="34"/>
        <v>-9262569013</v>
      </c>
      <c r="O163" s="1">
        <f t="shared" si="35"/>
        <v>62.512655051961062</v>
      </c>
      <c r="P163" s="13">
        <v>-34387419549</v>
      </c>
      <c r="Q163" s="1">
        <f t="shared" si="36"/>
        <v>-10307740296</v>
      </c>
      <c r="R163" s="1">
        <f t="shared" si="37"/>
        <v>42.806800654189757</v>
      </c>
      <c r="S163" s="13">
        <v>-43647363205</v>
      </c>
      <c r="T163" s="1">
        <f t="shared" si="38"/>
        <v>-9259943656</v>
      </c>
      <c r="U163" s="1">
        <f t="shared" si="39"/>
        <v>26.928288826107288</v>
      </c>
      <c r="V163" s="13">
        <v>-52314665116</v>
      </c>
      <c r="W163" s="1">
        <f t="shared" si="40"/>
        <v>-8667301911</v>
      </c>
      <c r="X163" s="1">
        <f t="shared" si="41"/>
        <v>19.857561315427002</v>
      </c>
      <c r="Y163" s="13">
        <v>-57458287050</v>
      </c>
      <c r="Z163" s="1">
        <f t="shared" si="42"/>
        <v>-5143621934</v>
      </c>
      <c r="AA163" s="1">
        <f t="shared" si="43"/>
        <v>9.832084220733865</v>
      </c>
      <c r="AB163" s="13">
        <v>-62365921497</v>
      </c>
      <c r="AC163" s="1">
        <f t="shared" si="44"/>
        <v>-4907634447</v>
      </c>
      <c r="AD163" s="1">
        <f t="shared" si="45"/>
        <v>8.5412125891072836</v>
      </c>
      <c r="AE163" s="1">
        <v>-68840285777.132599</v>
      </c>
      <c r="AF163" s="1">
        <f t="shared" si="46"/>
        <v>-6474364280.1325989</v>
      </c>
      <c r="AG163" s="1">
        <f t="shared" si="47"/>
        <v>10.38125329462828</v>
      </c>
      <c r="AH163" s="1">
        <v>76950358176.063995</v>
      </c>
      <c r="AI163" s="1">
        <f t="shared" si="48"/>
        <v>145790643953.19659</v>
      </c>
      <c r="AJ163" s="1">
        <f t="shared" si="49"/>
        <v>-211.78099757631367</v>
      </c>
      <c r="AK163" s="1">
        <v>84715250192.473999</v>
      </c>
      <c r="AL163" s="1">
        <f t="shared" si="50"/>
        <v>7764892016.4100037</v>
      </c>
      <c r="AM163" s="1">
        <f t="shared" si="51"/>
        <v>10.090780862440916</v>
      </c>
    </row>
    <row r="164" spans="1:39" ht="30">
      <c r="A164" s="58" t="s">
        <v>327</v>
      </c>
      <c r="B164" s="12" t="s">
        <v>84</v>
      </c>
      <c r="C164" s="13">
        <v>11815637040</v>
      </c>
      <c r="D164" s="13">
        <v>14591336187</v>
      </c>
      <c r="E164" s="14">
        <f t="shared" si="28"/>
        <v>2775699147</v>
      </c>
      <c r="F164" s="1">
        <f t="shared" si="29"/>
        <v>23.491743505689136</v>
      </c>
      <c r="G164" s="13">
        <v>18413406321</v>
      </c>
      <c r="H164" s="1">
        <f t="shared" si="30"/>
        <v>3822070134</v>
      </c>
      <c r="I164" s="1">
        <f t="shared" si="31"/>
        <v>26.194106454796334</v>
      </c>
      <c r="J164" s="13">
        <v>22003072380</v>
      </c>
      <c r="K164" s="1">
        <f t="shared" si="32"/>
        <v>3589666059</v>
      </c>
      <c r="L164" s="1">
        <f t="shared" si="33"/>
        <v>19.494850634486252</v>
      </c>
      <c r="M164" s="13">
        <v>25974773544</v>
      </c>
      <c r="N164" s="1">
        <f t="shared" si="34"/>
        <v>3971701164</v>
      </c>
      <c r="O164" s="1">
        <f t="shared" si="35"/>
        <v>18.050666267907808</v>
      </c>
      <c r="P164" s="13">
        <v>30299199019</v>
      </c>
      <c r="Q164" s="1">
        <f t="shared" si="36"/>
        <v>4324425475</v>
      </c>
      <c r="R164" s="1">
        <f t="shared" si="37"/>
        <v>16.648558909184075</v>
      </c>
      <c r="S164" s="13">
        <v>34292833302</v>
      </c>
      <c r="T164" s="1">
        <f t="shared" si="38"/>
        <v>3993634283</v>
      </c>
      <c r="U164" s="1">
        <f t="shared" si="39"/>
        <v>13.180659595970424</v>
      </c>
      <c r="V164" s="13">
        <v>48364401669</v>
      </c>
      <c r="W164" s="1">
        <f t="shared" si="40"/>
        <v>14071568367</v>
      </c>
      <c r="X164" s="1">
        <f t="shared" si="41"/>
        <v>41.03355427963232</v>
      </c>
      <c r="Y164" s="13">
        <v>43624655855</v>
      </c>
      <c r="Z164" s="1">
        <f t="shared" si="42"/>
        <v>-4739745814</v>
      </c>
      <c r="AA164" s="1">
        <f t="shared" si="43"/>
        <v>-9.800071230981489</v>
      </c>
      <c r="AB164" s="13">
        <v>45046785134</v>
      </c>
      <c r="AC164" s="1">
        <f t="shared" si="44"/>
        <v>1422129279</v>
      </c>
      <c r="AD164" s="1">
        <f t="shared" si="45"/>
        <v>3.2599209119881318</v>
      </c>
      <c r="AE164" s="1">
        <v>17151710.739330001</v>
      </c>
      <c r="AF164" s="1">
        <f t="shared" si="46"/>
        <v>-45029633423.260674</v>
      </c>
      <c r="AG164" s="1">
        <f t="shared" si="47"/>
        <v>-99.961924673007616</v>
      </c>
      <c r="AH164" s="1">
        <v>0</v>
      </c>
      <c r="AI164" s="1">
        <f t="shared" si="48"/>
        <v>-17151710.739330001</v>
      </c>
      <c r="AJ164" s="1">
        <f t="shared" si="49"/>
        <v>-100</v>
      </c>
      <c r="AK164" s="1">
        <v>0</v>
      </c>
      <c r="AL164" s="1">
        <f t="shared" si="50"/>
        <v>0</v>
      </c>
      <c r="AM164" s="1">
        <f t="shared" si="51"/>
        <v>0</v>
      </c>
    </row>
    <row r="165" spans="1:39" ht="45">
      <c r="A165" s="58" t="s">
        <v>328</v>
      </c>
      <c r="B165" s="12" t="s">
        <v>83</v>
      </c>
      <c r="C165" s="13">
        <v>-7034683106</v>
      </c>
      <c r="D165" s="13">
        <v>-8098107629</v>
      </c>
      <c r="E165" s="14">
        <f t="shared" si="28"/>
        <v>-1063424523</v>
      </c>
      <c r="F165" s="1">
        <f t="shared" si="29"/>
        <v>15.11687885546667</v>
      </c>
      <c r="G165" s="13">
        <v>-9380612616</v>
      </c>
      <c r="H165" s="1">
        <f t="shared" si="30"/>
        <v>-1282504987</v>
      </c>
      <c r="I165" s="1">
        <f t="shared" si="31"/>
        <v>15.837094859140208</v>
      </c>
      <c r="J165" s="13">
        <v>-11261516890</v>
      </c>
      <c r="K165" s="1">
        <f t="shared" si="32"/>
        <v>-1880904274</v>
      </c>
      <c r="L165" s="1">
        <f t="shared" si="33"/>
        <v>20.050974824307787</v>
      </c>
      <c r="M165" s="13">
        <v>-13100894412</v>
      </c>
      <c r="N165" s="1">
        <f t="shared" si="34"/>
        <v>-1839377522</v>
      </c>
      <c r="O165" s="1">
        <f t="shared" si="35"/>
        <v>16.333301632156942</v>
      </c>
      <c r="P165" s="13">
        <v>-15776239013</v>
      </c>
      <c r="Q165" s="1">
        <f t="shared" si="36"/>
        <v>-2675344601</v>
      </c>
      <c r="R165" s="1">
        <f t="shared" si="37"/>
        <v>20.42108360593663</v>
      </c>
      <c r="S165" s="13">
        <v>-18474672554</v>
      </c>
      <c r="T165" s="1">
        <f t="shared" si="38"/>
        <v>-2698433541</v>
      </c>
      <c r="U165" s="1">
        <f t="shared" si="39"/>
        <v>17.104415943346357</v>
      </c>
      <c r="V165" s="13">
        <v>-21981200437</v>
      </c>
      <c r="W165" s="1">
        <f t="shared" si="40"/>
        <v>-3506527883</v>
      </c>
      <c r="X165" s="1">
        <f t="shared" si="41"/>
        <v>18.980189623121589</v>
      </c>
      <c r="Y165" s="13">
        <v>-23779526138</v>
      </c>
      <c r="Z165" s="1">
        <f t="shared" si="42"/>
        <v>-1798325701</v>
      </c>
      <c r="AA165" s="1">
        <f t="shared" si="43"/>
        <v>8.1811987755361919</v>
      </c>
      <c r="AB165" s="13">
        <v>-26705414575</v>
      </c>
      <c r="AC165" s="1">
        <f t="shared" si="44"/>
        <v>-2925888437</v>
      </c>
      <c r="AD165" s="1">
        <f t="shared" si="45"/>
        <v>12.304233566388824</v>
      </c>
      <c r="AE165" s="1">
        <v>-69998.367329999994</v>
      </c>
      <c r="AF165" s="1">
        <f t="shared" si="46"/>
        <v>26705344576.632671</v>
      </c>
      <c r="AG165" s="1">
        <f t="shared" si="47"/>
        <v>-99.999737886984931</v>
      </c>
      <c r="AH165" s="1">
        <v>0</v>
      </c>
      <c r="AI165" s="1">
        <f t="shared" si="48"/>
        <v>69998.367329999994</v>
      </c>
      <c r="AJ165" s="1">
        <f t="shared" si="49"/>
        <v>-100</v>
      </c>
      <c r="AK165" s="1">
        <v>0</v>
      </c>
      <c r="AL165" s="1">
        <f t="shared" si="50"/>
        <v>0</v>
      </c>
      <c r="AM165" s="1">
        <f t="shared" si="51"/>
        <v>0</v>
      </c>
    </row>
    <row r="166" spans="1:39" ht="17.100000000000001" customHeight="1">
      <c r="A166" s="58" t="s">
        <v>329</v>
      </c>
      <c r="B166" s="12" t="s">
        <v>82</v>
      </c>
      <c r="C166" s="13">
        <v>76990805745</v>
      </c>
      <c r="D166" s="13">
        <v>89748986269</v>
      </c>
      <c r="E166" s="14">
        <f t="shared" si="28"/>
        <v>12758180524</v>
      </c>
      <c r="F166" s="1">
        <f t="shared" si="29"/>
        <v>16.57104429619319</v>
      </c>
      <c r="G166" s="13">
        <v>94546121840</v>
      </c>
      <c r="H166" s="1">
        <f t="shared" si="30"/>
        <v>4797135571</v>
      </c>
      <c r="I166" s="1">
        <f t="shared" si="31"/>
        <v>5.3450582234118986</v>
      </c>
      <c r="J166" s="13">
        <v>104426279084</v>
      </c>
      <c r="K166" s="1">
        <f t="shared" si="32"/>
        <v>9880157244</v>
      </c>
      <c r="L166" s="1">
        <f t="shared" si="33"/>
        <v>10.450092559819797</v>
      </c>
      <c r="M166" s="13">
        <v>130599364161</v>
      </c>
      <c r="N166" s="1">
        <f t="shared" si="34"/>
        <v>26173085077</v>
      </c>
      <c r="O166" s="1">
        <f t="shared" si="35"/>
        <v>25.063695945679054</v>
      </c>
      <c r="P166" s="13">
        <v>152873312555</v>
      </c>
      <c r="Q166" s="1">
        <f t="shared" si="36"/>
        <v>22273948394</v>
      </c>
      <c r="R166" s="1">
        <f t="shared" si="37"/>
        <v>17.05517368870278</v>
      </c>
      <c r="S166" s="13">
        <v>169757522407</v>
      </c>
      <c r="T166" s="1">
        <f t="shared" si="38"/>
        <v>16884209852</v>
      </c>
      <c r="U166" s="1">
        <f t="shared" si="39"/>
        <v>11.044576433787606</v>
      </c>
      <c r="V166" s="13">
        <v>185903085027</v>
      </c>
      <c r="W166" s="1">
        <f t="shared" si="40"/>
        <v>16145562620</v>
      </c>
      <c r="X166" s="1">
        <f t="shared" si="41"/>
        <v>9.5109556213305311</v>
      </c>
      <c r="Y166" s="13">
        <v>165478777931</v>
      </c>
      <c r="Z166" s="1">
        <f t="shared" si="42"/>
        <v>-20424307096</v>
      </c>
      <c r="AA166" s="1">
        <f t="shared" si="43"/>
        <v>-10.986534781299426</v>
      </c>
      <c r="AB166" s="13">
        <v>162015842361</v>
      </c>
      <c r="AC166" s="1">
        <f t="shared" si="44"/>
        <v>-3462935570</v>
      </c>
      <c r="AD166" s="1">
        <f t="shared" si="45"/>
        <v>-2.092676543359504</v>
      </c>
      <c r="AE166" s="1">
        <v>198451394173.82199</v>
      </c>
      <c r="AF166" s="1">
        <f t="shared" si="46"/>
        <v>36435551812.821991</v>
      </c>
      <c r="AG166" s="1">
        <f t="shared" si="47"/>
        <v>22.488882125265953</v>
      </c>
      <c r="AH166" s="1">
        <v>109972529947.78993</v>
      </c>
      <c r="AI166" s="1">
        <f t="shared" si="48"/>
        <v>-88478864226.032059</v>
      </c>
      <c r="AJ166" s="1">
        <f t="shared" si="49"/>
        <v>-44.584652375147407</v>
      </c>
      <c r="AK166" s="1">
        <v>211812254994.509</v>
      </c>
      <c r="AL166" s="1">
        <f t="shared" si="50"/>
        <v>101839725046.71907</v>
      </c>
      <c r="AM166" s="1">
        <f t="shared" si="51"/>
        <v>92.604694185964476</v>
      </c>
    </row>
    <row r="167" spans="1:39" ht="17.100000000000001" customHeight="1">
      <c r="A167" s="58" t="s">
        <v>330</v>
      </c>
      <c r="B167" s="12" t="s">
        <v>81</v>
      </c>
      <c r="C167" s="13">
        <v>3136161560</v>
      </c>
      <c r="D167" s="13">
        <v>7789920270</v>
      </c>
      <c r="E167" s="14">
        <f t="shared" si="28"/>
        <v>4653758710</v>
      </c>
      <c r="F167" s="1">
        <f t="shared" si="29"/>
        <v>148.39027329956815</v>
      </c>
      <c r="G167" s="13">
        <v>13792931078</v>
      </c>
      <c r="H167" s="1">
        <f t="shared" si="30"/>
        <v>6003010808</v>
      </c>
      <c r="I167" s="1">
        <f t="shared" si="31"/>
        <v>77.061261218787806</v>
      </c>
      <c r="J167" s="13">
        <v>13672377509</v>
      </c>
      <c r="K167" s="1">
        <f t="shared" si="32"/>
        <v>-120553569</v>
      </c>
      <c r="L167" s="1">
        <f t="shared" si="33"/>
        <v>-0.87402429779617574</v>
      </c>
      <c r="M167" s="13">
        <v>24334198191</v>
      </c>
      <c r="N167" s="1">
        <f t="shared" si="34"/>
        <v>10661820682</v>
      </c>
      <c r="O167" s="1">
        <f t="shared" si="35"/>
        <v>77.980736525024525</v>
      </c>
      <c r="P167" s="13">
        <v>35156734702</v>
      </c>
      <c r="Q167" s="1">
        <f t="shared" si="36"/>
        <v>10822536511</v>
      </c>
      <c r="R167" s="1">
        <f t="shared" si="37"/>
        <v>44.474596722084371</v>
      </c>
      <c r="S167" s="13">
        <v>36806620596</v>
      </c>
      <c r="T167" s="1">
        <f t="shared" si="38"/>
        <v>1649885894</v>
      </c>
      <c r="U167" s="1">
        <f t="shared" si="39"/>
        <v>4.692944063164493</v>
      </c>
      <c r="V167" s="13">
        <v>42774623132</v>
      </c>
      <c r="W167" s="1">
        <f t="shared" si="40"/>
        <v>5968002536</v>
      </c>
      <c r="X167" s="1">
        <f t="shared" si="41"/>
        <v>16.214481088895674</v>
      </c>
      <c r="Y167" s="13">
        <v>43283833298</v>
      </c>
      <c r="Z167" s="1">
        <f t="shared" si="42"/>
        <v>509210166</v>
      </c>
      <c r="AA167" s="1">
        <f t="shared" si="43"/>
        <v>1.1904492166502718</v>
      </c>
      <c r="AB167" s="13">
        <v>49061515451</v>
      </c>
      <c r="AC167" s="1">
        <f t="shared" si="44"/>
        <v>5777682153</v>
      </c>
      <c r="AD167" s="1">
        <f t="shared" si="45"/>
        <v>13.348360606653955</v>
      </c>
      <c r="AE167" s="1">
        <v>58053797775.651199</v>
      </c>
      <c r="AF167" s="1">
        <f t="shared" si="46"/>
        <v>8992282324.6511993</v>
      </c>
      <c r="AG167" s="1">
        <f t="shared" si="47"/>
        <v>18.328586555040697</v>
      </c>
      <c r="AH167" s="1">
        <v>0</v>
      </c>
      <c r="AI167" s="1">
        <f t="shared" si="48"/>
        <v>-58053797775.651199</v>
      </c>
      <c r="AJ167" s="1">
        <f t="shared" si="49"/>
        <v>-100</v>
      </c>
      <c r="AK167" s="1">
        <v>0</v>
      </c>
      <c r="AL167" s="1">
        <f t="shared" si="50"/>
        <v>0</v>
      </c>
      <c r="AM167" s="1">
        <f t="shared" si="51"/>
        <v>0</v>
      </c>
    </row>
    <row r="168" spans="1:39" ht="30">
      <c r="A168" s="58" t="s">
        <v>2166</v>
      </c>
      <c r="B168" s="12" t="s">
        <v>2167</v>
      </c>
      <c r="C168" s="13"/>
      <c r="D168" s="13"/>
      <c r="E168" s="14"/>
      <c r="F168" s="1"/>
      <c r="G168" s="13"/>
      <c r="H168" s="1"/>
      <c r="I168" s="1"/>
      <c r="J168" s="13"/>
      <c r="K168" s="1"/>
      <c r="L168" s="1"/>
      <c r="M168" s="13"/>
      <c r="N168" s="1"/>
      <c r="O168" s="1"/>
      <c r="P168" s="13"/>
      <c r="Q168" s="1"/>
      <c r="R168" s="1"/>
      <c r="S168" s="13"/>
      <c r="T168" s="1"/>
      <c r="U168" s="1"/>
      <c r="V168" s="13"/>
      <c r="W168" s="1"/>
      <c r="X168" s="1"/>
      <c r="Y168" s="13"/>
      <c r="Z168" s="1"/>
      <c r="AA168" s="1"/>
      <c r="AB168" s="13"/>
      <c r="AC168" s="1"/>
      <c r="AD168" s="1"/>
      <c r="AE168" s="1"/>
      <c r="AF168" s="1"/>
      <c r="AG168" s="1"/>
      <c r="AH168" s="1">
        <v>3599329418.8737302</v>
      </c>
      <c r="AI168" s="1">
        <f t="shared" si="48"/>
        <v>3599329418.8737302</v>
      </c>
      <c r="AJ168" s="1">
        <f t="shared" si="49"/>
        <v>0</v>
      </c>
      <c r="AK168" s="1">
        <v>3049781530.5413899</v>
      </c>
      <c r="AL168" s="1">
        <f t="shared" si="50"/>
        <v>-549547888.33234024</v>
      </c>
      <c r="AM168" s="1">
        <f t="shared" si="51"/>
        <v>-15.268063141169774</v>
      </c>
    </row>
    <row r="169" spans="1:39" ht="45">
      <c r="A169" s="58" t="s">
        <v>2177</v>
      </c>
      <c r="B169" s="12" t="s">
        <v>2178</v>
      </c>
      <c r="C169" s="13"/>
      <c r="D169" s="13"/>
      <c r="E169" s="14"/>
      <c r="F169" s="1"/>
      <c r="G169" s="13"/>
      <c r="H169" s="1"/>
      <c r="I169" s="1"/>
      <c r="J169" s="13"/>
      <c r="K169" s="1"/>
      <c r="L169" s="1"/>
      <c r="M169" s="13"/>
      <c r="N169" s="1"/>
      <c r="O169" s="1"/>
      <c r="P169" s="13"/>
      <c r="Q169" s="1"/>
      <c r="R169" s="1"/>
      <c r="S169" s="13"/>
      <c r="T169" s="1"/>
      <c r="U169" s="1"/>
      <c r="V169" s="13"/>
      <c r="W169" s="1"/>
      <c r="X169" s="1"/>
      <c r="Y169" s="13"/>
      <c r="Z169" s="1"/>
      <c r="AA169" s="1"/>
      <c r="AB169" s="13"/>
      <c r="AC169" s="1"/>
      <c r="AD169" s="1"/>
      <c r="AE169" s="1"/>
      <c r="AF169" s="1"/>
      <c r="AG169" s="1"/>
      <c r="AH169" s="1">
        <v>292237874.40192997</v>
      </c>
      <c r="AI169" s="1">
        <f t="shared" si="48"/>
        <v>292237874.40192997</v>
      </c>
      <c r="AJ169" s="1">
        <f t="shared" si="49"/>
        <v>0</v>
      </c>
      <c r="AK169" s="1">
        <v>121081100.67649999</v>
      </c>
      <c r="AL169" s="1">
        <f t="shared" si="50"/>
        <v>-171156773.72542998</v>
      </c>
      <c r="AM169" s="1">
        <f t="shared" si="51"/>
        <v>-58.567622035886139</v>
      </c>
    </row>
    <row r="170" spans="1:39" ht="17.100000000000001" customHeight="1">
      <c r="A170" s="58" t="s">
        <v>2183</v>
      </c>
      <c r="B170" s="12" t="s">
        <v>2184</v>
      </c>
      <c r="C170" s="13"/>
      <c r="D170" s="13"/>
      <c r="E170" s="14"/>
      <c r="F170" s="1"/>
      <c r="G170" s="13"/>
      <c r="H170" s="1"/>
      <c r="I170" s="1"/>
      <c r="J170" s="13"/>
      <c r="K170" s="1"/>
      <c r="L170" s="1"/>
      <c r="M170" s="13"/>
      <c r="N170" s="1"/>
      <c r="O170" s="1"/>
      <c r="P170" s="13"/>
      <c r="Q170" s="1"/>
      <c r="R170" s="1"/>
      <c r="S170" s="13"/>
      <c r="T170" s="1"/>
      <c r="U170" s="1"/>
      <c r="V170" s="13"/>
      <c r="W170" s="1"/>
      <c r="X170" s="1"/>
      <c r="Y170" s="13"/>
      <c r="Z170" s="1"/>
      <c r="AA170" s="1"/>
      <c r="AB170" s="13"/>
      <c r="AC170" s="1"/>
      <c r="AD170" s="1"/>
      <c r="AE170" s="1"/>
      <c r="AF170" s="1"/>
      <c r="AG170" s="1"/>
      <c r="AH170" s="1">
        <v>80130748828.69841</v>
      </c>
      <c r="AI170" s="1">
        <f t="shared" si="48"/>
        <v>80130748828.69841</v>
      </c>
      <c r="AJ170" s="1">
        <f t="shared" si="49"/>
        <v>0</v>
      </c>
      <c r="AK170" s="1">
        <v>85124835632.671906</v>
      </c>
      <c r="AL170" s="1">
        <f t="shared" si="50"/>
        <v>4994086803.9734955</v>
      </c>
      <c r="AM170" s="1">
        <f t="shared" si="51"/>
        <v>6.2324224807255124</v>
      </c>
    </row>
    <row r="171" spans="1:39" ht="17.100000000000001" customHeight="1">
      <c r="A171" s="58" t="s">
        <v>331</v>
      </c>
      <c r="B171" s="12" t="s">
        <v>80</v>
      </c>
      <c r="C171" s="13">
        <v>1453079003</v>
      </c>
      <c r="D171" s="13">
        <v>2595952359</v>
      </c>
      <c r="E171" s="14">
        <f t="shared" si="28"/>
        <v>1142873356</v>
      </c>
      <c r="F171" s="1">
        <f t="shared" si="29"/>
        <v>78.651838863574852</v>
      </c>
      <c r="G171" s="13">
        <v>2476949463</v>
      </c>
      <c r="H171" s="1">
        <f t="shared" si="30"/>
        <v>-119002896</v>
      </c>
      <c r="I171" s="1">
        <f t="shared" si="31"/>
        <v>-4.5841710302357672</v>
      </c>
      <c r="J171" s="13">
        <v>1790201274</v>
      </c>
      <c r="K171" s="1">
        <f t="shared" si="32"/>
        <v>-686748189</v>
      </c>
      <c r="L171" s="1">
        <f t="shared" si="33"/>
        <v>-27.725563208230863</v>
      </c>
      <c r="M171" s="13">
        <v>1757074911</v>
      </c>
      <c r="N171" s="1">
        <f t="shared" si="34"/>
        <v>-33126363</v>
      </c>
      <c r="O171" s="1">
        <f t="shared" si="35"/>
        <v>-1.8504267358710413</v>
      </c>
      <c r="P171" s="13">
        <v>2051031247</v>
      </c>
      <c r="Q171" s="1">
        <f t="shared" si="36"/>
        <v>293956336</v>
      </c>
      <c r="R171" s="1">
        <f t="shared" si="37"/>
        <v>16.729869293546589</v>
      </c>
      <c r="S171" s="13">
        <v>2189346809</v>
      </c>
      <c r="T171" s="1">
        <f t="shared" si="38"/>
        <v>138315562</v>
      </c>
      <c r="U171" s="1">
        <f t="shared" si="39"/>
        <v>6.7437081810582482</v>
      </c>
      <c r="V171" s="13">
        <v>2017923145</v>
      </c>
      <c r="W171" s="1">
        <f t="shared" si="40"/>
        <v>-171423664</v>
      </c>
      <c r="X171" s="1">
        <f t="shared" si="41"/>
        <v>-7.8298999178800273</v>
      </c>
      <c r="Y171" s="13">
        <v>2138926862</v>
      </c>
      <c r="Z171" s="1">
        <f t="shared" si="42"/>
        <v>121003717</v>
      </c>
      <c r="AA171" s="1">
        <f t="shared" si="43"/>
        <v>5.9964482443160643</v>
      </c>
      <c r="AB171" s="13">
        <v>1744715262</v>
      </c>
      <c r="AC171" s="1">
        <f t="shared" si="44"/>
        <v>-394211600</v>
      </c>
      <c r="AD171" s="1">
        <f t="shared" si="45"/>
        <v>-18.430345001670283</v>
      </c>
      <c r="AE171" s="1">
        <v>1564976044.7930801</v>
      </c>
      <c r="AF171" s="1">
        <f t="shared" si="46"/>
        <v>-179739217.20691991</v>
      </c>
      <c r="AG171" s="1">
        <f t="shared" si="47"/>
        <v>-10.3019226759604</v>
      </c>
      <c r="AH171" s="1">
        <v>2201768048.8756499</v>
      </c>
      <c r="AI171" s="1">
        <f t="shared" si="48"/>
        <v>636792004.08256984</v>
      </c>
      <c r="AJ171" s="1">
        <f t="shared" si="49"/>
        <v>40.690207763963954</v>
      </c>
      <c r="AK171" s="1">
        <v>2747633659.0062799</v>
      </c>
      <c r="AL171" s="1">
        <f t="shared" si="50"/>
        <v>545865610.13063002</v>
      </c>
      <c r="AM171" s="1">
        <f t="shared" si="51"/>
        <v>24.792148764688477</v>
      </c>
    </row>
    <row r="172" spans="1:39" ht="17.100000000000001" customHeight="1">
      <c r="A172" s="58" t="s">
        <v>2225</v>
      </c>
      <c r="B172" s="12" t="s">
        <v>122</v>
      </c>
      <c r="C172" s="13"/>
      <c r="D172" s="13"/>
      <c r="E172" s="14"/>
      <c r="F172" s="1"/>
      <c r="G172" s="13"/>
      <c r="H172" s="1"/>
      <c r="I172" s="1"/>
      <c r="J172" s="13"/>
      <c r="K172" s="1"/>
      <c r="L172" s="1"/>
      <c r="M172" s="13"/>
      <c r="N172" s="1"/>
      <c r="O172" s="1"/>
      <c r="P172" s="13"/>
      <c r="Q172" s="1"/>
      <c r="R172" s="1"/>
      <c r="S172" s="13"/>
      <c r="T172" s="1"/>
      <c r="U172" s="1"/>
      <c r="V172" s="13"/>
      <c r="W172" s="1"/>
      <c r="X172" s="1"/>
      <c r="Y172" s="13"/>
      <c r="Z172" s="1"/>
      <c r="AA172" s="1"/>
      <c r="AB172" s="13"/>
      <c r="AC172" s="1"/>
      <c r="AD172" s="1"/>
      <c r="AE172" s="1"/>
      <c r="AF172" s="1"/>
      <c r="AG172" s="1"/>
      <c r="AH172" s="1">
        <v>9796813313.8233204</v>
      </c>
      <c r="AI172" s="1">
        <f t="shared" si="48"/>
        <v>9796813313.8233204</v>
      </c>
      <c r="AJ172" s="1">
        <f t="shared" si="49"/>
        <v>0</v>
      </c>
      <c r="AK172" s="1">
        <v>8873176762.3734894</v>
      </c>
      <c r="AL172" s="1">
        <f t="shared" si="50"/>
        <v>-923636551.44983101</v>
      </c>
      <c r="AM172" s="1">
        <f t="shared" si="51"/>
        <v>-9.4279284688070781</v>
      </c>
    </row>
    <row r="173" spans="1:39" ht="30">
      <c r="A173" s="58" t="s">
        <v>2238</v>
      </c>
      <c r="B173" s="12" t="s">
        <v>2239</v>
      </c>
      <c r="C173" s="13"/>
      <c r="D173" s="13"/>
      <c r="E173" s="14"/>
      <c r="F173" s="1"/>
      <c r="G173" s="13"/>
      <c r="H173" s="1"/>
      <c r="I173" s="1"/>
      <c r="J173" s="13"/>
      <c r="K173" s="1"/>
      <c r="L173" s="1"/>
      <c r="M173" s="13"/>
      <c r="N173" s="1"/>
      <c r="O173" s="1"/>
      <c r="P173" s="13"/>
      <c r="Q173" s="1"/>
      <c r="R173" s="1"/>
      <c r="S173" s="13"/>
      <c r="T173" s="1"/>
      <c r="U173" s="1"/>
      <c r="V173" s="13"/>
      <c r="W173" s="1"/>
      <c r="X173" s="1"/>
      <c r="Y173" s="13"/>
      <c r="Z173" s="1"/>
      <c r="AA173" s="1"/>
      <c r="AB173" s="13"/>
      <c r="AC173" s="1"/>
      <c r="AD173" s="1"/>
      <c r="AE173" s="1"/>
      <c r="AF173" s="1"/>
      <c r="AG173" s="1"/>
      <c r="AH173" s="1">
        <v>2088419821.4289799</v>
      </c>
      <c r="AI173" s="1">
        <f t="shared" si="48"/>
        <v>2088419821.4289799</v>
      </c>
      <c r="AJ173" s="1">
        <f t="shared" si="49"/>
        <v>0</v>
      </c>
      <c r="AK173" s="1">
        <v>1762565720.8599</v>
      </c>
      <c r="AL173" s="1">
        <f t="shared" si="50"/>
        <v>-325854100.56907988</v>
      </c>
      <c r="AM173" s="1">
        <f t="shared" si="51"/>
        <v>-15.602902118890901</v>
      </c>
    </row>
    <row r="174" spans="1:39" ht="17.100000000000001" customHeight="1">
      <c r="A174" s="58" t="s">
        <v>2260</v>
      </c>
      <c r="B174" s="12" t="s">
        <v>120</v>
      </c>
      <c r="C174" s="13"/>
      <c r="D174" s="13"/>
      <c r="E174" s="14"/>
      <c r="F174" s="1"/>
      <c r="G174" s="13"/>
      <c r="H174" s="1"/>
      <c r="I174" s="1"/>
      <c r="J174" s="13"/>
      <c r="K174" s="1"/>
      <c r="L174" s="1"/>
      <c r="M174" s="13"/>
      <c r="N174" s="1"/>
      <c r="O174" s="1"/>
      <c r="P174" s="13"/>
      <c r="Q174" s="1"/>
      <c r="R174" s="1"/>
      <c r="S174" s="13"/>
      <c r="T174" s="1"/>
      <c r="U174" s="1"/>
      <c r="V174" s="13"/>
      <c r="W174" s="1"/>
      <c r="X174" s="1"/>
      <c r="Y174" s="13"/>
      <c r="Z174" s="1"/>
      <c r="AA174" s="1"/>
      <c r="AB174" s="13"/>
      <c r="AC174" s="1"/>
      <c r="AD174" s="1"/>
      <c r="AE174" s="1"/>
      <c r="AF174" s="1"/>
      <c r="AG174" s="1"/>
      <c r="AH174" s="1">
        <v>34649194614.988098</v>
      </c>
      <c r="AI174" s="1">
        <f t="shared" si="48"/>
        <v>34649194614.988098</v>
      </c>
      <c r="AJ174" s="1">
        <f t="shared" si="49"/>
        <v>0</v>
      </c>
      <c r="AK174" s="1">
        <v>39495627473.098099</v>
      </c>
      <c r="AL174" s="1">
        <f t="shared" si="50"/>
        <v>4846432858.1100006</v>
      </c>
      <c r="AM174" s="1">
        <f t="shared" si="51"/>
        <v>13.987144324600242</v>
      </c>
    </row>
    <row r="175" spans="1:39" ht="17.100000000000001" customHeight="1">
      <c r="A175" s="58" t="s">
        <v>2273</v>
      </c>
      <c r="B175" s="12" t="s">
        <v>119</v>
      </c>
      <c r="C175" s="13"/>
      <c r="D175" s="13"/>
      <c r="E175" s="14"/>
      <c r="F175" s="1"/>
      <c r="G175" s="13"/>
      <c r="H175" s="1"/>
      <c r="I175" s="1"/>
      <c r="J175" s="13"/>
      <c r="K175" s="1"/>
      <c r="L175" s="1"/>
      <c r="M175" s="13"/>
      <c r="N175" s="1"/>
      <c r="O175" s="1"/>
      <c r="P175" s="13"/>
      <c r="Q175" s="1"/>
      <c r="R175" s="1"/>
      <c r="S175" s="13"/>
      <c r="T175" s="1"/>
      <c r="U175" s="1"/>
      <c r="V175" s="13"/>
      <c r="W175" s="1"/>
      <c r="X175" s="1"/>
      <c r="Y175" s="13"/>
      <c r="Z175" s="1"/>
      <c r="AA175" s="1"/>
      <c r="AB175" s="13"/>
      <c r="AC175" s="1"/>
      <c r="AD175" s="1"/>
      <c r="AE175" s="1"/>
      <c r="AF175" s="1"/>
      <c r="AG175" s="1"/>
      <c r="AH175" s="1">
        <v>6578933377.8429298</v>
      </c>
      <c r="AI175" s="1">
        <f t="shared" si="48"/>
        <v>6578933377.8429298</v>
      </c>
      <c r="AJ175" s="1">
        <f t="shared" si="49"/>
        <v>0</v>
      </c>
      <c r="AK175" s="1">
        <v>3642748478.7817402</v>
      </c>
      <c r="AL175" s="1">
        <f t="shared" si="50"/>
        <v>-2936184899.0611897</v>
      </c>
      <c r="AM175" s="1">
        <f t="shared" si="51"/>
        <v>-44.630105374678415</v>
      </c>
    </row>
    <row r="176" spans="1:39" ht="17.100000000000001" customHeight="1">
      <c r="A176" s="58" t="s">
        <v>332</v>
      </c>
      <c r="B176" s="12" t="s">
        <v>79</v>
      </c>
      <c r="C176" s="13">
        <v>10386205703</v>
      </c>
      <c r="D176" s="13">
        <v>10227924338</v>
      </c>
      <c r="E176" s="14">
        <f t="shared" si="28"/>
        <v>-158281365</v>
      </c>
      <c r="F176" s="1">
        <f t="shared" si="29"/>
        <v>-1.5239575406664752</v>
      </c>
      <c r="G176" s="13">
        <v>9790217130</v>
      </c>
      <c r="H176" s="1">
        <f t="shared" si="30"/>
        <v>-437707208</v>
      </c>
      <c r="I176" s="1">
        <f t="shared" si="31"/>
        <v>-4.2795311495782009</v>
      </c>
      <c r="J176" s="13">
        <v>10603875057</v>
      </c>
      <c r="K176" s="1">
        <f t="shared" si="32"/>
        <v>813657927</v>
      </c>
      <c r="L176" s="1">
        <f t="shared" si="33"/>
        <v>8.3109283093091104</v>
      </c>
      <c r="M176" s="13">
        <v>12936136377</v>
      </c>
      <c r="N176" s="1">
        <f t="shared" si="34"/>
        <v>2332261320</v>
      </c>
      <c r="O176" s="1">
        <f t="shared" si="35"/>
        <v>21.99442475003881</v>
      </c>
      <c r="P176" s="13">
        <v>13507356620</v>
      </c>
      <c r="Q176" s="1">
        <f t="shared" si="36"/>
        <v>571220243</v>
      </c>
      <c r="R176" s="1">
        <f t="shared" si="37"/>
        <v>4.4156943491691205</v>
      </c>
      <c r="S176" s="13">
        <v>14529309967</v>
      </c>
      <c r="T176" s="1">
        <f t="shared" si="38"/>
        <v>1021953347</v>
      </c>
      <c r="U176" s="1">
        <f t="shared" si="39"/>
        <v>7.5659018692585605</v>
      </c>
      <c r="V176" s="13">
        <v>12507646300</v>
      </c>
      <c r="W176" s="1">
        <f t="shared" si="40"/>
        <v>-2021663667</v>
      </c>
      <c r="X176" s="1">
        <f t="shared" si="41"/>
        <v>-13.914381836382775</v>
      </c>
      <c r="Y176" s="13">
        <v>19199712507</v>
      </c>
      <c r="Z176" s="1">
        <f t="shared" si="42"/>
        <v>6692066207</v>
      </c>
      <c r="AA176" s="1">
        <f t="shared" si="43"/>
        <v>53.503801166811058</v>
      </c>
      <c r="AB176" s="13">
        <v>20035819143</v>
      </c>
      <c r="AC176" s="1">
        <f t="shared" si="44"/>
        <v>836106636</v>
      </c>
      <c r="AD176" s="1">
        <f t="shared" si="45"/>
        <v>4.3547872693154384</v>
      </c>
      <c r="AE176" s="1">
        <v>22154942944.766701</v>
      </c>
      <c r="AF176" s="1">
        <f t="shared" si="46"/>
        <v>2119123801.7667007</v>
      </c>
      <c r="AG176" s="1">
        <f t="shared" si="47"/>
        <v>10.576676634192259</v>
      </c>
      <c r="AH176" s="1">
        <v>0</v>
      </c>
      <c r="AI176" s="1">
        <f t="shared" si="48"/>
        <v>-22154942944.766701</v>
      </c>
      <c r="AJ176" s="1">
        <f t="shared" si="49"/>
        <v>-100</v>
      </c>
      <c r="AK176" s="1">
        <v>0</v>
      </c>
      <c r="AL176" s="1">
        <f t="shared" si="50"/>
        <v>0</v>
      </c>
      <c r="AM176" s="1">
        <f t="shared" si="51"/>
        <v>0</v>
      </c>
    </row>
    <row r="177" spans="1:39" ht="17.100000000000001" customHeight="1">
      <c r="A177" s="58" t="s">
        <v>333</v>
      </c>
      <c r="B177" s="12" t="s">
        <v>78</v>
      </c>
      <c r="C177" s="13">
        <v>1000697381</v>
      </c>
      <c r="D177" s="13">
        <v>1414046598</v>
      </c>
      <c r="E177" s="14">
        <f t="shared" si="28"/>
        <v>413349217</v>
      </c>
      <c r="F177" s="1">
        <f t="shared" si="29"/>
        <v>41.306115599796897</v>
      </c>
      <c r="G177" s="13">
        <v>1223379269</v>
      </c>
      <c r="H177" s="1">
        <f t="shared" si="30"/>
        <v>-190667329</v>
      </c>
      <c r="I177" s="1">
        <f t="shared" si="31"/>
        <v>-13.483808049160201</v>
      </c>
      <c r="J177" s="13">
        <v>1758774190</v>
      </c>
      <c r="K177" s="1">
        <f t="shared" si="32"/>
        <v>535394921</v>
      </c>
      <c r="L177" s="1">
        <f t="shared" si="33"/>
        <v>43.763609092185781</v>
      </c>
      <c r="M177" s="13">
        <v>2135493453</v>
      </c>
      <c r="N177" s="1">
        <f t="shared" si="34"/>
        <v>376719263</v>
      </c>
      <c r="O177" s="1">
        <f t="shared" si="35"/>
        <v>21.419421841754456</v>
      </c>
      <c r="P177" s="13">
        <v>2567015234</v>
      </c>
      <c r="Q177" s="1">
        <f t="shared" si="36"/>
        <v>431521781</v>
      </c>
      <c r="R177" s="1">
        <f t="shared" si="37"/>
        <v>20.207122639209516</v>
      </c>
      <c r="S177" s="13">
        <v>3131284733</v>
      </c>
      <c r="T177" s="1">
        <f t="shared" si="38"/>
        <v>564269499</v>
      </c>
      <c r="U177" s="1">
        <f t="shared" si="39"/>
        <v>21.981540721935584</v>
      </c>
      <c r="V177" s="13">
        <v>3539916853</v>
      </c>
      <c r="W177" s="1">
        <f t="shared" si="40"/>
        <v>408632120</v>
      </c>
      <c r="X177" s="1">
        <f t="shared" si="41"/>
        <v>13.049982829523795</v>
      </c>
      <c r="Y177" s="13">
        <v>4273688098</v>
      </c>
      <c r="Z177" s="1">
        <f t="shared" si="42"/>
        <v>733771245</v>
      </c>
      <c r="AA177" s="1">
        <f t="shared" si="43"/>
        <v>20.728488138870986</v>
      </c>
      <c r="AB177" s="13">
        <v>4123424792</v>
      </c>
      <c r="AC177" s="1">
        <f t="shared" si="44"/>
        <v>-150263306</v>
      </c>
      <c r="AD177" s="1">
        <f t="shared" si="45"/>
        <v>-3.5160101194637998</v>
      </c>
      <c r="AE177" s="1">
        <v>2523817825.5964198</v>
      </c>
      <c r="AF177" s="1">
        <f t="shared" si="46"/>
        <v>-1599606966.4035802</v>
      </c>
      <c r="AG177" s="1">
        <f t="shared" si="47"/>
        <v>-38.793164592380421</v>
      </c>
      <c r="AH177" s="1">
        <v>0</v>
      </c>
      <c r="AI177" s="1">
        <f t="shared" si="48"/>
        <v>-2523817825.5964198</v>
      </c>
      <c r="AJ177" s="1">
        <f t="shared" si="49"/>
        <v>-100</v>
      </c>
      <c r="AK177" s="1">
        <v>0</v>
      </c>
      <c r="AL177" s="1">
        <f t="shared" si="50"/>
        <v>0</v>
      </c>
      <c r="AM177" s="1">
        <f t="shared" si="51"/>
        <v>0</v>
      </c>
    </row>
    <row r="178" spans="1:39" ht="17.100000000000001" customHeight="1">
      <c r="A178" s="58" t="s">
        <v>334</v>
      </c>
      <c r="B178" s="12" t="s">
        <v>77</v>
      </c>
      <c r="C178" s="13">
        <v>10490225976</v>
      </c>
      <c r="D178" s="13">
        <v>8596117561</v>
      </c>
      <c r="E178" s="14">
        <f t="shared" si="28"/>
        <v>-1894108415</v>
      </c>
      <c r="F178" s="1">
        <f t="shared" si="29"/>
        <v>-18.055935299519994</v>
      </c>
      <c r="G178" s="13">
        <v>8346383379</v>
      </c>
      <c r="H178" s="1">
        <f t="shared" si="30"/>
        <v>-249734182</v>
      </c>
      <c r="I178" s="1">
        <f t="shared" si="31"/>
        <v>-2.9051973780934195</v>
      </c>
      <c r="J178" s="13">
        <v>8520505891</v>
      </c>
      <c r="K178" s="1">
        <f t="shared" si="32"/>
        <v>174122512</v>
      </c>
      <c r="L178" s="1">
        <f t="shared" si="33"/>
        <v>2.0862031384527899</v>
      </c>
      <c r="M178" s="13">
        <v>9230492380</v>
      </c>
      <c r="N178" s="1">
        <f t="shared" si="34"/>
        <v>709986489</v>
      </c>
      <c r="O178" s="1">
        <f t="shared" si="35"/>
        <v>8.3326799849987925</v>
      </c>
      <c r="P178" s="13">
        <v>8324244157</v>
      </c>
      <c r="Q178" s="1">
        <f t="shared" si="36"/>
        <v>-906248223</v>
      </c>
      <c r="R178" s="1">
        <f t="shared" si="37"/>
        <v>-9.8179835450988158</v>
      </c>
      <c r="S178" s="13">
        <v>9109110780</v>
      </c>
      <c r="T178" s="1">
        <f t="shared" si="38"/>
        <v>784866623</v>
      </c>
      <c r="U178" s="1">
        <f t="shared" si="39"/>
        <v>9.4286833518691555</v>
      </c>
      <c r="V178" s="13">
        <v>13933639585</v>
      </c>
      <c r="W178" s="1">
        <f t="shared" si="40"/>
        <v>4824528805</v>
      </c>
      <c r="X178" s="1">
        <f t="shared" si="41"/>
        <v>52.963773539704384</v>
      </c>
      <c r="Y178" s="13">
        <v>23885977590</v>
      </c>
      <c r="Z178" s="1">
        <f t="shared" si="42"/>
        <v>9952338005</v>
      </c>
      <c r="AA178" s="1">
        <f t="shared" si="43"/>
        <v>71.426693250441204</v>
      </c>
      <c r="AB178" s="13">
        <v>24959437311</v>
      </c>
      <c r="AC178" s="1">
        <f t="shared" si="44"/>
        <v>1073459721</v>
      </c>
      <c r="AD178" s="1">
        <f t="shared" si="45"/>
        <v>4.4941000089081973</v>
      </c>
      <c r="AE178" s="1">
        <v>23260205219.320103</v>
      </c>
      <c r="AF178" s="1">
        <f t="shared" si="46"/>
        <v>-1699232091.6798973</v>
      </c>
      <c r="AG178" s="1">
        <f t="shared" si="47"/>
        <v>-6.8079743565814281</v>
      </c>
      <c r="AH178" s="1">
        <v>0</v>
      </c>
      <c r="AI178" s="1">
        <f t="shared" si="48"/>
        <v>-23260205219.320103</v>
      </c>
      <c r="AJ178" s="1">
        <f t="shared" si="49"/>
        <v>-100</v>
      </c>
      <c r="AK178" s="1">
        <v>0</v>
      </c>
      <c r="AL178" s="1">
        <f t="shared" si="50"/>
        <v>0</v>
      </c>
      <c r="AM178" s="1">
        <f t="shared" si="51"/>
        <v>0</v>
      </c>
    </row>
    <row r="179" spans="1:39" ht="30">
      <c r="A179" s="58" t="s">
        <v>335</v>
      </c>
      <c r="B179" s="12" t="s">
        <v>76</v>
      </c>
      <c r="C179" s="13">
        <v>-26961435</v>
      </c>
      <c r="D179" s="13">
        <v>-22772822</v>
      </c>
      <c r="E179" s="14">
        <f t="shared" si="28"/>
        <v>4188613</v>
      </c>
      <c r="F179" s="1">
        <f t="shared" si="29"/>
        <v>-15.535571456044531</v>
      </c>
      <c r="G179" s="13">
        <v>-21115975</v>
      </c>
      <c r="H179" s="1">
        <f t="shared" si="30"/>
        <v>1656847</v>
      </c>
      <c r="I179" s="1">
        <f t="shared" si="31"/>
        <v>-7.2755453847573222</v>
      </c>
      <c r="J179" s="13">
        <v>-23085622</v>
      </c>
      <c r="K179" s="1">
        <f t="shared" si="32"/>
        <v>-1969647</v>
      </c>
      <c r="L179" s="1">
        <f t="shared" si="33"/>
        <v>9.3277577758071786</v>
      </c>
      <c r="M179" s="13">
        <v>-22826108</v>
      </c>
      <c r="N179" s="1">
        <f t="shared" si="34"/>
        <v>259514</v>
      </c>
      <c r="O179" s="1">
        <f t="shared" si="35"/>
        <v>-1.1241369195077351</v>
      </c>
      <c r="P179" s="13">
        <v>-48630503</v>
      </c>
      <c r="Q179" s="1">
        <f t="shared" si="36"/>
        <v>-25804395</v>
      </c>
      <c r="R179" s="1">
        <f t="shared" si="37"/>
        <v>113.04772149505295</v>
      </c>
      <c r="S179" s="13">
        <v>-36268700</v>
      </c>
      <c r="T179" s="1">
        <f t="shared" si="38"/>
        <v>12361803</v>
      </c>
      <c r="U179" s="1">
        <f t="shared" si="39"/>
        <v>-25.419854283637576</v>
      </c>
      <c r="V179" s="13">
        <v>-193336049</v>
      </c>
      <c r="W179" s="1">
        <f t="shared" si="40"/>
        <v>-157067349</v>
      </c>
      <c r="X179" s="1">
        <f t="shared" si="41"/>
        <v>433.06583638233514</v>
      </c>
      <c r="Y179" s="13">
        <v>-275337252</v>
      </c>
      <c r="Z179" s="1">
        <f t="shared" si="42"/>
        <v>-82001203</v>
      </c>
      <c r="AA179" s="1">
        <f t="shared" si="43"/>
        <v>42.413819576917085</v>
      </c>
      <c r="AB179" s="13">
        <v>-279642072</v>
      </c>
      <c r="AC179" s="1">
        <f t="shared" si="44"/>
        <v>-4304820</v>
      </c>
      <c r="AD179" s="1">
        <f t="shared" si="45"/>
        <v>1.5634716947055169</v>
      </c>
      <c r="AE179" s="1">
        <v>136997395.40544999</v>
      </c>
      <c r="AF179" s="1">
        <f t="shared" si="46"/>
        <v>416639467.40544999</v>
      </c>
      <c r="AG179" s="1">
        <f t="shared" si="47"/>
        <v>-148.99026617334246</v>
      </c>
      <c r="AH179" s="1">
        <v>0</v>
      </c>
      <c r="AI179" s="1">
        <f t="shared" si="48"/>
        <v>-136997395.40544999</v>
      </c>
      <c r="AJ179" s="1">
        <f t="shared" si="49"/>
        <v>-100</v>
      </c>
      <c r="AK179" s="1">
        <v>0</v>
      </c>
      <c r="AL179" s="1">
        <f t="shared" si="50"/>
        <v>0</v>
      </c>
      <c r="AM179" s="1">
        <f t="shared" si="51"/>
        <v>0</v>
      </c>
    </row>
    <row r="180" spans="1:39" ht="30">
      <c r="A180" s="58" t="s">
        <v>336</v>
      </c>
      <c r="B180" s="12" t="s">
        <v>75</v>
      </c>
      <c r="C180" s="13">
        <v>-1257306264</v>
      </c>
      <c r="D180" s="13">
        <v>-962719620</v>
      </c>
      <c r="E180" s="14">
        <f t="shared" si="28"/>
        <v>294586644</v>
      </c>
      <c r="F180" s="1">
        <f t="shared" si="29"/>
        <v>-23.42998300690881</v>
      </c>
      <c r="G180" s="13">
        <v>-1087662327</v>
      </c>
      <c r="H180" s="1">
        <f t="shared" si="30"/>
        <v>-124942707</v>
      </c>
      <c r="I180" s="1">
        <f t="shared" si="31"/>
        <v>12.978099168686311</v>
      </c>
      <c r="J180" s="13">
        <v>-930460087</v>
      </c>
      <c r="K180" s="1">
        <f t="shared" si="32"/>
        <v>157202240</v>
      </c>
      <c r="L180" s="1">
        <f t="shared" si="33"/>
        <v>-14.4532210133265</v>
      </c>
      <c r="M180" s="13">
        <v>-1076547950</v>
      </c>
      <c r="N180" s="1">
        <f t="shared" si="34"/>
        <v>-146087863</v>
      </c>
      <c r="O180" s="1">
        <f t="shared" si="35"/>
        <v>15.700605006176907</v>
      </c>
      <c r="P180" s="13">
        <v>-1605624874</v>
      </c>
      <c r="Q180" s="1">
        <f t="shared" si="36"/>
        <v>-529076924</v>
      </c>
      <c r="R180" s="1">
        <f t="shared" si="37"/>
        <v>49.145690537983008</v>
      </c>
      <c r="S180" s="13">
        <v>-1853396506</v>
      </c>
      <c r="T180" s="1">
        <f t="shared" si="38"/>
        <v>-247771632</v>
      </c>
      <c r="U180" s="1">
        <f t="shared" si="39"/>
        <v>15.431476929149765</v>
      </c>
      <c r="V180" s="13">
        <v>-3953752802</v>
      </c>
      <c r="W180" s="1">
        <f t="shared" si="40"/>
        <v>-2100356296</v>
      </c>
      <c r="X180" s="1">
        <f t="shared" si="41"/>
        <v>113.32471433935034</v>
      </c>
      <c r="Y180" s="13">
        <v>-11201801509</v>
      </c>
      <c r="Z180" s="1">
        <f t="shared" si="42"/>
        <v>-7248048707</v>
      </c>
      <c r="AA180" s="1">
        <f t="shared" si="43"/>
        <v>183.32073526027185</v>
      </c>
      <c r="AB180" s="13">
        <v>-11386979205</v>
      </c>
      <c r="AC180" s="1">
        <f t="shared" si="44"/>
        <v>-185177696</v>
      </c>
      <c r="AD180" s="1">
        <f t="shared" si="45"/>
        <v>1.653106385175817</v>
      </c>
      <c r="AE180" s="1">
        <v>-10978486928.0434</v>
      </c>
      <c r="AF180" s="1">
        <f t="shared" si="46"/>
        <v>408492276.95660019</v>
      </c>
      <c r="AG180" s="1">
        <f t="shared" si="47"/>
        <v>-3.5873629836544541</v>
      </c>
      <c r="AH180" s="1">
        <v>0</v>
      </c>
      <c r="AI180" s="1">
        <f t="shared" si="48"/>
        <v>10978486928.0434</v>
      </c>
      <c r="AJ180" s="1">
        <f t="shared" si="49"/>
        <v>-100</v>
      </c>
      <c r="AK180" s="1">
        <v>0</v>
      </c>
      <c r="AL180" s="1">
        <f t="shared" si="50"/>
        <v>0</v>
      </c>
      <c r="AM180" s="1">
        <f t="shared" si="51"/>
        <v>0</v>
      </c>
    </row>
    <row r="181" spans="1:39" ht="17.100000000000001" customHeight="1">
      <c r="A181" s="58" t="s">
        <v>337</v>
      </c>
      <c r="B181" s="12" t="s">
        <v>74</v>
      </c>
      <c r="C181" s="13">
        <v>1694420754</v>
      </c>
      <c r="D181" s="13">
        <v>1880893634</v>
      </c>
      <c r="E181" s="14">
        <f t="shared" si="28"/>
        <v>186472880</v>
      </c>
      <c r="F181" s="1">
        <f t="shared" si="29"/>
        <v>11.005110717618134</v>
      </c>
      <c r="G181" s="13">
        <v>865586283</v>
      </c>
      <c r="H181" s="1">
        <f t="shared" si="30"/>
        <v>-1015307351</v>
      </c>
      <c r="I181" s="1">
        <f t="shared" si="31"/>
        <v>-53.980051431233669</v>
      </c>
      <c r="J181" s="13">
        <v>1299772786</v>
      </c>
      <c r="K181" s="1">
        <f t="shared" si="32"/>
        <v>434186503</v>
      </c>
      <c r="L181" s="1">
        <f t="shared" si="33"/>
        <v>50.160973149339981</v>
      </c>
      <c r="M181" s="13">
        <v>2248289945</v>
      </c>
      <c r="N181" s="1">
        <f t="shared" si="34"/>
        <v>948517159</v>
      </c>
      <c r="O181" s="1">
        <f t="shared" si="35"/>
        <v>72.975613062266405</v>
      </c>
      <c r="P181" s="13">
        <v>3778022079</v>
      </c>
      <c r="Q181" s="1">
        <f t="shared" si="36"/>
        <v>1529732134</v>
      </c>
      <c r="R181" s="1">
        <f t="shared" si="37"/>
        <v>68.039806760777907</v>
      </c>
      <c r="S181" s="13">
        <v>4948489297</v>
      </c>
      <c r="T181" s="1">
        <f t="shared" si="38"/>
        <v>1170467218</v>
      </c>
      <c r="U181" s="1">
        <f t="shared" si="39"/>
        <v>30.98095229527641</v>
      </c>
      <c r="V181" s="13">
        <v>3784694490</v>
      </c>
      <c r="W181" s="1">
        <f t="shared" si="40"/>
        <v>-1163794807</v>
      </c>
      <c r="X181" s="1">
        <f t="shared" si="41"/>
        <v>-23.518183775916128</v>
      </c>
      <c r="Y181" s="13">
        <v>5568616693</v>
      </c>
      <c r="Z181" s="1">
        <f t="shared" si="42"/>
        <v>1783922203</v>
      </c>
      <c r="AA181" s="1">
        <f t="shared" si="43"/>
        <v>47.135170559037647</v>
      </c>
      <c r="AB181" s="13">
        <v>4935714857</v>
      </c>
      <c r="AC181" s="1">
        <f t="shared" si="44"/>
        <v>-632901836</v>
      </c>
      <c r="AD181" s="1">
        <f t="shared" si="45"/>
        <v>-11.365512673831292</v>
      </c>
      <c r="AE181" s="1">
        <v>6322607558.8510895</v>
      </c>
      <c r="AF181" s="1">
        <f t="shared" si="46"/>
        <v>1386892701.8510895</v>
      </c>
      <c r="AG181" s="1">
        <f t="shared" si="47"/>
        <v>28.099125294569049</v>
      </c>
      <c r="AH181" s="1">
        <v>7839021980.1663799</v>
      </c>
      <c r="AI181" s="1">
        <f t="shared" si="48"/>
        <v>1516414421.3152905</v>
      </c>
      <c r="AJ181" s="1">
        <f t="shared" si="49"/>
        <v>23.984003549175608</v>
      </c>
      <c r="AK181" s="1">
        <v>6546079704.76826</v>
      </c>
      <c r="AL181" s="1">
        <f t="shared" si="50"/>
        <v>-1292942275.3981199</v>
      </c>
      <c r="AM181" s="1">
        <f t="shared" si="51"/>
        <v>-16.493668198270285</v>
      </c>
    </row>
    <row r="182" spans="1:39" ht="17.100000000000001" customHeight="1">
      <c r="A182" s="58" t="s">
        <v>338</v>
      </c>
      <c r="B182" s="12" t="s">
        <v>73</v>
      </c>
      <c r="C182" s="13">
        <v>278891767</v>
      </c>
      <c r="D182" s="13">
        <v>256343310</v>
      </c>
      <c r="E182" s="14">
        <f t="shared" si="28"/>
        <v>-22548457</v>
      </c>
      <c r="F182" s="1">
        <f t="shared" si="29"/>
        <v>-8.0850206668166003</v>
      </c>
      <c r="G182" s="13">
        <v>308316732</v>
      </c>
      <c r="H182" s="1">
        <f t="shared" si="30"/>
        <v>51973422</v>
      </c>
      <c r="I182" s="1">
        <f t="shared" si="31"/>
        <v>20.274928181273776</v>
      </c>
      <c r="J182" s="13">
        <v>317369663</v>
      </c>
      <c r="K182" s="1">
        <f t="shared" si="32"/>
        <v>9052931</v>
      </c>
      <c r="L182" s="1">
        <f t="shared" si="33"/>
        <v>2.9362438234458192</v>
      </c>
      <c r="M182" s="13">
        <v>267162174</v>
      </c>
      <c r="N182" s="1">
        <f t="shared" si="34"/>
        <v>-50207489</v>
      </c>
      <c r="O182" s="1">
        <f t="shared" si="35"/>
        <v>-15.819876583477988</v>
      </c>
      <c r="P182" s="13">
        <v>253427230</v>
      </c>
      <c r="Q182" s="1">
        <f t="shared" si="36"/>
        <v>-13734944</v>
      </c>
      <c r="R182" s="1">
        <f t="shared" si="37"/>
        <v>-5.1410511429660692</v>
      </c>
      <c r="S182" s="13">
        <v>271744613</v>
      </c>
      <c r="T182" s="1">
        <f t="shared" si="38"/>
        <v>18317383</v>
      </c>
      <c r="U182" s="1">
        <f t="shared" si="39"/>
        <v>7.2278669502089414</v>
      </c>
      <c r="V182" s="13">
        <v>252820645</v>
      </c>
      <c r="W182" s="1">
        <f t="shared" si="40"/>
        <v>-18923968</v>
      </c>
      <c r="X182" s="1">
        <f t="shared" si="41"/>
        <v>-6.9638797218769515</v>
      </c>
      <c r="Y182" s="13">
        <v>293571418</v>
      </c>
      <c r="Z182" s="1">
        <f t="shared" si="42"/>
        <v>40750773</v>
      </c>
      <c r="AA182" s="1">
        <f t="shared" si="43"/>
        <v>16.118451481681806</v>
      </c>
      <c r="AB182" s="13">
        <v>315281677</v>
      </c>
      <c r="AC182" s="1">
        <f t="shared" si="44"/>
        <v>21710259</v>
      </c>
      <c r="AD182" s="1">
        <f t="shared" si="45"/>
        <v>7.3952223100955967</v>
      </c>
      <c r="AE182" s="1">
        <v>328865618.39713001</v>
      </c>
      <c r="AF182" s="1">
        <f t="shared" si="46"/>
        <v>13583941.397130013</v>
      </c>
      <c r="AG182" s="1">
        <f t="shared" si="47"/>
        <v>4.3085096242779795</v>
      </c>
      <c r="AH182" s="1">
        <v>0</v>
      </c>
      <c r="AI182" s="1">
        <f t="shared" si="48"/>
        <v>-328865618.39713001</v>
      </c>
      <c r="AJ182" s="1">
        <f t="shared" si="49"/>
        <v>-100</v>
      </c>
      <c r="AK182" s="1">
        <v>0</v>
      </c>
      <c r="AL182" s="1">
        <f t="shared" si="50"/>
        <v>0</v>
      </c>
      <c r="AM182" s="1">
        <f t="shared" si="51"/>
        <v>0</v>
      </c>
    </row>
    <row r="183" spans="1:39" ht="17.100000000000001" customHeight="1">
      <c r="A183" s="58" t="s">
        <v>339</v>
      </c>
      <c r="B183" s="12" t="s">
        <v>72</v>
      </c>
      <c r="C183" s="13">
        <v>-117030368</v>
      </c>
      <c r="D183" s="13">
        <v>-95327384</v>
      </c>
      <c r="E183" s="14">
        <f t="shared" si="28"/>
        <v>21702984</v>
      </c>
      <c r="F183" s="1">
        <f t="shared" si="29"/>
        <v>-18.544745582616642</v>
      </c>
      <c r="G183" s="13">
        <v>-101079954</v>
      </c>
      <c r="H183" s="1">
        <f t="shared" si="30"/>
        <v>-5752570</v>
      </c>
      <c r="I183" s="1">
        <f t="shared" si="31"/>
        <v>6.0345409247777111</v>
      </c>
      <c r="J183" s="13">
        <v>-120570338</v>
      </c>
      <c r="K183" s="1">
        <f t="shared" si="32"/>
        <v>-19490384</v>
      </c>
      <c r="L183" s="1">
        <f t="shared" si="33"/>
        <v>19.282145696267332</v>
      </c>
      <c r="M183" s="13">
        <v>-126513958</v>
      </c>
      <c r="N183" s="1">
        <f t="shared" si="34"/>
        <v>-5943620</v>
      </c>
      <c r="O183" s="1">
        <f t="shared" si="35"/>
        <v>4.9295872422618565</v>
      </c>
      <c r="P183" s="13">
        <v>-109873824</v>
      </c>
      <c r="Q183" s="1">
        <f t="shared" si="36"/>
        <v>16640134</v>
      </c>
      <c r="R183" s="1">
        <f t="shared" si="37"/>
        <v>-13.152804847035139</v>
      </c>
      <c r="S183" s="13">
        <v>-92291824</v>
      </c>
      <c r="T183" s="1">
        <f t="shared" si="38"/>
        <v>17582000</v>
      </c>
      <c r="U183" s="1">
        <f t="shared" si="39"/>
        <v>-16.001991520746561</v>
      </c>
      <c r="V183" s="13">
        <v>-93334877</v>
      </c>
      <c r="W183" s="1">
        <f t="shared" si="40"/>
        <v>-1043053</v>
      </c>
      <c r="X183" s="1">
        <f t="shared" si="41"/>
        <v>1.1301683668100437</v>
      </c>
      <c r="Y183" s="13">
        <v>-103572180</v>
      </c>
      <c r="Z183" s="1">
        <f t="shared" si="42"/>
        <v>-10237303</v>
      </c>
      <c r="AA183" s="1">
        <f t="shared" si="43"/>
        <v>10.968357519772592</v>
      </c>
      <c r="AB183" s="13">
        <v>-87232996</v>
      </c>
      <c r="AC183" s="1">
        <f t="shared" si="44"/>
        <v>16339184</v>
      </c>
      <c r="AD183" s="1">
        <f t="shared" si="45"/>
        <v>-15.77564940701258</v>
      </c>
      <c r="AE183" s="1">
        <v>89627899.630899996</v>
      </c>
      <c r="AF183" s="1">
        <f t="shared" si="46"/>
        <v>176860895.6309</v>
      </c>
      <c r="AG183" s="1">
        <f t="shared" si="47"/>
        <v>-202.74541026987083</v>
      </c>
      <c r="AH183" s="1">
        <v>0</v>
      </c>
      <c r="AI183" s="1">
        <f t="shared" si="48"/>
        <v>-89627899.630899996</v>
      </c>
      <c r="AJ183" s="1">
        <f t="shared" si="49"/>
        <v>-100</v>
      </c>
      <c r="AK183" s="1">
        <v>0</v>
      </c>
      <c r="AL183" s="1">
        <f t="shared" si="50"/>
        <v>0</v>
      </c>
      <c r="AM183" s="1">
        <f t="shared" si="51"/>
        <v>0</v>
      </c>
    </row>
    <row r="184" spans="1:39" ht="17.100000000000001" customHeight="1">
      <c r="A184" s="58" t="s">
        <v>340</v>
      </c>
      <c r="B184" s="17" t="s">
        <v>214</v>
      </c>
      <c r="C184" s="13">
        <v>341303</v>
      </c>
      <c r="D184" s="15">
        <v>341300</v>
      </c>
      <c r="E184" s="14">
        <f t="shared" si="28"/>
        <v>-3</v>
      </c>
      <c r="F184" s="1">
        <f t="shared" si="29"/>
        <v>-8.7898436286818458E-4</v>
      </c>
      <c r="G184" s="15">
        <v>341300</v>
      </c>
      <c r="H184" s="1">
        <f t="shared" si="30"/>
        <v>0</v>
      </c>
      <c r="I184" s="1">
        <f t="shared" si="31"/>
        <v>0</v>
      </c>
      <c r="J184" s="15">
        <v>357300</v>
      </c>
      <c r="K184" s="1">
        <f t="shared" si="32"/>
        <v>16000</v>
      </c>
      <c r="L184" s="1">
        <f t="shared" si="33"/>
        <v>4.6879578083797249</v>
      </c>
      <c r="M184" s="15">
        <v>16000</v>
      </c>
      <c r="N184" s="1">
        <f t="shared" si="34"/>
        <v>-341300</v>
      </c>
      <c r="O184" s="1">
        <f t="shared" si="35"/>
        <v>-95.521970333053446</v>
      </c>
      <c r="P184" s="15">
        <v>16000</v>
      </c>
      <c r="Q184" s="1">
        <f t="shared" si="36"/>
        <v>0</v>
      </c>
      <c r="R184" s="1">
        <f t="shared" si="37"/>
        <v>0</v>
      </c>
      <c r="S184" s="15">
        <v>0</v>
      </c>
      <c r="T184" s="1">
        <f t="shared" si="38"/>
        <v>-16000</v>
      </c>
      <c r="U184" s="1">
        <f t="shared" si="39"/>
        <v>-100</v>
      </c>
      <c r="V184" s="15">
        <v>0</v>
      </c>
      <c r="W184" s="1">
        <f t="shared" si="40"/>
        <v>0</v>
      </c>
      <c r="X184" s="1">
        <f t="shared" si="41"/>
        <v>0</v>
      </c>
      <c r="Y184" s="15">
        <v>6011718</v>
      </c>
      <c r="Z184" s="1">
        <f t="shared" si="42"/>
        <v>6011718</v>
      </c>
      <c r="AA184" s="1">
        <f t="shared" si="43"/>
        <v>0</v>
      </c>
      <c r="AB184" s="15">
        <v>0</v>
      </c>
      <c r="AC184" s="1">
        <f t="shared" si="44"/>
        <v>-6011718</v>
      </c>
      <c r="AD184" s="1">
        <f t="shared" si="45"/>
        <v>-100</v>
      </c>
      <c r="AE184" s="1">
        <v>0</v>
      </c>
      <c r="AF184" s="1">
        <f t="shared" si="46"/>
        <v>0</v>
      </c>
      <c r="AG184" s="1">
        <f t="shared" si="47"/>
        <v>0</v>
      </c>
      <c r="AH184" s="1">
        <v>0</v>
      </c>
      <c r="AI184" s="1">
        <f t="shared" si="48"/>
        <v>0</v>
      </c>
      <c r="AJ184" s="1">
        <f t="shared" si="49"/>
        <v>0</v>
      </c>
      <c r="AK184" s="1">
        <v>0</v>
      </c>
      <c r="AL184" s="1">
        <f t="shared" si="50"/>
        <v>0</v>
      </c>
      <c r="AM184" s="1">
        <f t="shared" si="51"/>
        <v>0</v>
      </c>
    </row>
    <row r="185" spans="1:39" ht="17.100000000000001" customHeight="1">
      <c r="A185" s="58" t="s">
        <v>341</v>
      </c>
      <c r="B185" s="12" t="s">
        <v>71</v>
      </c>
      <c r="C185" s="13">
        <v>95728693</v>
      </c>
      <c r="D185" s="13">
        <v>125430307</v>
      </c>
      <c r="E185" s="14">
        <f t="shared" si="28"/>
        <v>29701614</v>
      </c>
      <c r="F185" s="1">
        <f t="shared" si="29"/>
        <v>31.026866730542324</v>
      </c>
      <c r="G185" s="13">
        <v>195404301</v>
      </c>
      <c r="H185" s="1">
        <f t="shared" si="30"/>
        <v>69973994</v>
      </c>
      <c r="I185" s="1">
        <f t="shared" si="31"/>
        <v>55.78715038941904</v>
      </c>
      <c r="J185" s="13">
        <v>265081890</v>
      </c>
      <c r="K185" s="1">
        <f t="shared" si="32"/>
        <v>69677589</v>
      </c>
      <c r="L185" s="1">
        <f t="shared" si="33"/>
        <v>35.658165477125294</v>
      </c>
      <c r="M185" s="13">
        <v>504001476</v>
      </c>
      <c r="N185" s="1">
        <f t="shared" si="34"/>
        <v>238919586</v>
      </c>
      <c r="O185" s="1">
        <f t="shared" si="35"/>
        <v>90.130482320010614</v>
      </c>
      <c r="P185" s="13">
        <v>726051195</v>
      </c>
      <c r="Q185" s="1">
        <f t="shared" si="36"/>
        <v>222049719</v>
      </c>
      <c r="R185" s="1">
        <f t="shared" si="37"/>
        <v>44.057354903460642</v>
      </c>
      <c r="S185" s="13">
        <v>831818323</v>
      </c>
      <c r="T185" s="1">
        <f t="shared" si="38"/>
        <v>105767128</v>
      </c>
      <c r="U185" s="1">
        <f t="shared" si="39"/>
        <v>14.567447685283405</v>
      </c>
      <c r="V185" s="13">
        <v>820283425</v>
      </c>
      <c r="W185" s="1">
        <f t="shared" si="40"/>
        <v>-11534898</v>
      </c>
      <c r="X185" s="1">
        <f t="shared" si="41"/>
        <v>-1.3867088138187118</v>
      </c>
      <c r="Y185" s="13">
        <v>512773129</v>
      </c>
      <c r="Z185" s="1">
        <f t="shared" si="42"/>
        <v>-307510296</v>
      </c>
      <c r="AA185" s="1">
        <f t="shared" si="43"/>
        <v>-37.488298145241686</v>
      </c>
      <c r="AB185" s="13">
        <v>535274298</v>
      </c>
      <c r="AC185" s="1">
        <f t="shared" si="44"/>
        <v>22501169</v>
      </c>
      <c r="AD185" s="1">
        <f t="shared" si="45"/>
        <v>4.3881334117256365</v>
      </c>
      <c r="AE185" s="1">
        <v>158780375.11500001</v>
      </c>
      <c r="AF185" s="1">
        <f t="shared" si="46"/>
        <v>-376493922.88499999</v>
      </c>
      <c r="AG185" s="1">
        <f t="shared" si="47"/>
        <v>-70.336633814052476</v>
      </c>
      <c r="AH185" s="1">
        <v>0</v>
      </c>
      <c r="AI185" s="1">
        <f t="shared" si="48"/>
        <v>-158780375.11500001</v>
      </c>
      <c r="AJ185" s="1">
        <f t="shared" si="49"/>
        <v>-100</v>
      </c>
      <c r="AK185" s="1">
        <v>0</v>
      </c>
      <c r="AL185" s="1">
        <f t="shared" si="50"/>
        <v>0</v>
      </c>
      <c r="AM185" s="1">
        <f t="shared" si="51"/>
        <v>0</v>
      </c>
    </row>
    <row r="186" spans="1:39" ht="30">
      <c r="A186" s="58" t="s">
        <v>342</v>
      </c>
      <c r="B186" s="12" t="s">
        <v>172</v>
      </c>
      <c r="C186" s="13">
        <v>-6031790</v>
      </c>
      <c r="D186" s="13">
        <v>-8930829</v>
      </c>
      <c r="E186" s="14">
        <f t="shared" si="28"/>
        <v>-2899039</v>
      </c>
      <c r="F186" s="1">
        <f t="shared" si="29"/>
        <v>48.062664648470857</v>
      </c>
      <c r="G186" s="13">
        <v>-14515493</v>
      </c>
      <c r="H186" s="1">
        <f t="shared" si="30"/>
        <v>-5584664</v>
      </c>
      <c r="I186" s="1">
        <f t="shared" si="31"/>
        <v>62.532425601251575</v>
      </c>
      <c r="J186" s="13">
        <v>-21161370</v>
      </c>
      <c r="K186" s="1">
        <f t="shared" si="32"/>
        <v>-6645877</v>
      </c>
      <c r="L186" s="1">
        <f t="shared" si="33"/>
        <v>45.784714304915447</v>
      </c>
      <c r="M186" s="13">
        <v>-30790497</v>
      </c>
      <c r="N186" s="1">
        <f t="shared" si="34"/>
        <v>-9629127</v>
      </c>
      <c r="O186" s="1">
        <f t="shared" si="35"/>
        <v>45.503325162784833</v>
      </c>
      <c r="P186" s="13">
        <v>-68724364</v>
      </c>
      <c r="Q186" s="1">
        <f t="shared" si="36"/>
        <v>-37933867</v>
      </c>
      <c r="R186" s="1">
        <f t="shared" si="37"/>
        <v>123.19991781879973</v>
      </c>
      <c r="S186" s="13">
        <v>-85595410</v>
      </c>
      <c r="T186" s="1">
        <f t="shared" si="38"/>
        <v>-16871046</v>
      </c>
      <c r="U186" s="1">
        <f t="shared" si="39"/>
        <v>24.548857229148023</v>
      </c>
      <c r="V186" s="13">
        <v>-93617573</v>
      </c>
      <c r="W186" s="1">
        <f t="shared" si="40"/>
        <v>-8022163</v>
      </c>
      <c r="X186" s="1">
        <f t="shared" si="41"/>
        <v>9.3721882984145992</v>
      </c>
      <c r="Y186" s="13">
        <v>-96838909</v>
      </c>
      <c r="Z186" s="1">
        <f t="shared" si="42"/>
        <v>-3221336</v>
      </c>
      <c r="AA186" s="1">
        <f t="shared" si="43"/>
        <v>3.4409522665151764</v>
      </c>
      <c r="AB186" s="13">
        <v>-30323507</v>
      </c>
      <c r="AC186" s="1">
        <f t="shared" si="44"/>
        <v>66515402</v>
      </c>
      <c r="AD186" s="1">
        <f t="shared" si="45"/>
        <v>-68.686649495400658</v>
      </c>
      <c r="AE186" s="1">
        <v>-24783980.932659999</v>
      </c>
      <c r="AF186" s="1">
        <f t="shared" si="46"/>
        <v>5539526.0673400015</v>
      </c>
      <c r="AG186" s="1">
        <f t="shared" si="47"/>
        <v>-18.268091706345185</v>
      </c>
      <c r="AH186" s="1">
        <v>0</v>
      </c>
      <c r="AI186" s="1">
        <f t="shared" si="48"/>
        <v>24783980.932659999</v>
      </c>
      <c r="AJ186" s="1">
        <f t="shared" si="49"/>
        <v>-100</v>
      </c>
      <c r="AK186" s="1">
        <v>0</v>
      </c>
      <c r="AL186" s="1">
        <f t="shared" si="50"/>
        <v>0</v>
      </c>
      <c r="AM186" s="1">
        <f t="shared" si="51"/>
        <v>0</v>
      </c>
    </row>
    <row r="187" spans="1:39" ht="17.100000000000001" customHeight="1">
      <c r="A187" s="58" t="s">
        <v>2298</v>
      </c>
      <c r="B187" s="12" t="s">
        <v>2299</v>
      </c>
      <c r="C187" s="13"/>
      <c r="D187" s="13"/>
      <c r="E187" s="14"/>
      <c r="F187" s="1"/>
      <c r="G187" s="13"/>
      <c r="H187" s="1"/>
      <c r="I187" s="1"/>
      <c r="J187" s="13"/>
      <c r="K187" s="1"/>
      <c r="L187" s="1"/>
      <c r="M187" s="13"/>
      <c r="N187" s="1"/>
      <c r="O187" s="1"/>
      <c r="P187" s="13"/>
      <c r="Q187" s="1"/>
      <c r="R187" s="1"/>
      <c r="S187" s="13"/>
      <c r="T187" s="1"/>
      <c r="U187" s="1"/>
      <c r="V187" s="13"/>
      <c r="W187" s="1"/>
      <c r="X187" s="1"/>
      <c r="Y187" s="13"/>
      <c r="Z187" s="1"/>
      <c r="AA187" s="1"/>
      <c r="AB187" s="13"/>
      <c r="AC187" s="1"/>
      <c r="AD187" s="1"/>
      <c r="AE187" s="1"/>
      <c r="AF187" s="1"/>
      <c r="AG187" s="1"/>
      <c r="AH187" s="1">
        <v>353932786.45300001</v>
      </c>
      <c r="AI187" s="1">
        <f t="shared" si="48"/>
        <v>353932786.45300001</v>
      </c>
      <c r="AJ187" s="1">
        <f t="shared" si="49"/>
        <v>0</v>
      </c>
      <c r="AK187" s="1">
        <v>331952474.67799997</v>
      </c>
      <c r="AL187" s="1">
        <f t="shared" si="50"/>
        <v>-21980311.775000036</v>
      </c>
      <c r="AM187" s="1">
        <f t="shared" si="51"/>
        <v>-6.2103067634054518</v>
      </c>
    </row>
    <row r="188" spans="1:39" ht="30">
      <c r="A188" s="58" t="s">
        <v>2305</v>
      </c>
      <c r="B188" s="12" t="s">
        <v>2306</v>
      </c>
      <c r="C188" s="13"/>
      <c r="D188" s="13"/>
      <c r="E188" s="14"/>
      <c r="F188" s="1"/>
      <c r="G188" s="13"/>
      <c r="H188" s="1"/>
      <c r="I188" s="1"/>
      <c r="J188" s="13"/>
      <c r="K188" s="1"/>
      <c r="L188" s="1"/>
      <c r="M188" s="13"/>
      <c r="N188" s="1"/>
      <c r="O188" s="1"/>
      <c r="P188" s="13"/>
      <c r="Q188" s="1"/>
      <c r="R188" s="1"/>
      <c r="S188" s="13"/>
      <c r="T188" s="1"/>
      <c r="U188" s="1"/>
      <c r="V188" s="13"/>
      <c r="W188" s="1"/>
      <c r="X188" s="1"/>
      <c r="Y188" s="13"/>
      <c r="Z188" s="1"/>
      <c r="AA188" s="1"/>
      <c r="AB188" s="13"/>
      <c r="AC188" s="1"/>
      <c r="AD188" s="1"/>
      <c r="AE188" s="1"/>
      <c r="AF188" s="1"/>
      <c r="AG188" s="1"/>
      <c r="AH188" s="1">
        <v>105447290.199</v>
      </c>
      <c r="AI188" s="1">
        <f t="shared" si="48"/>
        <v>105447290.199</v>
      </c>
      <c r="AJ188" s="1">
        <f t="shared" si="49"/>
        <v>0</v>
      </c>
      <c r="AK188" s="1">
        <v>105871876.84100001</v>
      </c>
      <c r="AL188" s="1">
        <f t="shared" si="50"/>
        <v>424586.64200000465</v>
      </c>
      <c r="AM188" s="1">
        <f t="shared" si="51"/>
        <v>0.40265296642400694</v>
      </c>
    </row>
    <row r="189" spans="1:39" ht="17.100000000000001" customHeight="1">
      <c r="A189" s="58" t="s">
        <v>2311</v>
      </c>
      <c r="B189" s="12" t="s">
        <v>93</v>
      </c>
      <c r="C189" s="13"/>
      <c r="D189" s="13"/>
      <c r="E189" s="14"/>
      <c r="F189" s="1"/>
      <c r="G189" s="13"/>
      <c r="H189" s="1"/>
      <c r="I189" s="1"/>
      <c r="J189" s="13"/>
      <c r="K189" s="1"/>
      <c r="L189" s="1"/>
      <c r="M189" s="13"/>
      <c r="N189" s="1"/>
      <c r="O189" s="1"/>
      <c r="P189" s="13"/>
      <c r="Q189" s="1"/>
      <c r="R189" s="1"/>
      <c r="S189" s="13"/>
      <c r="T189" s="1"/>
      <c r="U189" s="1"/>
      <c r="V189" s="13"/>
      <c r="W189" s="1"/>
      <c r="X189" s="1"/>
      <c r="Y189" s="13"/>
      <c r="Z189" s="1"/>
      <c r="AA189" s="1"/>
      <c r="AB189" s="13"/>
      <c r="AC189" s="1"/>
      <c r="AD189" s="1"/>
      <c r="AE189" s="1"/>
      <c r="AF189" s="1"/>
      <c r="AG189" s="1"/>
      <c r="AH189" s="1">
        <v>4345650093.5138102</v>
      </c>
      <c r="AI189" s="1">
        <f t="shared" si="48"/>
        <v>4345650093.5138102</v>
      </c>
      <c r="AJ189" s="1">
        <f t="shared" si="49"/>
        <v>0</v>
      </c>
      <c r="AK189" s="1">
        <v>5366974188.9262104</v>
      </c>
      <c r="AL189" s="1">
        <f t="shared" si="50"/>
        <v>1021324095.4124002</v>
      </c>
      <c r="AM189" s="1">
        <f t="shared" si="51"/>
        <v>23.502216548377852</v>
      </c>
    </row>
    <row r="190" spans="1:39" ht="30">
      <c r="A190" s="58" t="s">
        <v>2318</v>
      </c>
      <c r="B190" s="12" t="s">
        <v>2319</v>
      </c>
      <c r="C190" s="13"/>
      <c r="D190" s="13"/>
      <c r="E190" s="14"/>
      <c r="F190" s="1"/>
      <c r="G190" s="13"/>
      <c r="H190" s="1"/>
      <c r="I190" s="1"/>
      <c r="J190" s="13"/>
      <c r="K190" s="1"/>
      <c r="L190" s="1"/>
      <c r="M190" s="13"/>
      <c r="N190" s="1"/>
      <c r="O190" s="1"/>
      <c r="P190" s="13"/>
      <c r="Q190" s="1"/>
      <c r="R190" s="1"/>
      <c r="S190" s="13"/>
      <c r="T190" s="1"/>
      <c r="U190" s="1"/>
      <c r="V190" s="13"/>
      <c r="W190" s="1"/>
      <c r="X190" s="1"/>
      <c r="Y190" s="13"/>
      <c r="Z190" s="1"/>
      <c r="AA190" s="1"/>
      <c r="AB190" s="13"/>
      <c r="AC190" s="1"/>
      <c r="AD190" s="1"/>
      <c r="AE190" s="1"/>
      <c r="AF190" s="1"/>
      <c r="AG190" s="1"/>
      <c r="AH190" s="1">
        <v>43731009.30539</v>
      </c>
      <c r="AI190" s="1">
        <f t="shared" si="48"/>
        <v>43731009.30539</v>
      </c>
      <c r="AJ190" s="1">
        <f t="shared" si="49"/>
        <v>0</v>
      </c>
      <c r="AK190" s="1">
        <v>129489867.98634</v>
      </c>
      <c r="AL190" s="1">
        <f t="shared" si="50"/>
        <v>85758858.680950001</v>
      </c>
      <c r="AM190" s="1">
        <f t="shared" si="51"/>
        <v>196.10537246479677</v>
      </c>
    </row>
    <row r="191" spans="1:39" ht="30">
      <c r="A191" s="59" t="s">
        <v>2322</v>
      </c>
      <c r="B191" s="12" t="s">
        <v>2323</v>
      </c>
      <c r="C191" s="13"/>
      <c r="D191" s="13"/>
      <c r="E191" s="14"/>
      <c r="F191" s="1"/>
      <c r="G191" s="13"/>
      <c r="H191" s="1"/>
      <c r="I191" s="1"/>
      <c r="J191" s="13"/>
      <c r="K191" s="1"/>
      <c r="L191" s="1"/>
      <c r="M191" s="13"/>
      <c r="N191" s="1"/>
      <c r="O191" s="1"/>
      <c r="P191" s="13"/>
      <c r="Q191" s="1"/>
      <c r="R191" s="1"/>
      <c r="S191" s="13"/>
      <c r="T191" s="1"/>
      <c r="U191" s="1"/>
      <c r="V191" s="13"/>
      <c r="W191" s="1"/>
      <c r="X191" s="1"/>
      <c r="Y191" s="13"/>
      <c r="Z191" s="1"/>
      <c r="AA191" s="1"/>
      <c r="AB191" s="13"/>
      <c r="AC191" s="1"/>
      <c r="AD191" s="1"/>
      <c r="AE191" s="1"/>
      <c r="AF191" s="1"/>
      <c r="AG191" s="1"/>
      <c r="AH191" s="1">
        <v>5881660.9560699994</v>
      </c>
      <c r="AI191" s="1">
        <f t="shared" si="48"/>
        <v>5881660.9560699994</v>
      </c>
      <c r="AJ191" s="1">
        <f t="shared" si="49"/>
        <v>0</v>
      </c>
      <c r="AK191" s="1">
        <v>22467903.199069999</v>
      </c>
      <c r="AL191" s="1">
        <f t="shared" si="50"/>
        <v>16586242.243000001</v>
      </c>
      <c r="AM191" s="1">
        <f t="shared" si="51"/>
        <v>281.99929181369498</v>
      </c>
    </row>
    <row r="192" spans="1:39" ht="30">
      <c r="A192" s="58" t="s">
        <v>2326</v>
      </c>
      <c r="B192" s="12" t="s">
        <v>2327</v>
      </c>
      <c r="C192" s="13"/>
      <c r="D192" s="13"/>
      <c r="E192" s="14"/>
      <c r="F192" s="1"/>
      <c r="G192" s="13"/>
      <c r="H192" s="1"/>
      <c r="I192" s="1"/>
      <c r="J192" s="13"/>
      <c r="K192" s="1"/>
      <c r="L192" s="1"/>
      <c r="M192" s="13"/>
      <c r="N192" s="1"/>
      <c r="O192" s="1"/>
      <c r="P192" s="13"/>
      <c r="Q192" s="1"/>
      <c r="R192" s="1"/>
      <c r="S192" s="13"/>
      <c r="T192" s="1"/>
      <c r="U192" s="1"/>
      <c r="V192" s="13"/>
      <c r="W192" s="1"/>
      <c r="X192" s="1"/>
      <c r="Y192" s="13"/>
      <c r="Z192" s="1"/>
      <c r="AA192" s="1"/>
      <c r="AB192" s="13"/>
      <c r="AC192" s="1"/>
      <c r="AD192" s="1"/>
      <c r="AE192" s="1"/>
      <c r="AF192" s="1"/>
      <c r="AG192" s="1"/>
      <c r="AH192" s="1">
        <v>84844998.146570012</v>
      </c>
      <c r="AI192" s="1">
        <f t="shared" si="48"/>
        <v>84844998.146570012</v>
      </c>
      <c r="AJ192" s="1">
        <f t="shared" si="49"/>
        <v>0</v>
      </c>
      <c r="AK192" s="1">
        <v>130808269.1442</v>
      </c>
      <c r="AL192" s="1">
        <f t="shared" si="50"/>
        <v>45963270.997629985</v>
      </c>
      <c r="AM192" s="1">
        <f t="shared" si="51"/>
        <v>54.173224116556973</v>
      </c>
    </row>
    <row r="193" spans="1:39" ht="17.100000000000001" customHeight="1">
      <c r="A193" s="58" t="s">
        <v>343</v>
      </c>
      <c r="B193" s="12" t="s">
        <v>70</v>
      </c>
      <c r="C193" s="13">
        <v>688362019</v>
      </c>
      <c r="D193" s="13">
        <v>734809810</v>
      </c>
      <c r="E193" s="14">
        <f t="shared" si="28"/>
        <v>46447791</v>
      </c>
      <c r="F193" s="1">
        <f t="shared" si="29"/>
        <v>6.7475818999246675</v>
      </c>
      <c r="G193" s="13">
        <v>766609419</v>
      </c>
      <c r="H193" s="1">
        <f t="shared" si="30"/>
        <v>31799609</v>
      </c>
      <c r="I193" s="1">
        <f t="shared" si="31"/>
        <v>4.3275972322688503</v>
      </c>
      <c r="J193" s="13">
        <v>820769163</v>
      </c>
      <c r="K193" s="1">
        <f t="shared" si="32"/>
        <v>54159744</v>
      </c>
      <c r="L193" s="1">
        <f t="shared" si="33"/>
        <v>7.0648419726760485</v>
      </c>
      <c r="M193" s="13">
        <v>831533138</v>
      </c>
      <c r="N193" s="1">
        <f t="shared" si="34"/>
        <v>10763975</v>
      </c>
      <c r="O193" s="1">
        <f t="shared" si="35"/>
        <v>1.3114497334008637</v>
      </c>
      <c r="P193" s="13">
        <v>858341964</v>
      </c>
      <c r="Q193" s="1">
        <f t="shared" si="36"/>
        <v>26808826</v>
      </c>
      <c r="R193" s="1">
        <f t="shared" si="37"/>
        <v>3.2240237670479948</v>
      </c>
      <c r="S193" s="13">
        <v>895099491</v>
      </c>
      <c r="T193" s="1">
        <f t="shared" si="38"/>
        <v>36757527</v>
      </c>
      <c r="U193" s="1">
        <f t="shared" si="39"/>
        <v>4.2823872700694388</v>
      </c>
      <c r="V193" s="13">
        <v>931887669</v>
      </c>
      <c r="W193" s="1">
        <f t="shared" si="40"/>
        <v>36788178</v>
      </c>
      <c r="X193" s="1">
        <f t="shared" si="41"/>
        <v>4.1099540743678071</v>
      </c>
      <c r="Y193" s="13">
        <v>940767341</v>
      </c>
      <c r="Z193" s="1">
        <f t="shared" si="42"/>
        <v>8879672</v>
      </c>
      <c r="AA193" s="1">
        <f t="shared" si="43"/>
        <v>0.95286935275457552</v>
      </c>
      <c r="AB193" s="13">
        <v>987926426</v>
      </c>
      <c r="AC193" s="1">
        <f t="shared" si="44"/>
        <v>47159085</v>
      </c>
      <c r="AD193" s="1">
        <f t="shared" si="45"/>
        <v>5.012831860199535</v>
      </c>
      <c r="AE193" s="1">
        <v>1017359246.88416</v>
      </c>
      <c r="AF193" s="1">
        <f t="shared" si="46"/>
        <v>29432820.884160042</v>
      </c>
      <c r="AG193" s="1">
        <f t="shared" si="47"/>
        <v>2.9792523116655691</v>
      </c>
      <c r="AH193" s="1">
        <v>0</v>
      </c>
      <c r="AI193" s="1">
        <f t="shared" si="48"/>
        <v>-1017359246.88416</v>
      </c>
      <c r="AJ193" s="1">
        <f t="shared" si="49"/>
        <v>-100</v>
      </c>
      <c r="AK193" s="1">
        <v>0</v>
      </c>
      <c r="AL193" s="1">
        <f t="shared" si="50"/>
        <v>0</v>
      </c>
      <c r="AM193" s="1">
        <f t="shared" si="51"/>
        <v>0</v>
      </c>
    </row>
    <row r="194" spans="1:39" ht="17.100000000000001" customHeight="1">
      <c r="A194" s="58" t="s">
        <v>344</v>
      </c>
      <c r="B194" s="12" t="s">
        <v>69</v>
      </c>
      <c r="C194" s="13">
        <v>5977067545</v>
      </c>
      <c r="D194" s="13">
        <v>7906516343</v>
      </c>
      <c r="E194" s="14">
        <f t="shared" si="28"/>
        <v>1929448798</v>
      </c>
      <c r="F194" s="1">
        <f t="shared" si="29"/>
        <v>32.280859861020694</v>
      </c>
      <c r="G194" s="13">
        <v>9747604069</v>
      </c>
      <c r="H194" s="1">
        <f t="shared" si="30"/>
        <v>1841087726</v>
      </c>
      <c r="I194" s="1">
        <f t="shared" si="31"/>
        <v>23.285700631353265</v>
      </c>
      <c r="J194" s="13">
        <v>11094942997</v>
      </c>
      <c r="K194" s="1">
        <f t="shared" si="32"/>
        <v>1347338928</v>
      </c>
      <c r="L194" s="1">
        <f t="shared" si="33"/>
        <v>13.822257433340976</v>
      </c>
      <c r="M194" s="13">
        <v>12401807036</v>
      </c>
      <c r="N194" s="1">
        <f t="shared" si="34"/>
        <v>1306864039</v>
      </c>
      <c r="O194" s="1">
        <f t="shared" si="35"/>
        <v>11.778916208522814</v>
      </c>
      <c r="P194" s="13">
        <v>12831580078</v>
      </c>
      <c r="Q194" s="1">
        <f t="shared" si="36"/>
        <v>429773042</v>
      </c>
      <c r="R194" s="1">
        <f t="shared" si="37"/>
        <v>3.4654066197970477</v>
      </c>
      <c r="S194" s="13">
        <v>12933053553</v>
      </c>
      <c r="T194" s="1">
        <f t="shared" si="38"/>
        <v>101473475</v>
      </c>
      <c r="U194" s="1">
        <f t="shared" si="39"/>
        <v>0.79081044098363462</v>
      </c>
      <c r="V194" s="13">
        <v>13826591228</v>
      </c>
      <c r="W194" s="1">
        <f t="shared" si="40"/>
        <v>893537675</v>
      </c>
      <c r="X194" s="1">
        <f t="shared" si="41"/>
        <v>6.9089459139580507</v>
      </c>
      <c r="Y194" s="13">
        <v>10212160892</v>
      </c>
      <c r="Z194" s="1">
        <f t="shared" si="42"/>
        <v>-3614430336</v>
      </c>
      <c r="AA194" s="1">
        <f t="shared" si="43"/>
        <v>-26.141152771483377</v>
      </c>
      <c r="AB194" s="13">
        <v>11486277301</v>
      </c>
      <c r="AC194" s="1">
        <f t="shared" si="44"/>
        <v>1274116409</v>
      </c>
      <c r="AD194" s="1">
        <f t="shared" si="45"/>
        <v>12.47646235184286</v>
      </c>
      <c r="AE194" s="1">
        <v>56967349420.876205</v>
      </c>
      <c r="AF194" s="1">
        <f t="shared" si="46"/>
        <v>45481072119.876205</v>
      </c>
      <c r="AG194" s="1">
        <f t="shared" si="47"/>
        <v>395.9600741653399</v>
      </c>
      <c r="AH194" s="1">
        <v>64996771289.111099</v>
      </c>
      <c r="AI194" s="1">
        <f t="shared" si="48"/>
        <v>8029421868.2348938</v>
      </c>
      <c r="AJ194" s="1">
        <f t="shared" si="49"/>
        <v>14.094778763381324</v>
      </c>
      <c r="AK194" s="1">
        <v>79891869650.56929</v>
      </c>
      <c r="AL194" s="1">
        <f t="shared" si="50"/>
        <v>14895098361.458191</v>
      </c>
      <c r="AM194" s="1">
        <f t="shared" si="51"/>
        <v>22.916674268639504</v>
      </c>
    </row>
    <row r="195" spans="1:39" ht="17.100000000000001" customHeight="1">
      <c r="A195" s="58" t="s">
        <v>345</v>
      </c>
      <c r="B195" s="12" t="s">
        <v>68</v>
      </c>
      <c r="C195" s="13">
        <v>-2006249506</v>
      </c>
      <c r="D195" s="13">
        <v>-2390205953</v>
      </c>
      <c r="E195" s="14">
        <f t="shared" si="28"/>
        <v>-383956447</v>
      </c>
      <c r="F195" s="1">
        <f t="shared" si="29"/>
        <v>19.138020762209223</v>
      </c>
      <c r="G195" s="13">
        <v>-2962241082</v>
      </c>
      <c r="H195" s="1">
        <f t="shared" si="30"/>
        <v>-572035129</v>
      </c>
      <c r="I195" s="1">
        <f t="shared" si="31"/>
        <v>23.932461898608619</v>
      </c>
      <c r="J195" s="13">
        <v>-3406684884</v>
      </c>
      <c r="K195" s="1">
        <f t="shared" si="32"/>
        <v>-444443802</v>
      </c>
      <c r="L195" s="1">
        <f t="shared" si="33"/>
        <v>15.003633725176998</v>
      </c>
      <c r="M195" s="13">
        <v>-3999457716</v>
      </c>
      <c r="N195" s="1">
        <f t="shared" si="34"/>
        <v>-592772832</v>
      </c>
      <c r="O195" s="1">
        <f t="shared" si="35"/>
        <v>17.400283624236728</v>
      </c>
      <c r="P195" s="13">
        <v>-4492676004</v>
      </c>
      <c r="Q195" s="1">
        <f t="shared" si="36"/>
        <v>-493218288</v>
      </c>
      <c r="R195" s="1">
        <f t="shared" si="37"/>
        <v>12.332129079071379</v>
      </c>
      <c r="S195" s="13">
        <v>-4986137827</v>
      </c>
      <c r="T195" s="1">
        <f t="shared" si="38"/>
        <v>-493461823</v>
      </c>
      <c r="U195" s="1">
        <f t="shared" si="39"/>
        <v>10.983694852703648</v>
      </c>
      <c r="V195" s="13">
        <v>-5564476805</v>
      </c>
      <c r="W195" s="1">
        <f t="shared" si="40"/>
        <v>-578338978</v>
      </c>
      <c r="X195" s="1">
        <f t="shared" si="41"/>
        <v>11.598936853856848</v>
      </c>
      <c r="Y195" s="13">
        <v>-4308464811</v>
      </c>
      <c r="Z195" s="1">
        <f t="shared" si="42"/>
        <v>1256011994</v>
      </c>
      <c r="AA195" s="1">
        <f t="shared" si="43"/>
        <v>-22.571969261717502</v>
      </c>
      <c r="AB195" s="13">
        <v>-5099878854</v>
      </c>
      <c r="AC195" s="1">
        <f t="shared" si="44"/>
        <v>-791414043</v>
      </c>
      <c r="AD195" s="1">
        <f t="shared" si="45"/>
        <v>18.368817611772762</v>
      </c>
      <c r="AE195" s="1">
        <v>33134694368.806</v>
      </c>
      <c r="AF195" s="1">
        <f t="shared" si="46"/>
        <v>38234573222.806</v>
      </c>
      <c r="AG195" s="1">
        <f t="shared" si="47"/>
        <v>-749.715322998651</v>
      </c>
      <c r="AH195" s="1">
        <v>35552825236.023003</v>
      </c>
      <c r="AI195" s="1">
        <f t="shared" si="48"/>
        <v>2418130867.2170029</v>
      </c>
      <c r="AJ195" s="1">
        <f t="shared" si="49"/>
        <v>7.297881912843307</v>
      </c>
      <c r="AK195" s="1">
        <v>39868086308.194206</v>
      </c>
      <c r="AL195" s="1">
        <f t="shared" si="50"/>
        <v>4315261072.1712036</v>
      </c>
      <c r="AM195" s="1">
        <f t="shared" si="51"/>
        <v>12.137603814953289</v>
      </c>
    </row>
    <row r="196" spans="1:39" ht="17.100000000000001" customHeight="1">
      <c r="A196" s="58" t="s">
        <v>2361</v>
      </c>
      <c r="B196" s="12" t="s">
        <v>2362</v>
      </c>
      <c r="C196" s="13"/>
      <c r="D196" s="13"/>
      <c r="E196" s="14"/>
      <c r="F196" s="1"/>
      <c r="G196" s="13"/>
      <c r="H196" s="1"/>
      <c r="I196" s="1"/>
      <c r="J196" s="13"/>
      <c r="K196" s="1"/>
      <c r="L196" s="1"/>
      <c r="M196" s="13"/>
      <c r="N196" s="1"/>
      <c r="O196" s="1"/>
      <c r="P196" s="13"/>
      <c r="Q196" s="1"/>
      <c r="R196" s="1"/>
      <c r="S196" s="13"/>
      <c r="T196" s="1"/>
      <c r="U196" s="1"/>
      <c r="V196" s="13"/>
      <c r="W196" s="1"/>
      <c r="X196" s="1"/>
      <c r="Y196" s="13"/>
      <c r="Z196" s="1"/>
      <c r="AA196" s="1"/>
      <c r="AB196" s="13"/>
      <c r="AC196" s="1"/>
      <c r="AD196" s="1"/>
      <c r="AE196" s="1"/>
      <c r="AF196" s="1"/>
      <c r="AG196" s="1"/>
      <c r="AH196" s="1">
        <v>2286895840.17697</v>
      </c>
      <c r="AI196" s="1">
        <f t="shared" si="48"/>
        <v>2286895840.17697</v>
      </c>
      <c r="AJ196" s="1">
        <f t="shared" si="49"/>
        <v>0</v>
      </c>
      <c r="AK196" s="1">
        <v>3213045875.2614903</v>
      </c>
      <c r="AL196" s="1">
        <f t="shared" si="50"/>
        <v>926150035.08452034</v>
      </c>
      <c r="AM196" s="1">
        <f t="shared" si="51"/>
        <v>40.49812933381569</v>
      </c>
    </row>
    <row r="197" spans="1:39" ht="30">
      <c r="A197" s="58" t="s">
        <v>2372</v>
      </c>
      <c r="B197" s="12" t="s">
        <v>2373</v>
      </c>
      <c r="C197" s="13"/>
      <c r="D197" s="13"/>
      <c r="E197" s="14"/>
      <c r="F197" s="1"/>
      <c r="G197" s="13"/>
      <c r="H197" s="1"/>
      <c r="I197" s="1"/>
      <c r="J197" s="13"/>
      <c r="K197" s="1"/>
      <c r="L197" s="1"/>
      <c r="M197" s="13"/>
      <c r="N197" s="1"/>
      <c r="O197" s="1"/>
      <c r="P197" s="13"/>
      <c r="Q197" s="1"/>
      <c r="R197" s="1"/>
      <c r="S197" s="13"/>
      <c r="T197" s="1"/>
      <c r="U197" s="1"/>
      <c r="V197" s="13"/>
      <c r="W197" s="1"/>
      <c r="X197" s="1"/>
      <c r="Y197" s="13"/>
      <c r="Z197" s="1"/>
      <c r="AA197" s="1"/>
      <c r="AB197" s="13"/>
      <c r="AC197" s="1"/>
      <c r="AD197" s="1"/>
      <c r="AE197" s="1"/>
      <c r="AF197" s="1"/>
      <c r="AG197" s="1"/>
      <c r="AH197" s="1">
        <v>22529678.609999999</v>
      </c>
      <c r="AI197" s="1">
        <f t="shared" si="48"/>
        <v>22529678.609999999</v>
      </c>
      <c r="AJ197" s="1">
        <f t="shared" si="49"/>
        <v>0</v>
      </c>
      <c r="AK197" s="1">
        <v>11092905.53902</v>
      </c>
      <c r="AL197" s="1">
        <f t="shared" si="50"/>
        <v>-11436773.070979999</v>
      </c>
      <c r="AM197" s="1">
        <f t="shared" si="51"/>
        <v>-50.763143447167003</v>
      </c>
    </row>
    <row r="198" spans="1:39" ht="17.100000000000001" customHeight="1">
      <c r="A198" s="58" t="s">
        <v>2380</v>
      </c>
      <c r="B198" s="12" t="s">
        <v>2381</v>
      </c>
      <c r="C198" s="13"/>
      <c r="D198" s="13"/>
      <c r="E198" s="14"/>
      <c r="F198" s="1"/>
      <c r="G198" s="13"/>
      <c r="H198" s="1"/>
      <c r="I198" s="1"/>
      <c r="J198" s="13"/>
      <c r="K198" s="1"/>
      <c r="L198" s="1"/>
      <c r="M198" s="13"/>
      <c r="N198" s="1"/>
      <c r="O198" s="1"/>
      <c r="P198" s="13"/>
      <c r="Q198" s="1"/>
      <c r="R198" s="1"/>
      <c r="S198" s="13"/>
      <c r="T198" s="1"/>
      <c r="U198" s="1"/>
      <c r="V198" s="13"/>
      <c r="W198" s="1"/>
      <c r="X198" s="1"/>
      <c r="Y198" s="13"/>
      <c r="Z198" s="1"/>
      <c r="AA198" s="1"/>
      <c r="AB198" s="13"/>
      <c r="AC198" s="1"/>
      <c r="AD198" s="1"/>
      <c r="AE198" s="1"/>
      <c r="AF198" s="1"/>
      <c r="AG198" s="1"/>
      <c r="AH198" s="1">
        <v>120639314.92200999</v>
      </c>
      <c r="AI198" s="1">
        <f t="shared" ref="AI198:AI261" si="52">AH198-AE198</f>
        <v>120639314.92200999</v>
      </c>
      <c r="AJ198" s="1">
        <f t="shared" ref="AJ198:AJ261" si="53">IFERROR(AI198/AE198*100,0)</f>
        <v>0</v>
      </c>
      <c r="AK198" s="1">
        <v>126261110.96699999</v>
      </c>
      <c r="AL198" s="1">
        <f t="shared" ref="AL198:AL261" si="54">AK198-AH198</f>
        <v>5621796.0449900031</v>
      </c>
      <c r="AM198" s="1">
        <f t="shared" ref="AM198:AM261" si="55">IFERROR(AL198/AH198*100,0)</f>
        <v>4.6600032904897875</v>
      </c>
    </row>
    <row r="199" spans="1:39" ht="17.100000000000001" customHeight="1">
      <c r="A199" s="58" t="s">
        <v>2386</v>
      </c>
      <c r="B199" s="12" t="s">
        <v>2387</v>
      </c>
      <c r="C199" s="13"/>
      <c r="D199" s="13"/>
      <c r="E199" s="14"/>
      <c r="F199" s="1"/>
      <c r="G199" s="13"/>
      <c r="H199" s="1"/>
      <c r="I199" s="1"/>
      <c r="J199" s="13"/>
      <c r="K199" s="1"/>
      <c r="L199" s="1"/>
      <c r="M199" s="13"/>
      <c r="N199" s="1"/>
      <c r="O199" s="1"/>
      <c r="P199" s="13"/>
      <c r="Q199" s="1"/>
      <c r="R199" s="1"/>
      <c r="S199" s="13"/>
      <c r="T199" s="1"/>
      <c r="U199" s="1"/>
      <c r="V199" s="13"/>
      <c r="W199" s="1"/>
      <c r="X199" s="1"/>
      <c r="Y199" s="13"/>
      <c r="Z199" s="1"/>
      <c r="AA199" s="1"/>
      <c r="AB199" s="13"/>
      <c r="AC199" s="1"/>
      <c r="AD199" s="1"/>
      <c r="AE199" s="1"/>
      <c r="AF199" s="1"/>
      <c r="AG199" s="1"/>
      <c r="AH199" s="1">
        <v>1527469.5249999999</v>
      </c>
      <c r="AI199" s="1">
        <f t="shared" si="52"/>
        <v>1527469.5249999999</v>
      </c>
      <c r="AJ199" s="1">
        <f t="shared" si="53"/>
        <v>0</v>
      </c>
      <c r="AK199" s="1">
        <v>1917845.73</v>
      </c>
      <c r="AL199" s="1">
        <f t="shared" si="54"/>
        <v>390376.20500000007</v>
      </c>
      <c r="AM199" s="1">
        <f t="shared" si="55"/>
        <v>25.557053585078897</v>
      </c>
    </row>
    <row r="200" spans="1:39" ht="17.100000000000001" customHeight="1">
      <c r="A200" s="58" t="s">
        <v>2390</v>
      </c>
      <c r="B200" s="12" t="s">
        <v>2391</v>
      </c>
      <c r="C200" s="13"/>
      <c r="D200" s="13"/>
      <c r="E200" s="14"/>
      <c r="F200" s="1"/>
      <c r="G200" s="13"/>
      <c r="H200" s="1"/>
      <c r="I200" s="1"/>
      <c r="J200" s="13"/>
      <c r="K200" s="1"/>
      <c r="L200" s="1"/>
      <c r="M200" s="13"/>
      <c r="N200" s="1"/>
      <c r="O200" s="1"/>
      <c r="P200" s="13"/>
      <c r="Q200" s="1"/>
      <c r="R200" s="1"/>
      <c r="S200" s="13"/>
      <c r="T200" s="1"/>
      <c r="U200" s="1"/>
      <c r="V200" s="13"/>
      <c r="W200" s="1"/>
      <c r="X200" s="1"/>
      <c r="Y200" s="13"/>
      <c r="Z200" s="1"/>
      <c r="AA200" s="1"/>
      <c r="AB200" s="13"/>
      <c r="AC200" s="1"/>
      <c r="AD200" s="1"/>
      <c r="AE200" s="1"/>
      <c r="AF200" s="1"/>
      <c r="AG200" s="1"/>
      <c r="AH200" s="1">
        <v>9940337879.7610302</v>
      </c>
      <c r="AI200" s="1">
        <f t="shared" si="52"/>
        <v>9940337879.7610302</v>
      </c>
      <c r="AJ200" s="1">
        <f t="shared" si="53"/>
        <v>0</v>
      </c>
      <c r="AK200" s="1">
        <v>10250644319.118</v>
      </c>
      <c r="AL200" s="1">
        <f t="shared" si="54"/>
        <v>310306439.35696983</v>
      </c>
      <c r="AM200" s="1">
        <f t="shared" si="55"/>
        <v>3.1216890523285685</v>
      </c>
    </row>
    <row r="201" spans="1:39" ht="17.100000000000001" customHeight="1">
      <c r="A201" s="58" t="s">
        <v>2417</v>
      </c>
      <c r="B201" s="12" t="s">
        <v>2418</v>
      </c>
      <c r="C201" s="13"/>
      <c r="D201" s="13"/>
      <c r="E201" s="14"/>
      <c r="F201" s="1"/>
      <c r="G201" s="13"/>
      <c r="H201" s="1"/>
      <c r="I201" s="1"/>
      <c r="J201" s="13"/>
      <c r="K201" s="1"/>
      <c r="L201" s="1"/>
      <c r="M201" s="13"/>
      <c r="N201" s="1"/>
      <c r="O201" s="1"/>
      <c r="P201" s="13"/>
      <c r="Q201" s="1"/>
      <c r="R201" s="1"/>
      <c r="S201" s="13"/>
      <c r="T201" s="1"/>
      <c r="U201" s="1"/>
      <c r="V201" s="13"/>
      <c r="W201" s="1"/>
      <c r="X201" s="1"/>
      <c r="Y201" s="13"/>
      <c r="Z201" s="1"/>
      <c r="AA201" s="1"/>
      <c r="AB201" s="13"/>
      <c r="AC201" s="1"/>
      <c r="AD201" s="1"/>
      <c r="AE201" s="1"/>
      <c r="AF201" s="1"/>
      <c r="AG201" s="1"/>
      <c r="AH201" s="1">
        <v>1348225850.3201399</v>
      </c>
      <c r="AI201" s="1">
        <f t="shared" si="52"/>
        <v>1348225850.3201399</v>
      </c>
      <c r="AJ201" s="1">
        <f t="shared" si="53"/>
        <v>0</v>
      </c>
      <c r="AK201" s="1">
        <v>1395683586.19855</v>
      </c>
      <c r="AL201" s="1">
        <f t="shared" si="54"/>
        <v>47457735.878410101</v>
      </c>
      <c r="AM201" s="1">
        <f t="shared" si="55"/>
        <v>3.5200137919875321</v>
      </c>
    </row>
    <row r="202" spans="1:39" ht="17.100000000000001" customHeight="1">
      <c r="A202" s="58" t="s">
        <v>2427</v>
      </c>
      <c r="B202" s="12" t="s">
        <v>2428</v>
      </c>
      <c r="C202" s="13"/>
      <c r="D202" s="13"/>
      <c r="E202" s="14"/>
      <c r="F202" s="1"/>
      <c r="G202" s="13"/>
      <c r="H202" s="1"/>
      <c r="I202" s="1"/>
      <c r="J202" s="13"/>
      <c r="K202" s="1"/>
      <c r="L202" s="1"/>
      <c r="M202" s="13"/>
      <c r="N202" s="1"/>
      <c r="O202" s="1"/>
      <c r="P202" s="13"/>
      <c r="Q202" s="1"/>
      <c r="R202" s="1"/>
      <c r="S202" s="13"/>
      <c r="T202" s="1"/>
      <c r="U202" s="1"/>
      <c r="V202" s="13"/>
      <c r="W202" s="1"/>
      <c r="X202" s="1"/>
      <c r="Y202" s="13"/>
      <c r="Z202" s="1"/>
      <c r="AA202" s="1"/>
      <c r="AB202" s="13"/>
      <c r="AC202" s="1"/>
      <c r="AD202" s="1"/>
      <c r="AE202" s="1"/>
      <c r="AF202" s="1"/>
      <c r="AG202" s="1"/>
      <c r="AH202" s="1">
        <v>273177382.79842001</v>
      </c>
      <c r="AI202" s="1">
        <f t="shared" si="52"/>
        <v>273177382.79842001</v>
      </c>
      <c r="AJ202" s="1">
        <f t="shared" si="53"/>
        <v>0</v>
      </c>
      <c r="AK202" s="1">
        <v>797480607.87829006</v>
      </c>
      <c r="AL202" s="1">
        <f t="shared" si="54"/>
        <v>524303225.07987005</v>
      </c>
      <c r="AM202" s="1">
        <f t="shared" si="55"/>
        <v>191.92775760164523</v>
      </c>
    </row>
    <row r="203" spans="1:39" ht="17.100000000000001" customHeight="1">
      <c r="A203" s="58" t="s">
        <v>2439</v>
      </c>
      <c r="B203" s="12" t="s">
        <v>2440</v>
      </c>
      <c r="C203" s="13"/>
      <c r="D203" s="13"/>
      <c r="E203" s="14"/>
      <c r="F203" s="1"/>
      <c r="G203" s="13"/>
      <c r="H203" s="1"/>
      <c r="I203" s="1"/>
      <c r="J203" s="13"/>
      <c r="K203" s="1"/>
      <c r="L203" s="1"/>
      <c r="M203" s="13"/>
      <c r="N203" s="1"/>
      <c r="O203" s="1"/>
      <c r="P203" s="13"/>
      <c r="Q203" s="1"/>
      <c r="R203" s="1"/>
      <c r="S203" s="13"/>
      <c r="T203" s="1"/>
      <c r="U203" s="1"/>
      <c r="V203" s="13"/>
      <c r="W203" s="1"/>
      <c r="X203" s="1"/>
      <c r="Y203" s="13"/>
      <c r="Z203" s="1"/>
      <c r="AA203" s="1"/>
      <c r="AB203" s="13"/>
      <c r="AC203" s="1"/>
      <c r="AD203" s="1"/>
      <c r="AE203" s="1"/>
      <c r="AF203" s="1"/>
      <c r="AG203" s="1"/>
      <c r="AH203" s="1">
        <v>236132955.93195999</v>
      </c>
      <c r="AI203" s="1">
        <f t="shared" si="52"/>
        <v>236132955.93195999</v>
      </c>
      <c r="AJ203" s="1">
        <f t="shared" si="53"/>
        <v>0</v>
      </c>
      <c r="AK203" s="1">
        <v>41910533.247669995</v>
      </c>
      <c r="AL203" s="1">
        <f t="shared" si="54"/>
        <v>-194222422.68428999</v>
      </c>
      <c r="AM203" s="1">
        <f t="shared" si="55"/>
        <v>-82.251298603255435</v>
      </c>
    </row>
    <row r="204" spans="1:39" ht="45">
      <c r="A204" s="58" t="s">
        <v>2450</v>
      </c>
      <c r="B204" s="12" t="s">
        <v>2451</v>
      </c>
      <c r="C204" s="13"/>
      <c r="D204" s="13"/>
      <c r="E204" s="14"/>
      <c r="F204" s="1"/>
      <c r="G204" s="13"/>
      <c r="H204" s="1"/>
      <c r="I204" s="1"/>
      <c r="J204" s="13"/>
      <c r="K204" s="1"/>
      <c r="L204" s="1"/>
      <c r="M204" s="13"/>
      <c r="N204" s="1"/>
      <c r="O204" s="1"/>
      <c r="P204" s="13"/>
      <c r="Q204" s="1"/>
      <c r="R204" s="1"/>
      <c r="S204" s="13"/>
      <c r="T204" s="1"/>
      <c r="U204" s="1"/>
      <c r="V204" s="13"/>
      <c r="W204" s="1"/>
      <c r="X204" s="1"/>
      <c r="Y204" s="13"/>
      <c r="Z204" s="1"/>
      <c r="AA204" s="1"/>
      <c r="AB204" s="13"/>
      <c r="AC204" s="1"/>
      <c r="AD204" s="1"/>
      <c r="AE204" s="1"/>
      <c r="AF204" s="1"/>
      <c r="AG204" s="1"/>
      <c r="AH204" s="1">
        <v>3089390128.2322798</v>
      </c>
      <c r="AI204" s="1">
        <f t="shared" si="52"/>
        <v>3089390128.2322798</v>
      </c>
      <c r="AJ204" s="1">
        <f t="shared" si="53"/>
        <v>0</v>
      </c>
      <c r="AK204" s="1">
        <v>5159342616.5438395</v>
      </c>
      <c r="AL204" s="1">
        <f t="shared" si="54"/>
        <v>2069952488.3115597</v>
      </c>
      <c r="AM204" s="1">
        <f t="shared" si="55"/>
        <v>67.001977814176783</v>
      </c>
    </row>
    <row r="205" spans="1:39" ht="17.100000000000001" customHeight="1">
      <c r="A205" s="58" t="s">
        <v>346</v>
      </c>
      <c r="B205" s="12" t="s">
        <v>67</v>
      </c>
      <c r="C205" s="13">
        <v>45203203404</v>
      </c>
      <c r="D205" s="13">
        <v>51700647047</v>
      </c>
      <c r="E205" s="14">
        <f t="shared" si="28"/>
        <v>6497443643</v>
      </c>
      <c r="F205" s="1">
        <f t="shared" si="29"/>
        <v>14.373856615712871</v>
      </c>
      <c r="G205" s="13">
        <v>51219014248</v>
      </c>
      <c r="H205" s="1">
        <f t="shared" si="30"/>
        <v>-481632799</v>
      </c>
      <c r="I205" s="1">
        <f t="shared" si="31"/>
        <v>-0.93157982831850727</v>
      </c>
      <c r="J205" s="13">
        <v>58784213665</v>
      </c>
      <c r="K205" s="1">
        <f t="shared" si="32"/>
        <v>7565199417</v>
      </c>
      <c r="L205" s="1">
        <f t="shared" si="33"/>
        <v>14.77029483693237</v>
      </c>
      <c r="M205" s="13">
        <v>69209295309</v>
      </c>
      <c r="N205" s="1">
        <f t="shared" si="34"/>
        <v>10425081644</v>
      </c>
      <c r="O205" s="1">
        <f t="shared" si="35"/>
        <v>17.734491956310837</v>
      </c>
      <c r="P205" s="13">
        <v>79145021618</v>
      </c>
      <c r="Q205" s="1">
        <f t="shared" si="36"/>
        <v>9935726309</v>
      </c>
      <c r="R205" s="1">
        <f t="shared" si="37"/>
        <v>14.35605761428401</v>
      </c>
      <c r="S205" s="13">
        <v>91165334512</v>
      </c>
      <c r="T205" s="1">
        <f t="shared" si="38"/>
        <v>12020312894</v>
      </c>
      <c r="U205" s="1">
        <f t="shared" si="39"/>
        <v>15.187705617185923</v>
      </c>
      <c r="V205" s="13">
        <v>101411576661</v>
      </c>
      <c r="W205" s="1">
        <f t="shared" si="40"/>
        <v>10246242149</v>
      </c>
      <c r="X205" s="1">
        <f t="shared" si="41"/>
        <v>11.239186697276143</v>
      </c>
      <c r="Y205" s="13">
        <v>71148753046</v>
      </c>
      <c r="Z205" s="1">
        <f t="shared" si="42"/>
        <v>-30262823615</v>
      </c>
      <c r="AA205" s="1">
        <f t="shared" si="43"/>
        <v>-29.841586741287912</v>
      </c>
      <c r="AB205" s="13">
        <v>60714512477</v>
      </c>
      <c r="AC205" s="1">
        <f t="shared" si="44"/>
        <v>-10434240569</v>
      </c>
      <c r="AD205" s="1">
        <f t="shared" si="45"/>
        <v>-14.665387828025493</v>
      </c>
      <c r="AE205" s="1">
        <v>70463282716.389099</v>
      </c>
      <c r="AF205" s="1">
        <f t="shared" si="46"/>
        <v>9748770239.3890991</v>
      </c>
      <c r="AG205" s="1">
        <f t="shared" si="47"/>
        <v>16.056738070790157</v>
      </c>
      <c r="AH205" s="1">
        <v>0</v>
      </c>
      <c r="AI205" s="1">
        <f t="shared" si="52"/>
        <v>-70463282716.389099</v>
      </c>
      <c r="AJ205" s="1">
        <f t="shared" si="53"/>
        <v>-100</v>
      </c>
      <c r="AK205" s="1">
        <v>0</v>
      </c>
      <c r="AL205" s="1">
        <f t="shared" si="54"/>
        <v>0</v>
      </c>
      <c r="AM205" s="1">
        <f t="shared" si="55"/>
        <v>0</v>
      </c>
    </row>
    <row r="206" spans="1:39" ht="30">
      <c r="A206" s="58" t="s">
        <v>347</v>
      </c>
      <c r="B206" s="12" t="s">
        <v>173</v>
      </c>
      <c r="C206" s="13">
        <v>-1024254848.4400005</v>
      </c>
      <c r="D206" s="13">
        <v>-6517442105.2200003</v>
      </c>
      <c r="E206" s="14">
        <f t="shared" si="28"/>
        <v>-5493187256.7799997</v>
      </c>
      <c r="F206" s="1">
        <f t="shared" si="29"/>
        <v>536.31059351551448</v>
      </c>
      <c r="G206" s="13">
        <v>-11010118714.52</v>
      </c>
      <c r="H206" s="1">
        <f t="shared" si="30"/>
        <v>-4492676609.3000002</v>
      </c>
      <c r="I206" s="1">
        <f t="shared" si="31"/>
        <v>68.933126474597927</v>
      </c>
      <c r="J206" s="13">
        <v>-21652678963.419998</v>
      </c>
      <c r="K206" s="1">
        <f t="shared" si="32"/>
        <v>-10642560248.899998</v>
      </c>
      <c r="L206" s="1">
        <f t="shared" si="33"/>
        <v>96.661630313438209</v>
      </c>
      <c r="M206" s="13">
        <v>-16594966694.469999</v>
      </c>
      <c r="N206" s="1">
        <f t="shared" si="34"/>
        <v>5057712268.9499989</v>
      </c>
      <c r="O206" s="1">
        <f t="shared" si="35"/>
        <v>-23.358367237118742</v>
      </c>
      <c r="P206" s="13">
        <v>-17873343888.220001</v>
      </c>
      <c r="Q206" s="1">
        <f t="shared" si="36"/>
        <v>-1278377193.7500019</v>
      </c>
      <c r="R206" s="1">
        <f t="shared" si="37"/>
        <v>7.7034031901733204</v>
      </c>
      <c r="S206" s="13">
        <v>-22958937716.810001</v>
      </c>
      <c r="T206" s="1">
        <f t="shared" si="38"/>
        <v>-5085593828.5900002</v>
      </c>
      <c r="U206" s="1">
        <f t="shared" si="39"/>
        <v>28.453510772216628</v>
      </c>
      <c r="V206" s="13">
        <v>-27048133132.27</v>
      </c>
      <c r="W206" s="1">
        <f t="shared" si="40"/>
        <v>-4089195415.4599991</v>
      </c>
      <c r="X206" s="1">
        <f t="shared" si="41"/>
        <v>17.810908613885847</v>
      </c>
      <c r="Y206" s="13">
        <v>-25605674946.93</v>
      </c>
      <c r="Z206" s="1">
        <f t="shared" si="42"/>
        <v>1442458185.3400002</v>
      </c>
      <c r="AA206" s="1">
        <f t="shared" si="43"/>
        <v>-5.3329306621131032</v>
      </c>
      <c r="AB206" s="13">
        <v>-12990800368.139999</v>
      </c>
      <c r="AC206" s="1">
        <f t="shared" si="44"/>
        <v>12614874578.790001</v>
      </c>
      <c r="AD206" s="1">
        <f t="shared" si="45"/>
        <v>-49.265932668970578</v>
      </c>
      <c r="AE206" s="1">
        <v>-15443437253.5494</v>
      </c>
      <c r="AF206" s="1">
        <f t="shared" si="46"/>
        <v>-2452636885.4094009</v>
      </c>
      <c r="AG206" s="1">
        <f t="shared" si="47"/>
        <v>18.879798133335225</v>
      </c>
      <c r="AH206" s="1">
        <v>19816977256.434399</v>
      </c>
      <c r="AI206" s="1">
        <f t="shared" si="52"/>
        <v>35260414509.983795</v>
      </c>
      <c r="AJ206" s="1">
        <f t="shared" si="53"/>
        <v>-228.31973174805898</v>
      </c>
      <c r="AK206" s="1">
        <v>49416526774.250603</v>
      </c>
      <c r="AL206" s="1">
        <f t="shared" si="54"/>
        <v>29599549517.816204</v>
      </c>
      <c r="AM206" s="1">
        <f t="shared" si="55"/>
        <v>149.36460356589191</v>
      </c>
    </row>
    <row r="207" spans="1:39" ht="17.100000000000001" customHeight="1">
      <c r="A207" s="65">
        <v>2</v>
      </c>
      <c r="B207" s="20" t="s">
        <v>157</v>
      </c>
      <c r="C207" s="21">
        <v>409474721568.00995</v>
      </c>
      <c r="D207" s="21">
        <v>440014645033</v>
      </c>
      <c r="E207" s="10">
        <f t="shared" si="28"/>
        <v>30539923464.990051</v>
      </c>
      <c r="F207" s="2">
        <f t="shared" si="29"/>
        <v>7.458317169871413</v>
      </c>
      <c r="G207" s="21">
        <v>499506507997</v>
      </c>
      <c r="H207" s="2">
        <f t="shared" si="30"/>
        <v>59491862964</v>
      </c>
      <c r="I207" s="2">
        <f t="shared" si="31"/>
        <v>13.520427930197245</v>
      </c>
      <c r="J207" s="21">
        <v>546591559630</v>
      </c>
      <c r="K207" s="2">
        <f t="shared" si="32"/>
        <v>47085051633</v>
      </c>
      <c r="L207" s="2">
        <f t="shared" si="33"/>
        <v>9.4263139477019173</v>
      </c>
      <c r="M207" s="21">
        <v>593863581730</v>
      </c>
      <c r="N207" s="2">
        <f t="shared" si="34"/>
        <v>47272022100</v>
      </c>
      <c r="O207" s="2">
        <f t="shared" si="35"/>
        <v>8.6485093425151831</v>
      </c>
      <c r="P207" s="21">
        <v>658455998246</v>
      </c>
      <c r="Q207" s="2">
        <f t="shared" si="36"/>
        <v>64592416516</v>
      </c>
      <c r="R207" s="2">
        <f t="shared" si="37"/>
        <v>10.87664212845551</v>
      </c>
      <c r="S207" s="21">
        <v>731784922643.01001</v>
      </c>
      <c r="T207" s="2">
        <f t="shared" si="38"/>
        <v>73328924397.01001</v>
      </c>
      <c r="U207" s="2">
        <f t="shared" si="39"/>
        <v>11.136495770764355</v>
      </c>
      <c r="V207" s="21">
        <v>841325381865.01001</v>
      </c>
      <c r="W207" s="2">
        <f t="shared" si="40"/>
        <v>109540459222</v>
      </c>
      <c r="X207" s="2">
        <f t="shared" si="41"/>
        <v>14.968941806886289</v>
      </c>
      <c r="Y207" s="21">
        <v>875362324491.98999</v>
      </c>
      <c r="Z207" s="2">
        <f t="shared" si="42"/>
        <v>34036942626.97998</v>
      </c>
      <c r="AA207" s="2">
        <f t="shared" si="43"/>
        <v>4.0456336348165927</v>
      </c>
      <c r="AB207" s="21">
        <v>953510581689</v>
      </c>
      <c r="AC207" s="2">
        <f t="shared" si="44"/>
        <v>78148257197.01001</v>
      </c>
      <c r="AD207" s="2">
        <f t="shared" si="45"/>
        <v>8.9275326353990359</v>
      </c>
      <c r="AE207" s="2">
        <v>1019943933356.99</v>
      </c>
      <c r="AF207" s="2">
        <f t="shared" si="46"/>
        <v>66433351667.98999</v>
      </c>
      <c r="AG207" s="2">
        <f t="shared" si="47"/>
        <v>6.967238009075194</v>
      </c>
      <c r="AH207" s="55">
        <v>1343319457099.23</v>
      </c>
      <c r="AI207" s="55">
        <f t="shared" si="52"/>
        <v>323375523742.23999</v>
      </c>
      <c r="AJ207" s="55">
        <f t="shared" si="53"/>
        <v>31.705225470374508</v>
      </c>
      <c r="AK207" s="55">
        <v>1690443029680.4199</v>
      </c>
      <c r="AL207" s="55">
        <f t="shared" si="54"/>
        <v>347123572581.18994</v>
      </c>
      <c r="AM207" s="55">
        <f t="shared" si="55"/>
        <v>25.84073138721374</v>
      </c>
    </row>
    <row r="208" spans="1:39" ht="30">
      <c r="A208" s="58" t="s">
        <v>348</v>
      </c>
      <c r="B208" s="12" t="s">
        <v>66</v>
      </c>
      <c r="C208" s="13">
        <v>49389917609</v>
      </c>
      <c r="D208" s="13">
        <v>53156716003</v>
      </c>
      <c r="E208" s="14">
        <f t="shared" si="28"/>
        <v>3766798394</v>
      </c>
      <c r="F208" s="1">
        <f t="shared" si="29"/>
        <v>7.6266545407510478</v>
      </c>
      <c r="G208" s="13">
        <v>59737926919</v>
      </c>
      <c r="H208" s="1">
        <f t="shared" si="30"/>
        <v>6581210916</v>
      </c>
      <c r="I208" s="1">
        <f t="shared" si="31"/>
        <v>12.380770316263662</v>
      </c>
      <c r="J208" s="13">
        <v>67177716983</v>
      </c>
      <c r="K208" s="1">
        <f t="shared" si="32"/>
        <v>7439790064</v>
      </c>
      <c r="L208" s="1">
        <f t="shared" si="33"/>
        <v>12.454047951961538</v>
      </c>
      <c r="M208" s="13">
        <v>76178552110</v>
      </c>
      <c r="N208" s="1">
        <f t="shared" si="34"/>
        <v>9000835127</v>
      </c>
      <c r="O208" s="1">
        <f t="shared" si="35"/>
        <v>13.398542747854551</v>
      </c>
      <c r="P208" s="13">
        <v>85075618351</v>
      </c>
      <c r="Q208" s="1">
        <f t="shared" si="36"/>
        <v>8897066241</v>
      </c>
      <c r="R208" s="1">
        <f t="shared" si="37"/>
        <v>11.679227281916372</v>
      </c>
      <c r="S208" s="13">
        <v>100076449402</v>
      </c>
      <c r="T208" s="1">
        <f t="shared" si="38"/>
        <v>15000831051</v>
      </c>
      <c r="U208" s="1">
        <f t="shared" si="39"/>
        <v>17.632350304067671</v>
      </c>
      <c r="V208" s="13">
        <v>118479721160</v>
      </c>
      <c r="W208" s="1">
        <f t="shared" si="40"/>
        <v>18403271758</v>
      </c>
      <c r="X208" s="1">
        <f t="shared" si="41"/>
        <v>18.389213314388645</v>
      </c>
      <c r="Y208" s="13">
        <v>125966489664</v>
      </c>
      <c r="Z208" s="1">
        <f t="shared" si="42"/>
        <v>7486768504</v>
      </c>
      <c r="AA208" s="1">
        <f t="shared" si="43"/>
        <v>6.3190294766895621</v>
      </c>
      <c r="AB208" s="13">
        <v>135641433111</v>
      </c>
      <c r="AC208" s="1">
        <f t="shared" si="44"/>
        <v>9674943447</v>
      </c>
      <c r="AD208" s="1">
        <f t="shared" si="45"/>
        <v>7.6805692313937719</v>
      </c>
      <c r="AE208" s="1">
        <v>137747271814.41299</v>
      </c>
      <c r="AF208" s="1">
        <f t="shared" si="46"/>
        <v>2105838703.4129944</v>
      </c>
      <c r="AG208" s="1">
        <f t="shared" si="47"/>
        <v>1.5525040211641785</v>
      </c>
      <c r="AH208" s="1">
        <v>142494813436.51599</v>
      </c>
      <c r="AI208" s="1">
        <f t="shared" si="52"/>
        <v>4747541622.1029968</v>
      </c>
      <c r="AJ208" s="1">
        <f t="shared" si="53"/>
        <v>3.4465594560009603</v>
      </c>
      <c r="AK208" s="1">
        <v>161190888502.92401</v>
      </c>
      <c r="AL208" s="1">
        <f t="shared" si="54"/>
        <v>18696075066.40802</v>
      </c>
      <c r="AM208" s="1">
        <f t="shared" si="55"/>
        <v>13.120530225289539</v>
      </c>
    </row>
    <row r="209" spans="1:39" ht="17.100000000000001" customHeight="1">
      <c r="A209" s="58" t="s">
        <v>349</v>
      </c>
      <c r="B209" s="12" t="s">
        <v>215</v>
      </c>
      <c r="C209" s="13">
        <v>39804063995</v>
      </c>
      <c r="D209" s="13">
        <v>41333876357</v>
      </c>
      <c r="E209" s="14">
        <f t="shared" si="28"/>
        <v>1529812362</v>
      </c>
      <c r="F209" s="1">
        <f t="shared" si="29"/>
        <v>3.8433572064203489</v>
      </c>
      <c r="G209" s="13">
        <v>46417850578</v>
      </c>
      <c r="H209" s="1">
        <f t="shared" si="30"/>
        <v>5083974221</v>
      </c>
      <c r="I209" s="1">
        <f t="shared" si="31"/>
        <v>12.299776041060847</v>
      </c>
      <c r="J209" s="13">
        <v>52052339617</v>
      </c>
      <c r="K209" s="1">
        <f t="shared" si="32"/>
        <v>5634489039</v>
      </c>
      <c r="L209" s="1">
        <f t="shared" si="33"/>
        <v>12.138625483168102</v>
      </c>
      <c r="M209" s="13">
        <v>60017129714</v>
      </c>
      <c r="N209" s="1">
        <f t="shared" si="34"/>
        <v>7964790097</v>
      </c>
      <c r="O209" s="1">
        <f t="shared" si="35"/>
        <v>15.301502594513053</v>
      </c>
      <c r="P209" s="13">
        <v>67685566632</v>
      </c>
      <c r="Q209" s="1">
        <f t="shared" si="36"/>
        <v>7668436918</v>
      </c>
      <c r="R209" s="1">
        <f t="shared" si="37"/>
        <v>12.777080401116232</v>
      </c>
      <c r="S209" s="13">
        <v>81842502182</v>
      </c>
      <c r="T209" s="1">
        <f t="shared" si="38"/>
        <v>14156935550</v>
      </c>
      <c r="U209" s="1">
        <f t="shared" si="39"/>
        <v>20.915737659359365</v>
      </c>
      <c r="V209" s="13">
        <v>99559371145</v>
      </c>
      <c r="W209" s="1">
        <f t="shared" si="40"/>
        <v>17716868963</v>
      </c>
      <c r="X209" s="1">
        <f t="shared" si="41"/>
        <v>21.647516254575798</v>
      </c>
      <c r="Y209" s="13">
        <v>105024062157</v>
      </c>
      <c r="Z209" s="1">
        <f t="shared" si="42"/>
        <v>5464691012</v>
      </c>
      <c r="AA209" s="1">
        <f t="shared" si="43"/>
        <v>5.4888765860534905</v>
      </c>
      <c r="AB209" s="13">
        <v>114494695103</v>
      </c>
      <c r="AC209" s="1">
        <f t="shared" si="44"/>
        <v>9470632946</v>
      </c>
      <c r="AD209" s="1">
        <f t="shared" si="45"/>
        <v>9.0175839245699656</v>
      </c>
      <c r="AE209" s="1">
        <v>116558857709.464</v>
      </c>
      <c r="AF209" s="1">
        <f t="shared" si="46"/>
        <v>2064162606.4640045</v>
      </c>
      <c r="AG209" s="1">
        <f t="shared" si="47"/>
        <v>1.8028456293167763</v>
      </c>
      <c r="AH209" s="1">
        <v>121095135098.533</v>
      </c>
      <c r="AI209" s="1">
        <f t="shared" si="52"/>
        <v>4536277389.0690002</v>
      </c>
      <c r="AJ209" s="1">
        <f t="shared" si="53"/>
        <v>3.8918341155814851</v>
      </c>
      <c r="AK209" s="1">
        <v>138288438243.43399</v>
      </c>
      <c r="AL209" s="1">
        <f t="shared" si="54"/>
        <v>17193303144.900986</v>
      </c>
      <c r="AM209" s="1">
        <f t="shared" si="55"/>
        <v>14.19817825952388</v>
      </c>
    </row>
    <row r="210" spans="1:39" ht="17.100000000000001" customHeight="1">
      <c r="A210" s="58" t="s">
        <v>350</v>
      </c>
      <c r="B210" s="12" t="s">
        <v>65</v>
      </c>
      <c r="C210" s="13">
        <v>9585586983</v>
      </c>
      <c r="D210" s="13">
        <v>11822839646</v>
      </c>
      <c r="E210" s="14">
        <f t="shared" si="28"/>
        <v>2237252663</v>
      </c>
      <c r="F210" s="1">
        <f t="shared" si="29"/>
        <v>23.339756521616867</v>
      </c>
      <c r="G210" s="13">
        <v>13320076341</v>
      </c>
      <c r="H210" s="1">
        <f t="shared" si="30"/>
        <v>1497236695</v>
      </c>
      <c r="I210" s="1">
        <f t="shared" si="31"/>
        <v>12.663934721524853</v>
      </c>
      <c r="J210" s="13">
        <v>15125377366</v>
      </c>
      <c r="K210" s="1">
        <f t="shared" si="32"/>
        <v>1805301025</v>
      </c>
      <c r="L210" s="1">
        <f t="shared" si="33"/>
        <v>13.553233320766896</v>
      </c>
      <c r="M210" s="13">
        <v>16161422396</v>
      </c>
      <c r="N210" s="1">
        <f t="shared" si="34"/>
        <v>1036045030</v>
      </c>
      <c r="O210" s="1">
        <f t="shared" si="35"/>
        <v>6.8497135967589315</v>
      </c>
      <c r="P210" s="13">
        <v>17390051719</v>
      </c>
      <c r="Q210" s="1">
        <f t="shared" si="36"/>
        <v>1228629323</v>
      </c>
      <c r="R210" s="1">
        <f t="shared" si="37"/>
        <v>7.6022350811404404</v>
      </c>
      <c r="S210" s="13">
        <v>18233947220</v>
      </c>
      <c r="T210" s="1">
        <f t="shared" si="38"/>
        <v>843895501</v>
      </c>
      <c r="U210" s="1">
        <f t="shared" si="39"/>
        <v>4.8527486555889752</v>
      </c>
      <c r="V210" s="13">
        <v>18920350015</v>
      </c>
      <c r="W210" s="1">
        <f t="shared" si="40"/>
        <v>686402795</v>
      </c>
      <c r="X210" s="1">
        <f t="shared" si="41"/>
        <v>3.764422407931046</v>
      </c>
      <c r="Y210" s="13">
        <v>20942427507</v>
      </c>
      <c r="Z210" s="1">
        <f t="shared" si="42"/>
        <v>2022077492</v>
      </c>
      <c r="AA210" s="1">
        <f t="shared" si="43"/>
        <v>10.687315458735714</v>
      </c>
      <c r="AB210" s="13">
        <v>21146738008</v>
      </c>
      <c r="AC210" s="1">
        <f t="shared" si="44"/>
        <v>204310501</v>
      </c>
      <c r="AD210" s="1">
        <f t="shared" si="45"/>
        <v>0.97558175112082524</v>
      </c>
      <c r="AE210" s="1">
        <v>21188414104.948898</v>
      </c>
      <c r="AF210" s="1">
        <f t="shared" si="46"/>
        <v>41676096.948898315</v>
      </c>
      <c r="AG210" s="1">
        <f t="shared" si="47"/>
        <v>0.19708049975902608</v>
      </c>
      <c r="AH210" s="1">
        <v>21399678337.983101</v>
      </c>
      <c r="AI210" s="1">
        <f t="shared" si="52"/>
        <v>211264233.03420258</v>
      </c>
      <c r="AJ210" s="1">
        <f t="shared" si="53"/>
        <v>0.99707430668375696</v>
      </c>
      <c r="AK210" s="1">
        <v>22902450259.489799</v>
      </c>
      <c r="AL210" s="1">
        <f t="shared" si="54"/>
        <v>1502771921.5066986</v>
      </c>
      <c r="AM210" s="1">
        <f t="shared" si="55"/>
        <v>7.0224042519338798</v>
      </c>
    </row>
    <row r="211" spans="1:39" ht="30">
      <c r="A211" s="58" t="s">
        <v>351</v>
      </c>
      <c r="B211" s="12" t="s">
        <v>201</v>
      </c>
      <c r="C211" s="13">
        <v>125228279051</v>
      </c>
      <c r="D211" s="13">
        <v>139070302465</v>
      </c>
      <c r="E211" s="14">
        <f t="shared" si="28"/>
        <v>13842023414</v>
      </c>
      <c r="F211" s="1">
        <f t="shared" si="29"/>
        <v>11.053432594376506</v>
      </c>
      <c r="G211" s="13">
        <v>159258527161</v>
      </c>
      <c r="H211" s="1">
        <f t="shared" si="30"/>
        <v>20188224696</v>
      </c>
      <c r="I211" s="1">
        <f t="shared" si="31"/>
        <v>14.516560572722415</v>
      </c>
      <c r="J211" s="13">
        <v>176498959843</v>
      </c>
      <c r="K211" s="1">
        <f t="shared" si="32"/>
        <v>17240432682</v>
      </c>
      <c r="L211" s="1">
        <f t="shared" si="33"/>
        <v>10.825437726528166</v>
      </c>
      <c r="M211" s="13">
        <v>193073222194</v>
      </c>
      <c r="N211" s="1">
        <f t="shared" si="34"/>
        <v>16574262351</v>
      </c>
      <c r="O211" s="1">
        <f t="shared" si="35"/>
        <v>9.390572253651353</v>
      </c>
      <c r="P211" s="13">
        <v>235363355081</v>
      </c>
      <c r="Q211" s="1">
        <f t="shared" si="36"/>
        <v>42290132887</v>
      </c>
      <c r="R211" s="1">
        <f t="shared" si="37"/>
        <v>21.903675924829631</v>
      </c>
      <c r="S211" s="13">
        <v>270569211276</v>
      </c>
      <c r="T211" s="1">
        <f t="shared" si="38"/>
        <v>35205856195</v>
      </c>
      <c r="U211" s="1">
        <f t="shared" si="39"/>
        <v>14.958087329645666</v>
      </c>
      <c r="V211" s="13">
        <v>335104625685</v>
      </c>
      <c r="W211" s="1">
        <f t="shared" si="40"/>
        <v>64535414409</v>
      </c>
      <c r="X211" s="1">
        <f t="shared" si="41"/>
        <v>23.851721378294314</v>
      </c>
      <c r="Y211" s="13">
        <v>402310536222</v>
      </c>
      <c r="Z211" s="1">
        <f t="shared" si="42"/>
        <v>67205910537</v>
      </c>
      <c r="AA211" s="1">
        <f t="shared" si="43"/>
        <v>20.055202281861035</v>
      </c>
      <c r="AB211" s="13">
        <v>441840622349</v>
      </c>
      <c r="AC211" s="1">
        <f t="shared" si="44"/>
        <v>39530086127</v>
      </c>
      <c r="AD211" s="1">
        <f t="shared" si="45"/>
        <v>9.8257645693839848</v>
      </c>
      <c r="AE211" s="1">
        <v>470323368825.70398</v>
      </c>
      <c r="AF211" s="1">
        <f t="shared" si="46"/>
        <v>28482746476.703979</v>
      </c>
      <c r="AG211" s="1">
        <f t="shared" si="47"/>
        <v>6.4463847450871317</v>
      </c>
      <c r="AH211" s="1">
        <v>416473541409.43298</v>
      </c>
      <c r="AI211" s="1">
        <f t="shared" si="52"/>
        <v>-53849827416.270996</v>
      </c>
      <c r="AJ211" s="1">
        <f t="shared" si="53"/>
        <v>-11.449532595142445</v>
      </c>
      <c r="AK211" s="1">
        <v>455459014549.005</v>
      </c>
      <c r="AL211" s="1">
        <f t="shared" si="54"/>
        <v>38985473139.572021</v>
      </c>
      <c r="AM211" s="1">
        <f t="shared" si="55"/>
        <v>9.3608523143239974</v>
      </c>
    </row>
    <row r="212" spans="1:39" ht="30">
      <c r="A212" s="58" t="s">
        <v>352</v>
      </c>
      <c r="B212" s="12" t="s">
        <v>64</v>
      </c>
      <c r="C212" s="13">
        <v>2150538235</v>
      </c>
      <c r="D212" s="13">
        <v>1036259129</v>
      </c>
      <c r="E212" s="14">
        <f t="shared" ref="E212:E309" si="56">D212-C212</f>
        <v>-1114279106</v>
      </c>
      <c r="F212" s="1">
        <f t="shared" si="29"/>
        <v>-51.813963958655215</v>
      </c>
      <c r="G212" s="13">
        <v>1261841677</v>
      </c>
      <c r="H212" s="1">
        <f t="shared" si="30"/>
        <v>225582548</v>
      </c>
      <c r="I212" s="1">
        <f t="shared" si="31"/>
        <v>21.76893227639783</v>
      </c>
      <c r="J212" s="13">
        <v>4670294391</v>
      </c>
      <c r="K212" s="1">
        <f t="shared" si="32"/>
        <v>3408452714</v>
      </c>
      <c r="L212" s="1">
        <f t="shared" si="33"/>
        <v>270.11730363063606</v>
      </c>
      <c r="M212" s="13">
        <v>7438220461</v>
      </c>
      <c r="N212" s="1">
        <f t="shared" si="34"/>
        <v>2767926070</v>
      </c>
      <c r="O212" s="1">
        <f t="shared" si="35"/>
        <v>59.266629429913387</v>
      </c>
      <c r="P212" s="13">
        <v>1221267039</v>
      </c>
      <c r="Q212" s="1">
        <f t="shared" si="36"/>
        <v>-6216953422</v>
      </c>
      <c r="R212" s="1">
        <f t="shared" si="37"/>
        <v>-83.581193305531414</v>
      </c>
      <c r="S212" s="13">
        <v>3444890979</v>
      </c>
      <c r="T212" s="1">
        <f t="shared" si="38"/>
        <v>2223623940</v>
      </c>
      <c r="U212" s="1">
        <f t="shared" si="39"/>
        <v>182.07516202359409</v>
      </c>
      <c r="V212" s="13">
        <v>546501202</v>
      </c>
      <c r="W212" s="1">
        <f t="shared" si="40"/>
        <v>-2898389777</v>
      </c>
      <c r="X212" s="1">
        <f t="shared" si="41"/>
        <v>-84.135892679000222</v>
      </c>
      <c r="Y212" s="13">
        <v>2849220281</v>
      </c>
      <c r="Z212" s="1">
        <f t="shared" si="42"/>
        <v>2302719079</v>
      </c>
      <c r="AA212" s="1">
        <f t="shared" si="43"/>
        <v>421.35663573526784</v>
      </c>
      <c r="AB212" s="13">
        <v>9538268441</v>
      </c>
      <c r="AC212" s="1">
        <f t="shared" si="44"/>
        <v>6689048160</v>
      </c>
      <c r="AD212" s="1">
        <f t="shared" si="45"/>
        <v>234.76767326857311</v>
      </c>
      <c r="AE212" s="1">
        <v>9750745816.6273308</v>
      </c>
      <c r="AF212" s="1">
        <f t="shared" si="46"/>
        <v>212477375.62733078</v>
      </c>
      <c r="AG212" s="1">
        <f t="shared" si="47"/>
        <v>2.2276304859905416</v>
      </c>
      <c r="AH212" s="1">
        <v>0</v>
      </c>
      <c r="AI212" s="1">
        <f t="shared" si="52"/>
        <v>-9750745816.6273308</v>
      </c>
      <c r="AJ212" s="1">
        <f t="shared" si="53"/>
        <v>-100</v>
      </c>
      <c r="AK212" s="1">
        <v>0</v>
      </c>
      <c r="AL212" s="1">
        <f t="shared" si="54"/>
        <v>0</v>
      </c>
      <c r="AM212" s="1">
        <f t="shared" si="55"/>
        <v>0</v>
      </c>
    </row>
    <row r="213" spans="1:39" ht="30">
      <c r="A213" s="58" t="s">
        <v>353</v>
      </c>
      <c r="B213" s="12" t="s">
        <v>63</v>
      </c>
      <c r="C213" s="13">
        <v>68181370158.999992</v>
      </c>
      <c r="D213" s="13">
        <v>78156584480</v>
      </c>
      <c r="E213" s="14">
        <f t="shared" si="56"/>
        <v>9975214321.0000076</v>
      </c>
      <c r="F213" s="1">
        <f t="shared" ref="F213:F313" si="57">IFERROR(E213/C213*100,0)</f>
        <v>14.630410473913411</v>
      </c>
      <c r="G213" s="13">
        <v>89505527831</v>
      </c>
      <c r="H213" s="1">
        <f t="shared" ref="H213:H313" si="58">G213-D213</f>
        <v>11348943351</v>
      </c>
      <c r="I213" s="1">
        <f t="shared" ref="I213:I313" si="59">IFERROR(H213/D213*100,0)</f>
        <v>14.520777010034458</v>
      </c>
      <c r="J213" s="13">
        <v>103405620306</v>
      </c>
      <c r="K213" s="1">
        <f t="shared" ref="K213:K313" si="60">J213-G213</f>
        <v>13900092475</v>
      </c>
      <c r="L213" s="1">
        <f t="shared" ref="L213:L313" si="61">IFERROR(K213/G213*100,0)</f>
        <v>15.529870402245413</v>
      </c>
      <c r="M213" s="13">
        <v>112588665479</v>
      </c>
      <c r="N213" s="1">
        <f t="shared" ref="N213:N313" si="62">M213-J213</f>
        <v>9183045173</v>
      </c>
      <c r="O213" s="1">
        <f t="shared" ref="O213:O313" si="63">IFERROR(N213/J213*100,0)</f>
        <v>8.8806054698239301</v>
      </c>
      <c r="P213" s="13">
        <v>158472685729</v>
      </c>
      <c r="Q213" s="1">
        <f t="shared" ref="Q213:Q313" si="64">P213-M213</f>
        <v>45884020250</v>
      </c>
      <c r="R213" s="1">
        <f t="shared" ref="R213:R313" si="65">IFERROR(Q213/M213*100,0)</f>
        <v>40.753676273530637</v>
      </c>
      <c r="S213" s="13">
        <v>173905016209</v>
      </c>
      <c r="T213" s="1">
        <f t="shared" ref="T213:T313" si="66">S213-P213</f>
        <v>15432330480</v>
      </c>
      <c r="U213" s="1">
        <f t="shared" ref="U213:U313" si="67">IFERROR(T213/P213*100,0)</f>
        <v>9.7381642830174702</v>
      </c>
      <c r="V213" s="13">
        <v>203998156535</v>
      </c>
      <c r="W213" s="1">
        <f t="shared" ref="W213:W313" si="68">V213-S213</f>
        <v>30093140326</v>
      </c>
      <c r="X213" s="1">
        <f t="shared" ref="X213:X313" si="69">IFERROR(W213/S213*100,0)</f>
        <v>17.304354401044936</v>
      </c>
      <c r="Y213" s="13">
        <v>211128337225</v>
      </c>
      <c r="Z213" s="1">
        <f t="shared" ref="Z213:Z313" si="70">Y213-V213</f>
        <v>7130180690</v>
      </c>
      <c r="AA213" s="1">
        <f t="shared" ref="AA213:AA313" si="71">IFERROR(Z213/V213*100,0)</f>
        <v>3.4952181976098755</v>
      </c>
      <c r="AB213" s="13">
        <v>240177089141</v>
      </c>
      <c r="AC213" s="1">
        <f t="shared" ref="AC213:AC313" si="72">AB213-Y213</f>
        <v>29048751916</v>
      </c>
      <c r="AD213" s="1">
        <f t="shared" ref="AD213:AD313" si="73">IFERROR(AC213/Y213*100,0)</f>
        <v>13.75881243503693</v>
      </c>
      <c r="AE213" s="1">
        <v>265475201292.86099</v>
      </c>
      <c r="AF213" s="1">
        <f t="shared" ref="AF213:AF313" si="74">(AE213-AB213)</f>
        <v>25298112151.860992</v>
      </c>
      <c r="AG213" s="1">
        <f t="shared" si="47"/>
        <v>10.533107983921527</v>
      </c>
      <c r="AH213" s="1">
        <v>0</v>
      </c>
      <c r="AI213" s="1">
        <f t="shared" si="52"/>
        <v>-265475201292.86099</v>
      </c>
      <c r="AJ213" s="1">
        <f t="shared" si="53"/>
        <v>-100</v>
      </c>
      <c r="AK213" s="1">
        <v>0</v>
      </c>
      <c r="AL213" s="1">
        <f t="shared" si="54"/>
        <v>0</v>
      </c>
      <c r="AM213" s="1">
        <f t="shared" si="55"/>
        <v>0</v>
      </c>
    </row>
    <row r="214" spans="1:39" ht="30">
      <c r="A214" s="58" t="s">
        <v>354</v>
      </c>
      <c r="B214" s="12" t="s">
        <v>62</v>
      </c>
      <c r="C214" s="13">
        <v>798956199</v>
      </c>
      <c r="D214" s="13">
        <v>225665383</v>
      </c>
      <c r="E214" s="14">
        <f t="shared" si="56"/>
        <v>-573290816</v>
      </c>
      <c r="F214" s="1">
        <f t="shared" si="57"/>
        <v>-71.754974392532375</v>
      </c>
      <c r="G214" s="13">
        <v>124295953</v>
      </c>
      <c r="H214" s="1">
        <f t="shared" si="58"/>
        <v>-101369430</v>
      </c>
      <c r="I214" s="1">
        <f t="shared" si="59"/>
        <v>-44.920239273030191</v>
      </c>
      <c r="J214" s="13">
        <v>552849528</v>
      </c>
      <c r="K214" s="1">
        <f t="shared" si="60"/>
        <v>428553575</v>
      </c>
      <c r="L214" s="1">
        <f t="shared" si="61"/>
        <v>344.78481773256124</v>
      </c>
      <c r="M214" s="13">
        <v>129479745</v>
      </c>
      <c r="N214" s="1">
        <f t="shared" si="62"/>
        <v>-423369783</v>
      </c>
      <c r="O214" s="1">
        <f t="shared" si="63"/>
        <v>-76.579568500599322</v>
      </c>
      <c r="P214" s="13">
        <v>137897662</v>
      </c>
      <c r="Q214" s="1">
        <f t="shared" si="64"/>
        <v>8417917</v>
      </c>
      <c r="R214" s="1">
        <f t="shared" si="65"/>
        <v>6.5013388773664946</v>
      </c>
      <c r="S214" s="13">
        <v>442183252</v>
      </c>
      <c r="T214" s="1">
        <f t="shared" si="66"/>
        <v>304285590</v>
      </c>
      <c r="U214" s="1">
        <f t="shared" si="67"/>
        <v>220.66044165418845</v>
      </c>
      <c r="V214" s="13">
        <v>977264894</v>
      </c>
      <c r="W214" s="1">
        <f t="shared" si="68"/>
        <v>535081642</v>
      </c>
      <c r="X214" s="1">
        <f t="shared" si="69"/>
        <v>121.00902500938685</v>
      </c>
      <c r="Y214" s="13">
        <v>1620933789</v>
      </c>
      <c r="Z214" s="1">
        <f t="shared" si="70"/>
        <v>643668895</v>
      </c>
      <c r="AA214" s="1">
        <f t="shared" si="71"/>
        <v>65.864321838619119</v>
      </c>
      <c r="AB214" s="13">
        <v>1404987472</v>
      </c>
      <c r="AC214" s="1">
        <f t="shared" si="72"/>
        <v>-215946317</v>
      </c>
      <c r="AD214" s="1">
        <f t="shared" si="73"/>
        <v>-13.322340398198707</v>
      </c>
      <c r="AE214" s="1">
        <v>4881579065.8803301</v>
      </c>
      <c r="AF214" s="1">
        <f t="shared" si="74"/>
        <v>3476591593.8803301</v>
      </c>
      <c r="AG214" s="1">
        <f t="shared" ref="AG214:AG314" si="75">IFERROR(AF214/AB214*100,0)</f>
        <v>247.44644796948978</v>
      </c>
      <c r="AH214" s="1">
        <v>0</v>
      </c>
      <c r="AI214" s="1">
        <f t="shared" si="52"/>
        <v>-4881579065.8803301</v>
      </c>
      <c r="AJ214" s="1">
        <f t="shared" si="53"/>
        <v>-100</v>
      </c>
      <c r="AK214" s="1">
        <v>0</v>
      </c>
      <c r="AL214" s="1">
        <f t="shared" si="54"/>
        <v>0</v>
      </c>
      <c r="AM214" s="1">
        <f t="shared" si="55"/>
        <v>0</v>
      </c>
    </row>
    <row r="215" spans="1:39" ht="30">
      <c r="A215" s="58" t="s">
        <v>355</v>
      </c>
      <c r="B215" s="12" t="s">
        <v>61</v>
      </c>
      <c r="C215" s="13">
        <v>54097414458</v>
      </c>
      <c r="D215" s="13">
        <v>59651793473</v>
      </c>
      <c r="E215" s="14">
        <f t="shared" si="56"/>
        <v>5554379015</v>
      </c>
      <c r="F215" s="1">
        <f t="shared" si="57"/>
        <v>10.267365031488323</v>
      </c>
      <c r="G215" s="13">
        <v>68366861700</v>
      </c>
      <c r="H215" s="1">
        <f t="shared" si="58"/>
        <v>8715068227</v>
      </c>
      <c r="I215" s="1">
        <f t="shared" si="59"/>
        <v>14.609901428939724</v>
      </c>
      <c r="J215" s="13">
        <v>67870195618</v>
      </c>
      <c r="K215" s="1">
        <f t="shared" si="60"/>
        <v>-496666082</v>
      </c>
      <c r="L215" s="1">
        <f t="shared" si="61"/>
        <v>-0.72647196265848202</v>
      </c>
      <c r="M215" s="13">
        <v>72916856509</v>
      </c>
      <c r="N215" s="1">
        <f t="shared" si="62"/>
        <v>5046660891</v>
      </c>
      <c r="O215" s="1">
        <f t="shared" si="63"/>
        <v>7.435754155483183</v>
      </c>
      <c r="P215" s="13">
        <v>75531504651</v>
      </c>
      <c r="Q215" s="1">
        <f t="shared" si="64"/>
        <v>2614648142</v>
      </c>
      <c r="R215" s="1">
        <f t="shared" si="65"/>
        <v>3.5857938303707302</v>
      </c>
      <c r="S215" s="13">
        <v>92777120836</v>
      </c>
      <c r="T215" s="1">
        <f t="shared" si="66"/>
        <v>17245616185</v>
      </c>
      <c r="U215" s="1">
        <f t="shared" si="67"/>
        <v>22.832348256114976</v>
      </c>
      <c r="V215" s="13">
        <v>129582703054</v>
      </c>
      <c r="W215" s="1">
        <f t="shared" si="68"/>
        <v>36805582218</v>
      </c>
      <c r="X215" s="1">
        <f t="shared" si="69"/>
        <v>39.670968323171387</v>
      </c>
      <c r="Y215" s="13">
        <v>186712044927</v>
      </c>
      <c r="Z215" s="1">
        <f t="shared" si="70"/>
        <v>57129341873</v>
      </c>
      <c r="AA215" s="1">
        <f t="shared" si="71"/>
        <v>44.087166362931121</v>
      </c>
      <c r="AB215" s="13">
        <v>190720277295</v>
      </c>
      <c r="AC215" s="1">
        <f t="shared" si="72"/>
        <v>4008232368</v>
      </c>
      <c r="AD215" s="1">
        <f t="shared" si="73"/>
        <v>2.1467454708490417</v>
      </c>
      <c r="AE215" s="1">
        <v>190215842650.33499</v>
      </c>
      <c r="AF215" s="1">
        <f t="shared" si="74"/>
        <v>-504434644.66500854</v>
      </c>
      <c r="AG215" s="1">
        <f t="shared" si="75"/>
        <v>-0.2644892571568388</v>
      </c>
      <c r="AH215" s="1">
        <v>0</v>
      </c>
      <c r="AI215" s="1">
        <f t="shared" si="52"/>
        <v>-190215842650.33499</v>
      </c>
      <c r="AJ215" s="1">
        <f t="shared" si="53"/>
        <v>-100</v>
      </c>
      <c r="AK215" s="1">
        <v>0</v>
      </c>
      <c r="AL215" s="1">
        <f t="shared" si="54"/>
        <v>0</v>
      </c>
      <c r="AM215" s="1">
        <f t="shared" si="55"/>
        <v>0</v>
      </c>
    </row>
    <row r="216" spans="1:39" ht="17.100000000000001" customHeight="1">
      <c r="A216" s="58" t="s">
        <v>2536</v>
      </c>
      <c r="B216" s="12" t="s">
        <v>2537</v>
      </c>
      <c r="C216" s="13"/>
      <c r="D216" s="13"/>
      <c r="E216" s="14"/>
      <c r="F216" s="1"/>
      <c r="G216" s="13"/>
      <c r="H216" s="1"/>
      <c r="I216" s="1"/>
      <c r="J216" s="13"/>
      <c r="K216" s="1"/>
      <c r="L216" s="1"/>
      <c r="M216" s="13"/>
      <c r="N216" s="1"/>
      <c r="O216" s="1"/>
      <c r="P216" s="13"/>
      <c r="Q216" s="1"/>
      <c r="R216" s="1"/>
      <c r="S216" s="13"/>
      <c r="T216" s="1"/>
      <c r="U216" s="1"/>
      <c r="V216" s="13"/>
      <c r="W216" s="1"/>
      <c r="X216" s="1"/>
      <c r="Y216" s="13"/>
      <c r="Z216" s="1"/>
      <c r="AA216" s="1"/>
      <c r="AB216" s="13"/>
      <c r="AC216" s="1"/>
      <c r="AD216" s="1"/>
      <c r="AE216" s="1"/>
      <c r="AF216" s="1"/>
      <c r="AG216" s="1"/>
      <c r="AH216" s="1">
        <v>20482819742.191399</v>
      </c>
      <c r="AI216" s="1">
        <f t="shared" si="52"/>
        <v>20482819742.191399</v>
      </c>
      <c r="AJ216" s="1">
        <f t="shared" si="53"/>
        <v>0</v>
      </c>
      <c r="AK216" s="1">
        <v>24529497221.132603</v>
      </c>
      <c r="AL216" s="1">
        <f t="shared" si="54"/>
        <v>4046677478.9412041</v>
      </c>
      <c r="AM216" s="1">
        <f t="shared" si="55"/>
        <v>19.756447256164066</v>
      </c>
    </row>
    <row r="217" spans="1:39" ht="17.100000000000001" customHeight="1">
      <c r="A217" s="58" t="s">
        <v>2540</v>
      </c>
      <c r="B217" s="12" t="s">
        <v>2541</v>
      </c>
      <c r="C217" s="13"/>
      <c r="D217" s="13"/>
      <c r="E217" s="14"/>
      <c r="F217" s="1"/>
      <c r="G217" s="13"/>
      <c r="H217" s="1"/>
      <c r="I217" s="1"/>
      <c r="J217" s="13"/>
      <c r="K217" s="1"/>
      <c r="L217" s="1"/>
      <c r="M217" s="13"/>
      <c r="N217" s="1"/>
      <c r="O217" s="1"/>
      <c r="P217" s="13"/>
      <c r="Q217" s="1"/>
      <c r="R217" s="1"/>
      <c r="S217" s="13"/>
      <c r="T217" s="1"/>
      <c r="U217" s="1"/>
      <c r="V217" s="13"/>
      <c r="W217" s="1"/>
      <c r="X217" s="1"/>
      <c r="Y217" s="13"/>
      <c r="Z217" s="1"/>
      <c r="AA217" s="1"/>
      <c r="AB217" s="13"/>
      <c r="AC217" s="1"/>
      <c r="AD217" s="1"/>
      <c r="AE217" s="1"/>
      <c r="AF217" s="1"/>
      <c r="AG217" s="1"/>
      <c r="AH217" s="1">
        <v>263610831719.76199</v>
      </c>
      <c r="AI217" s="1">
        <f t="shared" si="52"/>
        <v>263610831719.76199</v>
      </c>
      <c r="AJ217" s="1">
        <f t="shared" si="53"/>
        <v>0</v>
      </c>
      <c r="AK217" s="1">
        <v>293763545058.539</v>
      </c>
      <c r="AL217" s="1">
        <f t="shared" si="54"/>
        <v>30152713338.777008</v>
      </c>
      <c r="AM217" s="1">
        <f t="shared" si="55"/>
        <v>11.43834384272631</v>
      </c>
    </row>
    <row r="218" spans="1:39" ht="17.100000000000001" customHeight="1">
      <c r="A218" s="58" t="s">
        <v>2545</v>
      </c>
      <c r="B218" s="12" t="s">
        <v>2546</v>
      </c>
      <c r="C218" s="13"/>
      <c r="D218" s="13"/>
      <c r="E218" s="14"/>
      <c r="F218" s="1"/>
      <c r="G218" s="13"/>
      <c r="H218" s="1"/>
      <c r="I218" s="1"/>
      <c r="J218" s="13"/>
      <c r="K218" s="1"/>
      <c r="L218" s="1"/>
      <c r="M218" s="13"/>
      <c r="N218" s="1"/>
      <c r="O218" s="1"/>
      <c r="P218" s="13"/>
      <c r="Q218" s="1"/>
      <c r="R218" s="1"/>
      <c r="S218" s="13"/>
      <c r="T218" s="1"/>
      <c r="U218" s="1"/>
      <c r="V218" s="13"/>
      <c r="W218" s="1"/>
      <c r="X218" s="1"/>
      <c r="Y218" s="13"/>
      <c r="Z218" s="1"/>
      <c r="AA218" s="1"/>
      <c r="AB218" s="13"/>
      <c r="AC218" s="1"/>
      <c r="AD218" s="1"/>
      <c r="AE218" s="1"/>
      <c r="AF218" s="1"/>
      <c r="AG218" s="1"/>
      <c r="AH218" s="1">
        <v>3403777353.51652</v>
      </c>
      <c r="AI218" s="1">
        <f t="shared" si="52"/>
        <v>3403777353.51652</v>
      </c>
      <c r="AJ218" s="1">
        <f t="shared" si="53"/>
        <v>0</v>
      </c>
      <c r="AK218" s="1">
        <v>1883707066.7762799</v>
      </c>
      <c r="AL218" s="1">
        <f t="shared" si="54"/>
        <v>-1520070286.7402401</v>
      </c>
      <c r="AM218" s="1">
        <f t="shared" si="55"/>
        <v>-44.658334810583916</v>
      </c>
    </row>
    <row r="219" spans="1:39" ht="17.100000000000001" customHeight="1">
      <c r="A219" s="58" t="s">
        <v>2548</v>
      </c>
      <c r="B219" s="12" t="s">
        <v>2549</v>
      </c>
      <c r="C219" s="13"/>
      <c r="D219" s="13"/>
      <c r="E219" s="14"/>
      <c r="F219" s="1"/>
      <c r="G219" s="13"/>
      <c r="H219" s="1"/>
      <c r="I219" s="1"/>
      <c r="J219" s="13"/>
      <c r="K219" s="1"/>
      <c r="L219" s="1"/>
      <c r="M219" s="13"/>
      <c r="N219" s="1"/>
      <c r="O219" s="1"/>
      <c r="P219" s="13"/>
      <c r="Q219" s="1"/>
      <c r="R219" s="1"/>
      <c r="S219" s="13"/>
      <c r="T219" s="1"/>
      <c r="U219" s="1"/>
      <c r="V219" s="13"/>
      <c r="W219" s="1"/>
      <c r="X219" s="1"/>
      <c r="Y219" s="13"/>
      <c r="Z219" s="1"/>
      <c r="AA219" s="1"/>
      <c r="AB219" s="13"/>
      <c r="AC219" s="1"/>
      <c r="AD219" s="1"/>
      <c r="AE219" s="1"/>
      <c r="AF219" s="1"/>
      <c r="AG219" s="1"/>
      <c r="AH219" s="1">
        <v>128126325422.48399</v>
      </c>
      <c r="AI219" s="1">
        <f t="shared" si="52"/>
        <v>128126325422.48399</v>
      </c>
      <c r="AJ219" s="1">
        <f t="shared" si="53"/>
        <v>0</v>
      </c>
      <c r="AK219" s="1">
        <v>134324844867.45599</v>
      </c>
      <c r="AL219" s="1">
        <f t="shared" si="54"/>
        <v>6198519444.9720001</v>
      </c>
      <c r="AM219" s="1">
        <f t="shared" si="55"/>
        <v>4.8378187890216857</v>
      </c>
    </row>
    <row r="220" spans="1:39" ht="17.100000000000001" customHeight="1">
      <c r="A220" s="58" t="s">
        <v>2551</v>
      </c>
      <c r="B220" s="12" t="s">
        <v>2552</v>
      </c>
      <c r="C220" s="13"/>
      <c r="D220" s="13"/>
      <c r="E220" s="14"/>
      <c r="F220" s="1"/>
      <c r="G220" s="13"/>
      <c r="H220" s="1"/>
      <c r="I220" s="1"/>
      <c r="J220" s="13"/>
      <c r="K220" s="1"/>
      <c r="L220" s="1"/>
      <c r="M220" s="13"/>
      <c r="N220" s="1"/>
      <c r="O220" s="1"/>
      <c r="P220" s="13"/>
      <c r="Q220" s="1"/>
      <c r="R220" s="1"/>
      <c r="S220" s="13"/>
      <c r="T220" s="1"/>
      <c r="U220" s="1"/>
      <c r="V220" s="13"/>
      <c r="W220" s="1"/>
      <c r="X220" s="1"/>
      <c r="Y220" s="13"/>
      <c r="Z220" s="1"/>
      <c r="AA220" s="1"/>
      <c r="AB220" s="13"/>
      <c r="AC220" s="1"/>
      <c r="AD220" s="1"/>
      <c r="AE220" s="1"/>
      <c r="AF220" s="1"/>
      <c r="AG220" s="1"/>
      <c r="AH220" s="1">
        <v>849787171.47885001</v>
      </c>
      <c r="AI220" s="1">
        <f t="shared" si="52"/>
        <v>849787171.47885001</v>
      </c>
      <c r="AJ220" s="1">
        <f t="shared" si="53"/>
        <v>0</v>
      </c>
      <c r="AK220" s="1">
        <v>957420335.10185003</v>
      </c>
      <c r="AL220" s="1">
        <f t="shared" si="54"/>
        <v>107633163.62300003</v>
      </c>
      <c r="AM220" s="1">
        <f t="shared" si="55"/>
        <v>12.665896501554668</v>
      </c>
    </row>
    <row r="221" spans="1:39" ht="30">
      <c r="A221" s="58" t="s">
        <v>356</v>
      </c>
      <c r="B221" s="12" t="s">
        <v>159</v>
      </c>
      <c r="C221" s="13">
        <v>13068474945</v>
      </c>
      <c r="D221" s="13">
        <v>13761140822</v>
      </c>
      <c r="E221" s="14">
        <f t="shared" si="56"/>
        <v>692665877</v>
      </c>
      <c r="F221" s="1">
        <f t="shared" si="57"/>
        <v>5.3002808660930558</v>
      </c>
      <c r="G221" s="13">
        <v>15055702396</v>
      </c>
      <c r="H221" s="1">
        <f t="shared" si="58"/>
        <v>1294561574</v>
      </c>
      <c r="I221" s="1">
        <f t="shared" si="59"/>
        <v>9.4073710221058011</v>
      </c>
      <c r="J221" s="13">
        <v>17926731966</v>
      </c>
      <c r="K221" s="1">
        <f t="shared" si="60"/>
        <v>2871029570</v>
      </c>
      <c r="L221" s="1">
        <f t="shared" si="61"/>
        <v>19.069383111363674</v>
      </c>
      <c r="M221" s="13">
        <v>14233769093</v>
      </c>
      <c r="N221" s="1">
        <f t="shared" si="62"/>
        <v>-3692962873</v>
      </c>
      <c r="O221" s="1">
        <f t="shared" si="63"/>
        <v>-20.600312873557247</v>
      </c>
      <c r="P221" s="13">
        <v>14086452122</v>
      </c>
      <c r="Q221" s="1">
        <f t="shared" si="64"/>
        <v>-147316971</v>
      </c>
      <c r="R221" s="1">
        <f t="shared" si="65"/>
        <v>-1.0349821613478944</v>
      </c>
      <c r="S221" s="13">
        <v>17253596852</v>
      </c>
      <c r="T221" s="1">
        <f t="shared" si="66"/>
        <v>3167144730</v>
      </c>
      <c r="U221" s="1">
        <f t="shared" si="67"/>
        <v>22.483622579837569</v>
      </c>
      <c r="V221" s="13">
        <v>16925054211</v>
      </c>
      <c r="W221" s="1">
        <f t="shared" si="68"/>
        <v>-328542641</v>
      </c>
      <c r="X221" s="1">
        <f t="shared" si="69"/>
        <v>-1.904197969954978</v>
      </c>
      <c r="Y221" s="13">
        <v>27389725442</v>
      </c>
      <c r="Z221" s="1">
        <f t="shared" si="70"/>
        <v>10464671231</v>
      </c>
      <c r="AA221" s="1">
        <f t="shared" si="71"/>
        <v>61.829469498530521</v>
      </c>
      <c r="AB221" s="13">
        <v>24961715992</v>
      </c>
      <c r="AC221" s="1">
        <f t="shared" si="72"/>
        <v>-2428009450</v>
      </c>
      <c r="AD221" s="1">
        <f t="shared" si="73"/>
        <v>-8.8646724668398367</v>
      </c>
      <c r="AE221" s="1">
        <v>24374578447.405201</v>
      </c>
      <c r="AF221" s="1">
        <f t="shared" si="74"/>
        <v>-587137544.59479904</v>
      </c>
      <c r="AG221" s="1">
        <f t="shared" si="75"/>
        <v>-2.3521521708802839</v>
      </c>
      <c r="AH221" s="1">
        <v>144419056083.81299</v>
      </c>
      <c r="AI221" s="1">
        <f t="shared" si="52"/>
        <v>120044477636.40779</v>
      </c>
      <c r="AJ221" s="1">
        <f t="shared" si="53"/>
        <v>492.49868216361767</v>
      </c>
      <c r="AK221" s="1">
        <v>146606383440.76501</v>
      </c>
      <c r="AL221" s="1">
        <f t="shared" si="54"/>
        <v>2187327356.9520264</v>
      </c>
      <c r="AM221" s="1">
        <f t="shared" si="55"/>
        <v>1.5145697640362781</v>
      </c>
    </row>
    <row r="222" spans="1:39" ht="30">
      <c r="A222" s="58" t="s">
        <v>357</v>
      </c>
      <c r="B222" s="12" t="s">
        <v>216</v>
      </c>
      <c r="C222" s="13">
        <v>7644584410</v>
      </c>
      <c r="D222" s="13">
        <v>6141737627</v>
      </c>
      <c r="E222" s="14">
        <f t="shared" si="56"/>
        <v>-1502846783</v>
      </c>
      <c r="F222" s="1">
        <f t="shared" si="57"/>
        <v>-19.658972972214194</v>
      </c>
      <c r="G222" s="13">
        <v>7098643037</v>
      </c>
      <c r="H222" s="1">
        <f t="shared" si="58"/>
        <v>956905410</v>
      </c>
      <c r="I222" s="1">
        <f t="shared" si="59"/>
        <v>15.580369402191657</v>
      </c>
      <c r="J222" s="13">
        <v>9267552611</v>
      </c>
      <c r="K222" s="1">
        <f t="shared" si="60"/>
        <v>2168909574</v>
      </c>
      <c r="L222" s="1">
        <f t="shared" si="61"/>
        <v>30.553861670393502</v>
      </c>
      <c r="M222" s="13">
        <v>3001656976</v>
      </c>
      <c r="N222" s="1">
        <f t="shared" si="62"/>
        <v>-6265895635</v>
      </c>
      <c r="O222" s="1">
        <f t="shared" si="63"/>
        <v>-67.611114800284781</v>
      </c>
      <c r="P222" s="13">
        <v>4385705723</v>
      </c>
      <c r="Q222" s="1">
        <f t="shared" si="64"/>
        <v>1384048747</v>
      </c>
      <c r="R222" s="1">
        <f t="shared" si="65"/>
        <v>46.109490793461006</v>
      </c>
      <c r="S222" s="13">
        <v>6631637499</v>
      </c>
      <c r="T222" s="1">
        <f t="shared" si="66"/>
        <v>2245931776</v>
      </c>
      <c r="U222" s="1">
        <f t="shared" si="67"/>
        <v>51.210270771740063</v>
      </c>
      <c r="V222" s="13">
        <v>2360497728</v>
      </c>
      <c r="W222" s="1">
        <f t="shared" si="68"/>
        <v>-4271139771</v>
      </c>
      <c r="X222" s="1">
        <f t="shared" si="69"/>
        <v>-64.405507261879961</v>
      </c>
      <c r="Y222" s="13">
        <v>7608922020</v>
      </c>
      <c r="Z222" s="1">
        <f t="shared" si="70"/>
        <v>5248424292</v>
      </c>
      <c r="AA222" s="1">
        <f t="shared" si="71"/>
        <v>222.34396711099058</v>
      </c>
      <c r="AB222" s="13">
        <v>7385916822</v>
      </c>
      <c r="AC222" s="1">
        <f t="shared" si="72"/>
        <v>-223005198</v>
      </c>
      <c r="AD222" s="1">
        <f t="shared" si="73"/>
        <v>-2.9308382634732273</v>
      </c>
      <c r="AE222" s="1">
        <v>4554026615.0213203</v>
      </c>
      <c r="AF222" s="1">
        <f t="shared" si="74"/>
        <v>-2831890206.9786797</v>
      </c>
      <c r="AG222" s="1">
        <f t="shared" si="75"/>
        <v>-38.341756009809011</v>
      </c>
      <c r="AH222" s="1">
        <v>0</v>
      </c>
      <c r="AI222" s="1">
        <f t="shared" si="52"/>
        <v>-4554026615.0213203</v>
      </c>
      <c r="AJ222" s="1">
        <f t="shared" si="53"/>
        <v>-100</v>
      </c>
      <c r="AK222" s="1">
        <v>0</v>
      </c>
      <c r="AL222" s="1">
        <f t="shared" si="54"/>
        <v>0</v>
      </c>
      <c r="AM222" s="1">
        <f t="shared" si="55"/>
        <v>0</v>
      </c>
    </row>
    <row r="223" spans="1:39" ht="30">
      <c r="A223" s="58" t="s">
        <v>358</v>
      </c>
      <c r="B223" s="12" t="s">
        <v>60</v>
      </c>
      <c r="C223" s="13">
        <v>1989509012</v>
      </c>
      <c r="D223" s="13">
        <v>1951994958</v>
      </c>
      <c r="E223" s="14">
        <f t="shared" si="56"/>
        <v>-37514054</v>
      </c>
      <c r="F223" s="1">
        <f t="shared" si="57"/>
        <v>-1.8855935697565966</v>
      </c>
      <c r="G223" s="13">
        <v>2885978069</v>
      </c>
      <c r="H223" s="1">
        <f t="shared" si="58"/>
        <v>933983111</v>
      </c>
      <c r="I223" s="1">
        <f t="shared" si="59"/>
        <v>47.847619030581534</v>
      </c>
      <c r="J223" s="13">
        <v>3688640894</v>
      </c>
      <c r="K223" s="1">
        <f t="shared" si="60"/>
        <v>802662825</v>
      </c>
      <c r="L223" s="1">
        <f t="shared" si="61"/>
        <v>27.81250604853436</v>
      </c>
      <c r="M223" s="13">
        <v>3989878951</v>
      </c>
      <c r="N223" s="1">
        <f t="shared" si="62"/>
        <v>301238057</v>
      </c>
      <c r="O223" s="1">
        <f t="shared" si="63"/>
        <v>8.1666409297255917</v>
      </c>
      <c r="P223" s="13">
        <v>5195249505</v>
      </c>
      <c r="Q223" s="1">
        <f t="shared" si="64"/>
        <v>1205370554</v>
      </c>
      <c r="R223" s="1">
        <f t="shared" si="65"/>
        <v>30.210704856043137</v>
      </c>
      <c r="S223" s="13">
        <v>5419277323</v>
      </c>
      <c r="T223" s="1">
        <f t="shared" si="66"/>
        <v>224027818</v>
      </c>
      <c r="U223" s="1">
        <f t="shared" si="67"/>
        <v>4.3121666781237682</v>
      </c>
      <c r="V223" s="13">
        <v>6132213372</v>
      </c>
      <c r="W223" s="1">
        <f t="shared" si="68"/>
        <v>712936049</v>
      </c>
      <c r="X223" s="1">
        <f t="shared" si="69"/>
        <v>13.155555741246571</v>
      </c>
      <c r="Y223" s="13">
        <v>7008791975</v>
      </c>
      <c r="Z223" s="1">
        <f t="shared" si="70"/>
        <v>876578603</v>
      </c>
      <c r="AA223" s="1">
        <f t="shared" si="71"/>
        <v>14.294652677979256</v>
      </c>
      <c r="AB223" s="13">
        <v>5351875434</v>
      </c>
      <c r="AC223" s="1">
        <f t="shared" si="72"/>
        <v>-1656916541</v>
      </c>
      <c r="AD223" s="1">
        <f t="shared" si="73"/>
        <v>-23.640543861340671</v>
      </c>
      <c r="AE223" s="1">
        <v>5938396679.6680307</v>
      </c>
      <c r="AF223" s="1">
        <f t="shared" si="74"/>
        <v>586521245.66803074</v>
      </c>
      <c r="AG223" s="1">
        <f t="shared" si="75"/>
        <v>10.959172217311192</v>
      </c>
      <c r="AH223" s="1">
        <v>0</v>
      </c>
      <c r="AI223" s="1">
        <f t="shared" si="52"/>
        <v>-5938396679.6680307</v>
      </c>
      <c r="AJ223" s="1">
        <f t="shared" si="53"/>
        <v>-100</v>
      </c>
      <c r="AK223" s="1">
        <v>0</v>
      </c>
      <c r="AL223" s="1">
        <f t="shared" si="54"/>
        <v>0</v>
      </c>
      <c r="AM223" s="1">
        <f t="shared" si="55"/>
        <v>0</v>
      </c>
    </row>
    <row r="224" spans="1:39" ht="30">
      <c r="A224" s="58" t="s">
        <v>359</v>
      </c>
      <c r="B224" s="12" t="s">
        <v>217</v>
      </c>
      <c r="C224" s="13">
        <v>1130223792</v>
      </c>
      <c r="D224" s="13">
        <v>1405533541</v>
      </c>
      <c r="E224" s="14">
        <f t="shared" si="56"/>
        <v>275309749</v>
      </c>
      <c r="F224" s="1">
        <f t="shared" si="57"/>
        <v>24.358870424486692</v>
      </c>
      <c r="G224" s="13">
        <v>601926046</v>
      </c>
      <c r="H224" s="1">
        <f t="shared" si="58"/>
        <v>-803607495</v>
      </c>
      <c r="I224" s="1">
        <f t="shared" si="59"/>
        <v>-57.174551268855133</v>
      </c>
      <c r="J224" s="13">
        <v>700417019</v>
      </c>
      <c r="K224" s="1">
        <f t="shared" si="60"/>
        <v>98490973</v>
      </c>
      <c r="L224" s="1">
        <f t="shared" si="61"/>
        <v>16.362636847916033</v>
      </c>
      <c r="M224" s="13">
        <v>296286399</v>
      </c>
      <c r="N224" s="1">
        <f t="shared" si="62"/>
        <v>-404130620</v>
      </c>
      <c r="O224" s="1">
        <f t="shared" si="63"/>
        <v>-57.698572284406467</v>
      </c>
      <c r="P224" s="13">
        <v>466776221</v>
      </c>
      <c r="Q224" s="1">
        <f t="shared" si="64"/>
        <v>170489822</v>
      </c>
      <c r="R224" s="1">
        <f t="shared" si="65"/>
        <v>57.54223702992185</v>
      </c>
      <c r="S224" s="13">
        <v>389009920</v>
      </c>
      <c r="T224" s="1">
        <f t="shared" si="66"/>
        <v>-77766301</v>
      </c>
      <c r="U224" s="1">
        <f t="shared" si="67"/>
        <v>-16.660296197907648</v>
      </c>
      <c r="V224" s="13">
        <v>585976056</v>
      </c>
      <c r="W224" s="1">
        <f t="shared" si="68"/>
        <v>196966136</v>
      </c>
      <c r="X224" s="1">
        <f t="shared" si="69"/>
        <v>50.632676925051165</v>
      </c>
      <c r="Y224" s="13">
        <v>717978225</v>
      </c>
      <c r="Z224" s="1">
        <f t="shared" si="70"/>
        <v>132002169</v>
      </c>
      <c r="AA224" s="1">
        <f t="shared" si="71"/>
        <v>22.526887856318826</v>
      </c>
      <c r="AB224" s="13">
        <v>70251887</v>
      </c>
      <c r="AC224" s="1">
        <f t="shared" si="72"/>
        <v>-647726338</v>
      </c>
      <c r="AD224" s="1">
        <f t="shared" si="73"/>
        <v>-90.215317880984486</v>
      </c>
      <c r="AE224" s="1">
        <v>83213558.09582001</v>
      </c>
      <c r="AF224" s="1">
        <f t="shared" si="74"/>
        <v>12961671.09582001</v>
      </c>
      <c r="AG224" s="1">
        <f t="shared" si="75"/>
        <v>18.450281763705519</v>
      </c>
      <c r="AH224" s="1">
        <v>0</v>
      </c>
      <c r="AI224" s="1">
        <f t="shared" si="52"/>
        <v>-83213558.09582001</v>
      </c>
      <c r="AJ224" s="1">
        <f t="shared" si="53"/>
        <v>-100</v>
      </c>
      <c r="AK224" s="1">
        <v>0</v>
      </c>
      <c r="AL224" s="1">
        <f t="shared" si="54"/>
        <v>0</v>
      </c>
      <c r="AM224" s="1">
        <f t="shared" si="55"/>
        <v>0</v>
      </c>
    </row>
    <row r="225" spans="1:39" ht="30">
      <c r="A225" s="58" t="s">
        <v>360</v>
      </c>
      <c r="B225" s="12" t="s">
        <v>202</v>
      </c>
      <c r="C225" s="13">
        <v>1941410005</v>
      </c>
      <c r="D225" s="13">
        <v>4060096426</v>
      </c>
      <c r="E225" s="14">
        <f t="shared" si="56"/>
        <v>2118686421</v>
      </c>
      <c r="F225" s="1">
        <f t="shared" si="57"/>
        <v>109.13132288096969</v>
      </c>
      <c r="G225" s="13">
        <v>3959228033</v>
      </c>
      <c r="H225" s="1">
        <f t="shared" si="58"/>
        <v>-100868393</v>
      </c>
      <c r="I225" s="1">
        <f t="shared" si="59"/>
        <v>-2.4843841726038849</v>
      </c>
      <c r="J225" s="13">
        <v>3631731044</v>
      </c>
      <c r="K225" s="1">
        <f t="shared" si="60"/>
        <v>-327496989</v>
      </c>
      <c r="L225" s="1">
        <f t="shared" si="61"/>
        <v>-8.2717384871577568</v>
      </c>
      <c r="M225" s="13">
        <v>6385531962</v>
      </c>
      <c r="N225" s="1">
        <f t="shared" si="62"/>
        <v>2753800918</v>
      </c>
      <c r="O225" s="1">
        <f t="shared" si="63"/>
        <v>75.826124914992462</v>
      </c>
      <c r="P225" s="13">
        <v>3255702573</v>
      </c>
      <c r="Q225" s="1">
        <f t="shared" si="64"/>
        <v>-3129829389</v>
      </c>
      <c r="R225" s="1">
        <f t="shared" si="65"/>
        <v>-49.014387644216136</v>
      </c>
      <c r="S225" s="13">
        <v>4351201900</v>
      </c>
      <c r="T225" s="1">
        <f t="shared" si="66"/>
        <v>1095499327</v>
      </c>
      <c r="U225" s="1">
        <f t="shared" si="67"/>
        <v>33.648630439559504</v>
      </c>
      <c r="V225" s="13">
        <v>7749527014</v>
      </c>
      <c r="W225" s="1">
        <f t="shared" si="68"/>
        <v>3398325114</v>
      </c>
      <c r="X225" s="1">
        <f t="shared" si="69"/>
        <v>78.100837242234149</v>
      </c>
      <c r="Y225" s="13">
        <v>11988747413</v>
      </c>
      <c r="Z225" s="1">
        <f t="shared" si="70"/>
        <v>4239220399</v>
      </c>
      <c r="AA225" s="1">
        <f t="shared" si="71"/>
        <v>54.702956597758622</v>
      </c>
      <c r="AB225" s="13">
        <v>12064886072</v>
      </c>
      <c r="AC225" s="1">
        <f t="shared" si="72"/>
        <v>76138659</v>
      </c>
      <c r="AD225" s="1">
        <f t="shared" si="73"/>
        <v>0.63508435349500336</v>
      </c>
      <c r="AE225" s="1">
        <v>13931650361.544802</v>
      </c>
      <c r="AF225" s="1">
        <f t="shared" si="74"/>
        <v>1866764289.5448017</v>
      </c>
      <c r="AG225" s="1">
        <f t="shared" si="75"/>
        <v>15.472705489338679</v>
      </c>
      <c r="AH225" s="1">
        <v>0</v>
      </c>
      <c r="AI225" s="1">
        <f t="shared" si="52"/>
        <v>-13931650361.544802</v>
      </c>
      <c r="AJ225" s="1">
        <f t="shared" si="53"/>
        <v>-100</v>
      </c>
      <c r="AK225" s="1">
        <v>0</v>
      </c>
      <c r="AL225" s="1">
        <f t="shared" si="54"/>
        <v>0</v>
      </c>
      <c r="AM225" s="1">
        <f t="shared" si="55"/>
        <v>0</v>
      </c>
    </row>
    <row r="226" spans="1:39" ht="30">
      <c r="A226" s="58" t="s">
        <v>361</v>
      </c>
      <c r="B226" s="12" t="s">
        <v>59</v>
      </c>
      <c r="C226" s="13">
        <v>361129026</v>
      </c>
      <c r="D226" s="13">
        <v>194052908</v>
      </c>
      <c r="E226" s="14">
        <f t="shared" si="56"/>
        <v>-167076118</v>
      </c>
      <c r="F226" s="1">
        <f t="shared" si="57"/>
        <v>-46.264937452023034</v>
      </c>
      <c r="G226" s="13">
        <v>422770535</v>
      </c>
      <c r="H226" s="1">
        <f t="shared" si="58"/>
        <v>228717627</v>
      </c>
      <c r="I226" s="1">
        <f t="shared" si="59"/>
        <v>117.86354008155342</v>
      </c>
      <c r="J226" s="13">
        <v>460648227</v>
      </c>
      <c r="K226" s="1">
        <f t="shared" si="60"/>
        <v>37877692</v>
      </c>
      <c r="L226" s="1">
        <f t="shared" si="61"/>
        <v>8.9593973241299789</v>
      </c>
      <c r="M226" s="13">
        <v>430857876</v>
      </c>
      <c r="N226" s="1">
        <f t="shared" si="62"/>
        <v>-29790351</v>
      </c>
      <c r="O226" s="1">
        <f t="shared" si="63"/>
        <v>-6.4670499643538184</v>
      </c>
      <c r="P226" s="13">
        <v>689358235</v>
      </c>
      <c r="Q226" s="1">
        <f t="shared" si="64"/>
        <v>258500359</v>
      </c>
      <c r="R226" s="1">
        <f t="shared" si="65"/>
        <v>59.996665582596897</v>
      </c>
      <c r="S226" s="13">
        <v>444817232</v>
      </c>
      <c r="T226" s="1">
        <f t="shared" si="66"/>
        <v>-244541003</v>
      </c>
      <c r="U226" s="1">
        <f t="shared" si="67"/>
        <v>-35.473718972835655</v>
      </c>
      <c r="V226" s="13">
        <v>-176651326</v>
      </c>
      <c r="W226" s="1">
        <f t="shared" si="68"/>
        <v>-621468558</v>
      </c>
      <c r="X226" s="1">
        <f t="shared" si="69"/>
        <v>-139.71323799793799</v>
      </c>
      <c r="Y226" s="13">
        <v>-491679275</v>
      </c>
      <c r="Z226" s="1">
        <f t="shared" si="70"/>
        <v>-315027949</v>
      </c>
      <c r="AA226" s="1">
        <f t="shared" si="71"/>
        <v>178.3331923588278</v>
      </c>
      <c r="AB226" s="13">
        <v>-283281603</v>
      </c>
      <c r="AC226" s="1">
        <f t="shared" si="72"/>
        <v>208397672</v>
      </c>
      <c r="AD226" s="1">
        <f t="shared" si="73"/>
        <v>-42.384880265697596</v>
      </c>
      <c r="AE226" s="1">
        <v>-221288922.15178001</v>
      </c>
      <c r="AF226" s="1">
        <f t="shared" si="74"/>
        <v>61992680.848219991</v>
      </c>
      <c r="AG226" s="1">
        <f t="shared" si="75"/>
        <v>-21.883765197495013</v>
      </c>
      <c r="AH226" s="1">
        <v>0</v>
      </c>
      <c r="AI226" s="1">
        <f t="shared" si="52"/>
        <v>221288922.15178001</v>
      </c>
      <c r="AJ226" s="1">
        <f t="shared" si="53"/>
        <v>-100</v>
      </c>
      <c r="AK226" s="1">
        <v>0</v>
      </c>
      <c r="AL226" s="1">
        <f t="shared" si="54"/>
        <v>0</v>
      </c>
      <c r="AM226" s="1">
        <f t="shared" si="55"/>
        <v>0</v>
      </c>
    </row>
    <row r="227" spans="1:39" ht="30">
      <c r="A227" s="58" t="s">
        <v>362</v>
      </c>
      <c r="B227" s="12" t="s">
        <v>58</v>
      </c>
      <c r="C227" s="13">
        <v>1618700</v>
      </c>
      <c r="D227" s="13">
        <v>7725362</v>
      </c>
      <c r="E227" s="14">
        <f t="shared" si="56"/>
        <v>6106662</v>
      </c>
      <c r="F227" s="1">
        <f t="shared" si="57"/>
        <v>377.25718168900971</v>
      </c>
      <c r="G227" s="13">
        <v>87156676</v>
      </c>
      <c r="H227" s="1">
        <f t="shared" si="58"/>
        <v>79431314</v>
      </c>
      <c r="I227" s="1">
        <f t="shared" si="59"/>
        <v>1028.1888926370052</v>
      </c>
      <c r="J227" s="13">
        <v>177742171</v>
      </c>
      <c r="K227" s="1">
        <f t="shared" si="60"/>
        <v>90585495</v>
      </c>
      <c r="L227" s="1">
        <f t="shared" si="61"/>
        <v>103.9340864720449</v>
      </c>
      <c r="M227" s="13">
        <v>129556929</v>
      </c>
      <c r="N227" s="1">
        <f t="shared" si="62"/>
        <v>-48185242</v>
      </c>
      <c r="O227" s="1">
        <f t="shared" si="63"/>
        <v>-27.109628361633998</v>
      </c>
      <c r="P227" s="13">
        <v>93659865</v>
      </c>
      <c r="Q227" s="1">
        <f t="shared" si="64"/>
        <v>-35897064</v>
      </c>
      <c r="R227" s="1">
        <f t="shared" si="65"/>
        <v>-27.707560125942781</v>
      </c>
      <c r="S227" s="13">
        <v>17652978</v>
      </c>
      <c r="T227" s="1">
        <f t="shared" si="66"/>
        <v>-76006887</v>
      </c>
      <c r="U227" s="1">
        <f t="shared" si="67"/>
        <v>-81.152035613119878</v>
      </c>
      <c r="V227" s="13">
        <v>273491367</v>
      </c>
      <c r="W227" s="1">
        <f t="shared" si="68"/>
        <v>255838389</v>
      </c>
      <c r="X227" s="1">
        <f t="shared" si="69"/>
        <v>1449.2647586146654</v>
      </c>
      <c r="Y227" s="13">
        <v>556965084</v>
      </c>
      <c r="Z227" s="1">
        <f t="shared" si="70"/>
        <v>283473717</v>
      </c>
      <c r="AA227" s="1">
        <f t="shared" si="71"/>
        <v>103.64996895861798</v>
      </c>
      <c r="AB227" s="13">
        <v>372067380</v>
      </c>
      <c r="AC227" s="1">
        <f t="shared" si="72"/>
        <v>-184897704</v>
      </c>
      <c r="AD227" s="1">
        <f t="shared" si="73"/>
        <v>-33.197359998243627</v>
      </c>
      <c r="AE227" s="1">
        <v>88580155.226999998</v>
      </c>
      <c r="AF227" s="1">
        <f t="shared" si="74"/>
        <v>-283487224.773</v>
      </c>
      <c r="AG227" s="1">
        <f t="shared" si="75"/>
        <v>-76.192442555162998</v>
      </c>
      <c r="AH227" s="1">
        <v>0</v>
      </c>
      <c r="AI227" s="1">
        <f t="shared" si="52"/>
        <v>-88580155.226999998</v>
      </c>
      <c r="AJ227" s="1">
        <f t="shared" si="53"/>
        <v>-100</v>
      </c>
      <c r="AK227" s="1">
        <v>0</v>
      </c>
      <c r="AL227" s="1">
        <f t="shared" si="54"/>
        <v>0</v>
      </c>
      <c r="AM227" s="1">
        <f t="shared" si="55"/>
        <v>0</v>
      </c>
    </row>
    <row r="228" spans="1:39" ht="17.100000000000001" customHeight="1">
      <c r="A228" s="58" t="s">
        <v>2557</v>
      </c>
      <c r="B228" s="12" t="s">
        <v>2537</v>
      </c>
      <c r="C228" s="13"/>
      <c r="D228" s="13"/>
      <c r="E228" s="14"/>
      <c r="F228" s="1"/>
      <c r="G228" s="13"/>
      <c r="H228" s="1"/>
      <c r="I228" s="1"/>
      <c r="J228" s="13"/>
      <c r="K228" s="1"/>
      <c r="L228" s="1"/>
      <c r="M228" s="13"/>
      <c r="N228" s="1"/>
      <c r="O228" s="1"/>
      <c r="P228" s="13"/>
      <c r="Q228" s="1"/>
      <c r="R228" s="1"/>
      <c r="S228" s="13"/>
      <c r="T228" s="1"/>
      <c r="U228" s="1"/>
      <c r="V228" s="13"/>
      <c r="W228" s="1"/>
      <c r="X228" s="1"/>
      <c r="Y228" s="13"/>
      <c r="Z228" s="1"/>
      <c r="AA228" s="1"/>
      <c r="AB228" s="13"/>
      <c r="AC228" s="1"/>
      <c r="AD228" s="1"/>
      <c r="AE228" s="1"/>
      <c r="AF228" s="1"/>
      <c r="AG228" s="1"/>
      <c r="AH228" s="1">
        <v>2860189460.4449201</v>
      </c>
      <c r="AI228" s="1">
        <f t="shared" si="52"/>
        <v>2860189460.4449201</v>
      </c>
      <c r="AJ228" s="1">
        <f t="shared" si="53"/>
        <v>0</v>
      </c>
      <c r="AK228" s="1">
        <v>4270036647.8464704</v>
      </c>
      <c r="AL228" s="1">
        <f t="shared" si="54"/>
        <v>1409847187.4015503</v>
      </c>
      <c r="AM228" s="1">
        <f t="shared" si="55"/>
        <v>49.292090852689171</v>
      </c>
    </row>
    <row r="229" spans="1:39" ht="17.100000000000001" customHeight="1">
      <c r="A229" s="58" t="s">
        <v>2586</v>
      </c>
      <c r="B229" s="12" t="s">
        <v>2541</v>
      </c>
      <c r="C229" s="13"/>
      <c r="D229" s="13"/>
      <c r="E229" s="14"/>
      <c r="F229" s="1"/>
      <c r="G229" s="13"/>
      <c r="H229" s="1"/>
      <c r="I229" s="1"/>
      <c r="J229" s="13"/>
      <c r="K229" s="1"/>
      <c r="L229" s="1"/>
      <c r="M229" s="13"/>
      <c r="N229" s="1"/>
      <c r="O229" s="1"/>
      <c r="P229" s="13"/>
      <c r="Q229" s="1"/>
      <c r="R229" s="1"/>
      <c r="S229" s="13"/>
      <c r="T229" s="1"/>
      <c r="U229" s="1"/>
      <c r="V229" s="13"/>
      <c r="W229" s="1"/>
      <c r="X229" s="1"/>
      <c r="Y229" s="13"/>
      <c r="Z229" s="1"/>
      <c r="AA229" s="1"/>
      <c r="AB229" s="13"/>
      <c r="AC229" s="1"/>
      <c r="AD229" s="1"/>
      <c r="AE229" s="1"/>
      <c r="AF229" s="1"/>
      <c r="AG229" s="1"/>
      <c r="AH229" s="1">
        <v>36370930873.568604</v>
      </c>
      <c r="AI229" s="1">
        <f t="shared" si="52"/>
        <v>36370930873.568604</v>
      </c>
      <c r="AJ229" s="1">
        <f t="shared" si="53"/>
        <v>0</v>
      </c>
      <c r="AK229" s="1">
        <v>37315491974.5084</v>
      </c>
      <c r="AL229" s="1">
        <f t="shared" si="54"/>
        <v>944561100.93979645</v>
      </c>
      <c r="AM229" s="1">
        <f t="shared" si="55"/>
        <v>2.5970220674946365</v>
      </c>
    </row>
    <row r="230" spans="1:39" ht="17.100000000000001" customHeight="1">
      <c r="A230" s="58" t="s">
        <v>2602</v>
      </c>
      <c r="B230" s="12" t="s">
        <v>2546</v>
      </c>
      <c r="C230" s="13"/>
      <c r="D230" s="13"/>
      <c r="E230" s="14"/>
      <c r="F230" s="1"/>
      <c r="G230" s="13"/>
      <c r="H230" s="1"/>
      <c r="I230" s="1"/>
      <c r="J230" s="13"/>
      <c r="K230" s="1"/>
      <c r="L230" s="1"/>
      <c r="M230" s="13"/>
      <c r="N230" s="1"/>
      <c r="O230" s="1"/>
      <c r="P230" s="13"/>
      <c r="Q230" s="1"/>
      <c r="R230" s="1"/>
      <c r="S230" s="13"/>
      <c r="T230" s="1"/>
      <c r="U230" s="1"/>
      <c r="V230" s="13"/>
      <c r="W230" s="1"/>
      <c r="X230" s="1"/>
      <c r="Y230" s="13"/>
      <c r="Z230" s="1"/>
      <c r="AA230" s="1"/>
      <c r="AB230" s="13"/>
      <c r="AC230" s="1"/>
      <c r="AD230" s="1"/>
      <c r="AE230" s="1"/>
      <c r="AF230" s="1"/>
      <c r="AG230" s="1"/>
      <c r="AH230" s="1">
        <v>1811409547.0840299</v>
      </c>
      <c r="AI230" s="1">
        <f t="shared" si="52"/>
        <v>1811409547.0840299</v>
      </c>
      <c r="AJ230" s="1">
        <f t="shared" si="53"/>
        <v>0</v>
      </c>
      <c r="AK230" s="1">
        <v>1656831448.3675902</v>
      </c>
      <c r="AL230" s="1">
        <f t="shared" si="54"/>
        <v>-154578098.71643972</v>
      </c>
      <c r="AM230" s="1">
        <f t="shared" si="55"/>
        <v>-8.5335808771283332</v>
      </c>
    </row>
    <row r="231" spans="1:39" ht="17.100000000000001" customHeight="1">
      <c r="A231" s="58" t="s">
        <v>2607</v>
      </c>
      <c r="B231" s="12" t="s">
        <v>2549</v>
      </c>
      <c r="C231" s="13"/>
      <c r="D231" s="13"/>
      <c r="E231" s="14"/>
      <c r="F231" s="1"/>
      <c r="G231" s="13"/>
      <c r="H231" s="1"/>
      <c r="I231" s="1"/>
      <c r="J231" s="13"/>
      <c r="K231" s="1"/>
      <c r="L231" s="1"/>
      <c r="M231" s="13"/>
      <c r="N231" s="1"/>
      <c r="O231" s="1"/>
      <c r="P231" s="13"/>
      <c r="Q231" s="1"/>
      <c r="R231" s="1"/>
      <c r="S231" s="13"/>
      <c r="T231" s="1"/>
      <c r="U231" s="1"/>
      <c r="V231" s="13"/>
      <c r="W231" s="1"/>
      <c r="X231" s="1"/>
      <c r="Y231" s="13"/>
      <c r="Z231" s="1"/>
      <c r="AA231" s="1"/>
      <c r="AB231" s="13"/>
      <c r="AC231" s="1"/>
      <c r="AD231" s="1"/>
      <c r="AE231" s="1"/>
      <c r="AF231" s="1"/>
      <c r="AG231" s="1"/>
      <c r="AH231" s="1">
        <v>103376526202.716</v>
      </c>
      <c r="AI231" s="1">
        <f t="shared" si="52"/>
        <v>103376526202.716</v>
      </c>
      <c r="AJ231" s="1">
        <f t="shared" si="53"/>
        <v>0</v>
      </c>
      <c r="AK231" s="1">
        <v>103364023370.04201</v>
      </c>
      <c r="AL231" s="1">
        <f t="shared" si="54"/>
        <v>-12502832.673995972</v>
      </c>
      <c r="AM231" s="1">
        <f t="shared" si="55"/>
        <v>-1.2094460060960615E-2</v>
      </c>
    </row>
    <row r="232" spans="1:39" ht="17.100000000000001" customHeight="1">
      <c r="A232" s="58" t="s">
        <v>363</v>
      </c>
      <c r="B232" s="12" t="s">
        <v>57</v>
      </c>
      <c r="C232" s="13">
        <v>37888346325</v>
      </c>
      <c r="D232" s="13">
        <v>40589831276</v>
      </c>
      <c r="E232" s="14">
        <f t="shared" si="56"/>
        <v>2701484951</v>
      </c>
      <c r="F232" s="1">
        <f t="shared" si="57"/>
        <v>7.1301210346503554</v>
      </c>
      <c r="G232" s="13">
        <v>46530526474</v>
      </c>
      <c r="H232" s="1">
        <f t="shared" si="58"/>
        <v>5940695198</v>
      </c>
      <c r="I232" s="1">
        <f t="shared" si="59"/>
        <v>14.635919912070738</v>
      </c>
      <c r="J232" s="13">
        <v>55338742793</v>
      </c>
      <c r="K232" s="1">
        <f t="shared" si="60"/>
        <v>8808216319</v>
      </c>
      <c r="L232" s="1">
        <f t="shared" si="61"/>
        <v>18.929973474342255</v>
      </c>
      <c r="M232" s="13">
        <v>60045858140</v>
      </c>
      <c r="N232" s="1">
        <f t="shared" si="62"/>
        <v>4707115347</v>
      </c>
      <c r="O232" s="1">
        <f t="shared" si="63"/>
        <v>8.5060034063430514</v>
      </c>
      <c r="P232" s="13">
        <v>67727564713</v>
      </c>
      <c r="Q232" s="1">
        <f t="shared" si="64"/>
        <v>7681706573</v>
      </c>
      <c r="R232" s="1">
        <f t="shared" si="65"/>
        <v>12.793066517743334</v>
      </c>
      <c r="S232" s="13">
        <v>68154782836</v>
      </c>
      <c r="T232" s="1">
        <f t="shared" si="66"/>
        <v>427218123</v>
      </c>
      <c r="U232" s="1">
        <f t="shared" si="67"/>
        <v>0.63078914000579356</v>
      </c>
      <c r="V232" s="13">
        <v>77548646235</v>
      </c>
      <c r="W232" s="1">
        <f t="shared" si="68"/>
        <v>9393863399</v>
      </c>
      <c r="X232" s="1">
        <f t="shared" si="69"/>
        <v>13.783131583889476</v>
      </c>
      <c r="Y232" s="13">
        <v>85693889297</v>
      </c>
      <c r="Z232" s="1">
        <f t="shared" si="70"/>
        <v>8145243062</v>
      </c>
      <c r="AA232" s="1">
        <f t="shared" si="71"/>
        <v>10.503398134529666</v>
      </c>
      <c r="AB232" s="13">
        <v>90553733829</v>
      </c>
      <c r="AC232" s="1">
        <f t="shared" si="72"/>
        <v>4859844532</v>
      </c>
      <c r="AD232" s="1">
        <f t="shared" si="73"/>
        <v>5.6711681216342402</v>
      </c>
      <c r="AE232" s="1">
        <v>89434729194.735199</v>
      </c>
      <c r="AF232" s="1">
        <f t="shared" si="74"/>
        <v>-1119004634.264801</v>
      </c>
      <c r="AG232" s="1">
        <f t="shared" si="75"/>
        <v>-1.2357354986354385</v>
      </c>
      <c r="AH232" s="1">
        <v>87888438400.281097</v>
      </c>
      <c r="AI232" s="1">
        <f t="shared" si="52"/>
        <v>-1546290794.4541016</v>
      </c>
      <c r="AJ232" s="1">
        <f t="shared" si="53"/>
        <v>-1.7289601124493907</v>
      </c>
      <c r="AK232" s="1">
        <v>99535432575.105209</v>
      </c>
      <c r="AL232" s="1">
        <f t="shared" si="54"/>
        <v>11646994174.824112</v>
      </c>
      <c r="AM232" s="1">
        <f t="shared" si="55"/>
        <v>13.252020842353323</v>
      </c>
    </row>
    <row r="233" spans="1:39" ht="17.100000000000001" customHeight="1">
      <c r="A233" s="58" t="s">
        <v>364</v>
      </c>
      <c r="B233" s="12" t="s">
        <v>56</v>
      </c>
      <c r="C233" s="13">
        <v>6174159963</v>
      </c>
      <c r="D233" s="13">
        <v>6639966447</v>
      </c>
      <c r="E233" s="11">
        <f t="shared" si="56"/>
        <v>465806484</v>
      </c>
      <c r="F233" s="1">
        <f t="shared" si="57"/>
        <v>7.5444511770256515</v>
      </c>
      <c r="G233" s="13">
        <v>9493253689</v>
      </c>
      <c r="H233" s="1">
        <f t="shared" si="58"/>
        <v>2853287242</v>
      </c>
      <c r="I233" s="1">
        <f t="shared" si="59"/>
        <v>42.971410545141268</v>
      </c>
      <c r="J233" s="13">
        <v>8201994022</v>
      </c>
      <c r="K233" s="1">
        <f t="shared" si="60"/>
        <v>-1291259667</v>
      </c>
      <c r="L233" s="1">
        <f t="shared" si="61"/>
        <v>-13.601866223128592</v>
      </c>
      <c r="M233" s="13">
        <v>10205411602</v>
      </c>
      <c r="N233" s="1">
        <f t="shared" si="62"/>
        <v>2003417580</v>
      </c>
      <c r="O233" s="1">
        <f t="shared" si="63"/>
        <v>24.425981957878584</v>
      </c>
      <c r="P233" s="13">
        <v>13741108341</v>
      </c>
      <c r="Q233" s="1">
        <f t="shared" si="64"/>
        <v>3535696739</v>
      </c>
      <c r="R233" s="1">
        <f t="shared" si="65"/>
        <v>34.645312476246367</v>
      </c>
      <c r="S233" s="13">
        <v>15745000836</v>
      </c>
      <c r="T233" s="1">
        <f t="shared" si="66"/>
        <v>2003892495</v>
      </c>
      <c r="U233" s="1">
        <f t="shared" si="67"/>
        <v>14.583194057359188</v>
      </c>
      <c r="V233" s="13">
        <v>16196241929</v>
      </c>
      <c r="W233" s="1">
        <f t="shared" si="68"/>
        <v>451241093</v>
      </c>
      <c r="X233" s="1">
        <f t="shared" si="69"/>
        <v>2.8659324804115873</v>
      </c>
      <c r="Y233" s="13">
        <v>16729289646</v>
      </c>
      <c r="Z233" s="1">
        <f t="shared" si="70"/>
        <v>533047717</v>
      </c>
      <c r="AA233" s="1">
        <f t="shared" si="71"/>
        <v>3.2911814934398911</v>
      </c>
      <c r="AB233" s="13">
        <v>15723227655</v>
      </c>
      <c r="AC233" s="1">
        <f t="shared" si="72"/>
        <v>-1006061991</v>
      </c>
      <c r="AD233" s="1">
        <f t="shared" si="73"/>
        <v>-6.0137759121203986</v>
      </c>
      <c r="AE233" s="1">
        <v>16011873124.096699</v>
      </c>
      <c r="AF233" s="1">
        <f t="shared" si="74"/>
        <v>288645469.09669876</v>
      </c>
      <c r="AG233" s="1">
        <f t="shared" si="75"/>
        <v>1.8357901789007629</v>
      </c>
      <c r="AH233" s="1">
        <v>17081502367.364</v>
      </c>
      <c r="AI233" s="1">
        <f t="shared" si="52"/>
        <v>1069629243.2673016</v>
      </c>
      <c r="AJ233" s="1">
        <f t="shared" si="53"/>
        <v>6.6802255737187162</v>
      </c>
      <c r="AK233" s="1">
        <v>19583056084.5597</v>
      </c>
      <c r="AL233" s="1">
        <f t="shared" si="54"/>
        <v>2501553717.1956997</v>
      </c>
      <c r="AM233" s="1">
        <f t="shared" si="55"/>
        <v>14.644810880190375</v>
      </c>
    </row>
    <row r="234" spans="1:39" ht="17.100000000000001" customHeight="1">
      <c r="A234" s="58" t="s">
        <v>2620</v>
      </c>
      <c r="B234" s="12" t="s">
        <v>2621</v>
      </c>
      <c r="C234" s="13"/>
      <c r="D234" s="13"/>
      <c r="E234" s="11"/>
      <c r="F234" s="1"/>
      <c r="G234" s="13"/>
      <c r="H234" s="1"/>
      <c r="I234" s="1"/>
      <c r="J234" s="13"/>
      <c r="K234" s="1"/>
      <c r="L234" s="1"/>
      <c r="M234" s="13"/>
      <c r="N234" s="1"/>
      <c r="O234" s="1"/>
      <c r="P234" s="13"/>
      <c r="Q234" s="1"/>
      <c r="R234" s="1"/>
      <c r="S234" s="13"/>
      <c r="T234" s="1"/>
      <c r="U234" s="1"/>
      <c r="V234" s="13"/>
      <c r="W234" s="1"/>
      <c r="X234" s="1"/>
      <c r="Y234" s="13"/>
      <c r="Z234" s="1"/>
      <c r="AA234" s="1"/>
      <c r="AB234" s="13"/>
      <c r="AC234" s="1"/>
      <c r="AD234" s="1"/>
      <c r="AE234" s="1"/>
      <c r="AF234" s="1"/>
      <c r="AG234" s="1"/>
      <c r="AH234" s="1">
        <v>225340219.62248001</v>
      </c>
      <c r="AI234" s="1">
        <f t="shared" si="52"/>
        <v>225340219.62248001</v>
      </c>
      <c r="AJ234" s="1">
        <f t="shared" si="53"/>
        <v>0</v>
      </c>
      <c r="AK234" s="1">
        <v>306847191.42756999</v>
      </c>
      <c r="AL234" s="1">
        <f t="shared" si="54"/>
        <v>81506971.80508998</v>
      </c>
      <c r="AM234" s="1">
        <f t="shared" si="55"/>
        <v>36.170627658764751</v>
      </c>
    </row>
    <row r="235" spans="1:39" ht="17.100000000000001" customHeight="1">
      <c r="A235" s="58" t="s">
        <v>365</v>
      </c>
      <c r="B235" s="12" t="s">
        <v>55</v>
      </c>
      <c r="C235" s="13">
        <v>221885269</v>
      </c>
      <c r="D235" s="13">
        <v>794790988</v>
      </c>
      <c r="E235" s="11">
        <f t="shared" si="56"/>
        <v>572905719</v>
      </c>
      <c r="F235" s="1">
        <f t="shared" si="57"/>
        <v>258.19907810103427</v>
      </c>
      <c r="G235" s="13">
        <v>1018549775</v>
      </c>
      <c r="H235" s="1">
        <f t="shared" si="58"/>
        <v>223758787</v>
      </c>
      <c r="I235" s="1">
        <f t="shared" si="59"/>
        <v>28.15316106729685</v>
      </c>
      <c r="J235" s="13">
        <v>1670670464</v>
      </c>
      <c r="K235" s="1">
        <f t="shared" si="60"/>
        <v>652120689</v>
      </c>
      <c r="L235" s="1">
        <f t="shared" si="61"/>
        <v>64.024430126647474</v>
      </c>
      <c r="M235" s="13">
        <v>2608456868</v>
      </c>
      <c r="N235" s="1">
        <f t="shared" si="62"/>
        <v>937786404</v>
      </c>
      <c r="O235" s="1">
        <f t="shared" si="63"/>
        <v>56.132338735115148</v>
      </c>
      <c r="P235" s="13">
        <v>5553075201</v>
      </c>
      <c r="Q235" s="1">
        <f t="shared" si="64"/>
        <v>2944618333</v>
      </c>
      <c r="R235" s="1">
        <f t="shared" si="65"/>
        <v>112.88736912325284</v>
      </c>
      <c r="S235" s="13">
        <v>805105202</v>
      </c>
      <c r="T235" s="1">
        <f t="shared" si="66"/>
        <v>-4747969999</v>
      </c>
      <c r="U235" s="1">
        <f t="shared" si="67"/>
        <v>-85.501633367849649</v>
      </c>
      <c r="V235" s="13">
        <v>3000919324</v>
      </c>
      <c r="W235" s="1">
        <f t="shared" si="68"/>
        <v>2195814122</v>
      </c>
      <c r="X235" s="1">
        <f t="shared" si="69"/>
        <v>272.7362978832175</v>
      </c>
      <c r="Y235" s="13">
        <v>539100983</v>
      </c>
      <c r="Z235" s="1">
        <f t="shared" si="70"/>
        <v>-2461818341</v>
      </c>
      <c r="AA235" s="1">
        <f t="shared" si="71"/>
        <v>-82.035472307152233</v>
      </c>
      <c r="AB235" s="13">
        <v>668453904</v>
      </c>
      <c r="AC235" s="1">
        <f t="shared" si="72"/>
        <v>129352921</v>
      </c>
      <c r="AD235" s="1">
        <f t="shared" si="73"/>
        <v>23.994191270098277</v>
      </c>
      <c r="AE235" s="1">
        <v>645362795.52284992</v>
      </c>
      <c r="AF235" s="1">
        <f t="shared" si="74"/>
        <v>-23091108.477150083</v>
      </c>
      <c r="AG235" s="1">
        <f t="shared" si="75"/>
        <v>-3.4544055078403857</v>
      </c>
      <c r="AH235" s="1">
        <v>867404183.65843999</v>
      </c>
      <c r="AI235" s="1">
        <f t="shared" si="52"/>
        <v>222041388.13559008</v>
      </c>
      <c r="AJ235" s="1">
        <f t="shared" si="53"/>
        <v>34.405669133080416</v>
      </c>
      <c r="AK235" s="1">
        <v>776804076.47817004</v>
      </c>
      <c r="AL235" s="1">
        <f t="shared" si="54"/>
        <v>-90600107.180269957</v>
      </c>
      <c r="AM235" s="1">
        <f t="shared" si="55"/>
        <v>-10.444970048235991</v>
      </c>
    </row>
    <row r="236" spans="1:39" ht="17.100000000000001" customHeight="1">
      <c r="A236" s="58" t="s">
        <v>366</v>
      </c>
      <c r="B236" s="12" t="s">
        <v>54</v>
      </c>
      <c r="C236" s="13">
        <v>309702291</v>
      </c>
      <c r="D236" s="13">
        <v>404454951</v>
      </c>
      <c r="E236" s="14">
        <f t="shared" si="56"/>
        <v>94752660</v>
      </c>
      <c r="F236" s="1">
        <f t="shared" si="57"/>
        <v>30.594755916739409</v>
      </c>
      <c r="G236" s="13">
        <v>370308824</v>
      </c>
      <c r="H236" s="1">
        <f t="shared" si="58"/>
        <v>-34146127</v>
      </c>
      <c r="I236" s="1">
        <f t="shared" si="59"/>
        <v>-8.4425043915459455</v>
      </c>
      <c r="J236" s="13">
        <v>990233453</v>
      </c>
      <c r="K236" s="1">
        <f t="shared" si="60"/>
        <v>619924629</v>
      </c>
      <c r="L236" s="1">
        <f t="shared" si="61"/>
        <v>167.40746879960926</v>
      </c>
      <c r="M236" s="13">
        <v>710303454</v>
      </c>
      <c r="N236" s="1">
        <f t="shared" si="62"/>
        <v>-279929999</v>
      </c>
      <c r="O236" s="1">
        <f t="shared" si="63"/>
        <v>-28.269091308915819</v>
      </c>
      <c r="P236" s="13">
        <v>698653677</v>
      </c>
      <c r="Q236" s="1">
        <f t="shared" si="64"/>
        <v>-11649777</v>
      </c>
      <c r="R236" s="1">
        <f t="shared" si="65"/>
        <v>-1.6401126778133335</v>
      </c>
      <c r="S236" s="13">
        <v>676890403</v>
      </c>
      <c r="T236" s="1">
        <f t="shared" si="66"/>
        <v>-21763274</v>
      </c>
      <c r="U236" s="1">
        <f t="shared" si="67"/>
        <v>-3.1150303385578546</v>
      </c>
      <c r="V236" s="13">
        <v>821212653</v>
      </c>
      <c r="W236" s="1">
        <f t="shared" si="68"/>
        <v>144322250</v>
      </c>
      <c r="X236" s="1">
        <f t="shared" si="69"/>
        <v>21.321361532141562</v>
      </c>
      <c r="Y236" s="13">
        <v>1022374703</v>
      </c>
      <c r="Z236" s="1">
        <f t="shared" si="70"/>
        <v>201162050</v>
      </c>
      <c r="AA236" s="1">
        <f t="shared" si="71"/>
        <v>24.495731923409611</v>
      </c>
      <c r="AB236" s="13">
        <v>922775141</v>
      </c>
      <c r="AC236" s="1">
        <f t="shared" si="72"/>
        <v>-99599562</v>
      </c>
      <c r="AD236" s="1">
        <f t="shared" si="73"/>
        <v>-9.7419822407323409</v>
      </c>
      <c r="AE236" s="1">
        <v>875290401.02679002</v>
      </c>
      <c r="AF236" s="1">
        <f t="shared" si="74"/>
        <v>-47484739.973209977</v>
      </c>
      <c r="AG236" s="1">
        <f t="shared" si="75"/>
        <v>-5.1458625035944667</v>
      </c>
      <c r="AH236" s="1">
        <v>787415553.91329002</v>
      </c>
      <c r="AI236" s="1">
        <f t="shared" si="52"/>
        <v>-87874847.113499999</v>
      </c>
      <c r="AJ236" s="1">
        <f t="shared" si="53"/>
        <v>-10.039507689152689</v>
      </c>
      <c r="AK236" s="1">
        <v>754162225.36425996</v>
      </c>
      <c r="AL236" s="1">
        <f t="shared" si="54"/>
        <v>-33253328.549030066</v>
      </c>
      <c r="AM236" s="1">
        <f t="shared" si="55"/>
        <v>-4.2230977510881011</v>
      </c>
    </row>
    <row r="237" spans="1:39" ht="17.100000000000001" customHeight="1">
      <c r="A237" s="58" t="s">
        <v>2642</v>
      </c>
      <c r="B237" s="12" t="s">
        <v>2643</v>
      </c>
      <c r="C237" s="13"/>
      <c r="D237" s="13"/>
      <c r="E237" s="14"/>
      <c r="F237" s="1"/>
      <c r="G237" s="13"/>
      <c r="H237" s="1"/>
      <c r="I237" s="1"/>
      <c r="J237" s="13"/>
      <c r="K237" s="1"/>
      <c r="L237" s="1"/>
      <c r="M237" s="13"/>
      <c r="N237" s="1"/>
      <c r="O237" s="1"/>
      <c r="P237" s="13"/>
      <c r="Q237" s="1"/>
      <c r="R237" s="1"/>
      <c r="S237" s="13"/>
      <c r="T237" s="1"/>
      <c r="U237" s="1"/>
      <c r="V237" s="13"/>
      <c r="W237" s="1"/>
      <c r="X237" s="1"/>
      <c r="Y237" s="13"/>
      <c r="Z237" s="1"/>
      <c r="AA237" s="1"/>
      <c r="AB237" s="13"/>
      <c r="AC237" s="1"/>
      <c r="AD237" s="1"/>
      <c r="AE237" s="1"/>
      <c r="AF237" s="1"/>
      <c r="AG237" s="1"/>
      <c r="AH237" s="1">
        <v>12538936782.8426</v>
      </c>
      <c r="AI237" s="1">
        <f t="shared" si="52"/>
        <v>12538936782.8426</v>
      </c>
      <c r="AJ237" s="1">
        <f t="shared" si="53"/>
        <v>0</v>
      </c>
      <c r="AK237" s="1">
        <v>14255844047.0651</v>
      </c>
      <c r="AL237" s="1">
        <f t="shared" si="54"/>
        <v>1716907264.2224998</v>
      </c>
      <c r="AM237" s="1">
        <f t="shared" si="55"/>
        <v>13.692606430329842</v>
      </c>
    </row>
    <row r="238" spans="1:39" ht="17.100000000000001" customHeight="1">
      <c r="A238" s="58" t="s">
        <v>367</v>
      </c>
      <c r="B238" s="12" t="s">
        <v>218</v>
      </c>
      <c r="C238" s="13">
        <v>0</v>
      </c>
      <c r="D238" s="13">
        <v>0</v>
      </c>
      <c r="E238" s="14">
        <f t="shared" si="56"/>
        <v>0</v>
      </c>
      <c r="F238" s="1">
        <f t="shared" si="57"/>
        <v>0</v>
      </c>
      <c r="G238" s="13">
        <v>0</v>
      </c>
      <c r="H238" s="1">
        <f t="shared" si="58"/>
        <v>0</v>
      </c>
      <c r="I238" s="1">
        <f t="shared" si="59"/>
        <v>0</v>
      </c>
      <c r="J238" s="13">
        <v>0</v>
      </c>
      <c r="K238" s="1">
        <f t="shared" si="60"/>
        <v>0</v>
      </c>
      <c r="L238" s="1">
        <f t="shared" si="61"/>
        <v>0</v>
      </c>
      <c r="M238" s="13">
        <v>0</v>
      </c>
      <c r="N238" s="1">
        <f t="shared" si="62"/>
        <v>0</v>
      </c>
      <c r="O238" s="1">
        <f t="shared" si="63"/>
        <v>0</v>
      </c>
      <c r="P238" s="13">
        <v>0</v>
      </c>
      <c r="Q238" s="1">
        <f t="shared" si="64"/>
        <v>0</v>
      </c>
      <c r="R238" s="1">
        <f t="shared" si="65"/>
        <v>0</v>
      </c>
      <c r="S238" s="13">
        <v>21</v>
      </c>
      <c r="T238" s="1">
        <f t="shared" si="66"/>
        <v>21</v>
      </c>
      <c r="U238" s="1">
        <f t="shared" si="67"/>
        <v>0</v>
      </c>
      <c r="V238" s="13">
        <v>33892</v>
      </c>
      <c r="W238" s="1">
        <f t="shared" si="68"/>
        <v>33871</v>
      </c>
      <c r="X238" s="1">
        <f t="shared" si="69"/>
        <v>161290.47619047618</v>
      </c>
      <c r="Y238" s="13">
        <v>347480</v>
      </c>
      <c r="Z238" s="1">
        <f t="shared" si="70"/>
        <v>313588</v>
      </c>
      <c r="AA238" s="1">
        <f t="shared" si="71"/>
        <v>925.25669774578068</v>
      </c>
      <c r="AB238" s="13">
        <v>1929945</v>
      </c>
      <c r="AC238" s="1">
        <f t="shared" si="72"/>
        <v>1582465</v>
      </c>
      <c r="AD238" s="1">
        <f t="shared" si="73"/>
        <v>455.41182226315186</v>
      </c>
      <c r="AE238" s="1">
        <v>2762011.18</v>
      </c>
      <c r="AF238" s="1">
        <f t="shared" si="74"/>
        <v>832066.18000000017</v>
      </c>
      <c r="AG238" s="1">
        <f t="shared" si="75"/>
        <v>43.113465927785519</v>
      </c>
      <c r="AH238" s="1">
        <v>0</v>
      </c>
      <c r="AI238" s="1">
        <f t="shared" si="52"/>
        <v>-2762011.18</v>
      </c>
      <c r="AJ238" s="1">
        <f t="shared" si="53"/>
        <v>-100</v>
      </c>
      <c r="AK238" s="1">
        <v>0</v>
      </c>
      <c r="AL238" s="1">
        <f t="shared" si="54"/>
        <v>0</v>
      </c>
      <c r="AM238" s="1">
        <f t="shared" si="55"/>
        <v>0</v>
      </c>
    </row>
    <row r="239" spans="1:39" ht="30">
      <c r="A239" s="58" t="s">
        <v>2677</v>
      </c>
      <c r="B239" s="12" t="s">
        <v>1114</v>
      </c>
      <c r="C239" s="13"/>
      <c r="D239" s="13"/>
      <c r="E239" s="14"/>
      <c r="F239" s="1"/>
      <c r="G239" s="13"/>
      <c r="H239" s="1"/>
      <c r="I239" s="1"/>
      <c r="J239" s="13"/>
      <c r="K239" s="1"/>
      <c r="L239" s="1"/>
      <c r="M239" s="13"/>
      <c r="N239" s="1"/>
      <c r="O239" s="1"/>
      <c r="P239" s="13"/>
      <c r="Q239" s="1"/>
      <c r="R239" s="1"/>
      <c r="S239" s="13"/>
      <c r="T239" s="1"/>
      <c r="U239" s="1"/>
      <c r="V239" s="13"/>
      <c r="W239" s="1"/>
      <c r="X239" s="1"/>
      <c r="Y239" s="13"/>
      <c r="Z239" s="1"/>
      <c r="AA239" s="1"/>
      <c r="AB239" s="13"/>
      <c r="AC239" s="1"/>
      <c r="AD239" s="1"/>
      <c r="AE239" s="1"/>
      <c r="AF239" s="1"/>
      <c r="AG239" s="1"/>
      <c r="AH239" s="1">
        <v>128037433.126</v>
      </c>
      <c r="AI239" s="1">
        <f t="shared" si="52"/>
        <v>128037433.126</v>
      </c>
      <c r="AJ239" s="1">
        <f t="shared" si="53"/>
        <v>0</v>
      </c>
      <c r="AK239" s="1">
        <v>151332435.3461</v>
      </c>
      <c r="AL239" s="1">
        <f t="shared" si="54"/>
        <v>23295002.220100001</v>
      </c>
      <c r="AM239" s="1">
        <f t="shared" si="55"/>
        <v>18.193899745846736</v>
      </c>
    </row>
    <row r="240" spans="1:39" ht="17.100000000000001" customHeight="1">
      <c r="A240" s="58" t="s">
        <v>368</v>
      </c>
      <c r="B240" s="12" t="s">
        <v>53</v>
      </c>
      <c r="C240" s="13">
        <v>45358046</v>
      </c>
      <c r="D240" s="13">
        <v>157405528</v>
      </c>
      <c r="E240" s="14">
        <f t="shared" si="56"/>
        <v>112047482</v>
      </c>
      <c r="F240" s="1">
        <f t="shared" si="57"/>
        <v>247.0288997899072</v>
      </c>
      <c r="G240" s="13">
        <v>72900038</v>
      </c>
      <c r="H240" s="1">
        <f t="shared" si="58"/>
        <v>-84505490</v>
      </c>
      <c r="I240" s="1">
        <f t="shared" si="59"/>
        <v>-53.686481709841857</v>
      </c>
      <c r="J240" s="13">
        <v>74787869</v>
      </c>
      <c r="K240" s="1">
        <f t="shared" si="60"/>
        <v>1887831</v>
      </c>
      <c r="L240" s="1">
        <f t="shared" si="61"/>
        <v>2.5896159340822291</v>
      </c>
      <c r="M240" s="13">
        <v>95107435</v>
      </c>
      <c r="N240" s="1">
        <f t="shared" si="62"/>
        <v>20319566</v>
      </c>
      <c r="O240" s="1">
        <f t="shared" si="63"/>
        <v>27.169601529895175</v>
      </c>
      <c r="P240" s="13">
        <v>92851554</v>
      </c>
      <c r="Q240" s="1">
        <f t="shared" si="64"/>
        <v>-2255881</v>
      </c>
      <c r="R240" s="1">
        <f t="shared" si="65"/>
        <v>-2.3719291767252475</v>
      </c>
      <c r="S240" s="13">
        <v>84413304</v>
      </c>
      <c r="T240" s="1">
        <f t="shared" si="66"/>
        <v>-8438250</v>
      </c>
      <c r="U240" s="1">
        <f t="shared" si="67"/>
        <v>-9.0878931331617778</v>
      </c>
      <c r="V240" s="13">
        <v>125037551</v>
      </c>
      <c r="W240" s="1">
        <f t="shared" si="68"/>
        <v>40624247</v>
      </c>
      <c r="X240" s="1">
        <f t="shared" si="69"/>
        <v>48.125408051792405</v>
      </c>
      <c r="Y240" s="13">
        <v>192859893</v>
      </c>
      <c r="Z240" s="1">
        <f t="shared" si="70"/>
        <v>67822342</v>
      </c>
      <c r="AA240" s="1">
        <f t="shared" si="71"/>
        <v>54.241578995737051</v>
      </c>
      <c r="AB240" s="13">
        <v>222073914</v>
      </c>
      <c r="AC240" s="1">
        <f t="shared" si="72"/>
        <v>29214021</v>
      </c>
      <c r="AD240" s="1">
        <f t="shared" si="73"/>
        <v>15.147794881333882</v>
      </c>
      <c r="AE240" s="1">
        <v>305966152.17400002</v>
      </c>
      <c r="AF240" s="1">
        <f t="shared" si="74"/>
        <v>83892238.174000025</v>
      </c>
      <c r="AG240" s="1">
        <f t="shared" si="75"/>
        <v>37.776718869376083</v>
      </c>
      <c r="AH240" s="1">
        <v>250193869.49900001</v>
      </c>
      <c r="AI240" s="1">
        <f t="shared" si="52"/>
        <v>-55772282.675000012</v>
      </c>
      <c r="AJ240" s="1">
        <f t="shared" si="53"/>
        <v>-18.228252464763763</v>
      </c>
      <c r="AK240" s="1">
        <v>263556250.59900001</v>
      </c>
      <c r="AL240" s="1">
        <f t="shared" si="54"/>
        <v>13362381.099999994</v>
      </c>
      <c r="AM240" s="1">
        <f t="shared" si="55"/>
        <v>5.3408107587757669</v>
      </c>
    </row>
    <row r="241" spans="1:39" ht="17.100000000000001" customHeight="1">
      <c r="A241" s="58" t="s">
        <v>369</v>
      </c>
      <c r="B241" s="12" t="s">
        <v>52</v>
      </c>
      <c r="C241" s="13">
        <v>2626199711</v>
      </c>
      <c r="D241" s="13">
        <v>1573903682</v>
      </c>
      <c r="E241" s="14">
        <f t="shared" si="56"/>
        <v>-1052296029</v>
      </c>
      <c r="F241" s="1">
        <f t="shared" si="57"/>
        <v>-40.06915485491804</v>
      </c>
      <c r="G241" s="13">
        <v>1810556405</v>
      </c>
      <c r="H241" s="1">
        <f t="shared" si="58"/>
        <v>236652723</v>
      </c>
      <c r="I241" s="1">
        <f t="shared" si="59"/>
        <v>15.036035921796643</v>
      </c>
      <c r="J241" s="13">
        <v>2043590124</v>
      </c>
      <c r="K241" s="1">
        <f t="shared" si="60"/>
        <v>233033719</v>
      </c>
      <c r="L241" s="1">
        <f t="shared" si="61"/>
        <v>12.870834532216632</v>
      </c>
      <c r="M241" s="13">
        <v>2235196554</v>
      </c>
      <c r="N241" s="1">
        <f t="shared" si="62"/>
        <v>191606430</v>
      </c>
      <c r="O241" s="1">
        <f t="shared" si="63"/>
        <v>9.3759716172909044</v>
      </c>
      <c r="P241" s="13">
        <v>2534724688</v>
      </c>
      <c r="Q241" s="1">
        <f t="shared" si="64"/>
        <v>299528134</v>
      </c>
      <c r="R241" s="1">
        <f t="shared" si="65"/>
        <v>13.400527728265279</v>
      </c>
      <c r="S241" s="13">
        <v>2875979598</v>
      </c>
      <c r="T241" s="1">
        <f t="shared" si="66"/>
        <v>341254910</v>
      </c>
      <c r="U241" s="1">
        <f t="shared" si="67"/>
        <v>13.463194311223752</v>
      </c>
      <c r="V241" s="13">
        <v>3295196756</v>
      </c>
      <c r="W241" s="1">
        <f t="shared" si="68"/>
        <v>419217158</v>
      </c>
      <c r="X241" s="1">
        <f t="shared" si="69"/>
        <v>14.576499718270949</v>
      </c>
      <c r="Y241" s="13">
        <v>3774773004</v>
      </c>
      <c r="Z241" s="1">
        <f t="shared" si="70"/>
        <v>479576248</v>
      </c>
      <c r="AA241" s="1">
        <f t="shared" si="71"/>
        <v>14.553797041914788</v>
      </c>
      <c r="AB241" s="13">
        <v>4108658063</v>
      </c>
      <c r="AC241" s="1">
        <f t="shared" si="72"/>
        <v>333885059</v>
      </c>
      <c r="AD241" s="1">
        <f t="shared" si="73"/>
        <v>8.8451691968283459</v>
      </c>
      <c r="AE241" s="1">
        <v>4396678236.4175997</v>
      </c>
      <c r="AF241" s="1">
        <f t="shared" si="74"/>
        <v>288020173.41759968</v>
      </c>
      <c r="AG241" s="1">
        <f t="shared" si="75"/>
        <v>7.0100789357802462</v>
      </c>
      <c r="AH241" s="1">
        <v>4894218963.691</v>
      </c>
      <c r="AI241" s="1">
        <f t="shared" si="52"/>
        <v>497540727.27340031</v>
      </c>
      <c r="AJ241" s="1">
        <f t="shared" si="53"/>
        <v>11.316286990307368</v>
      </c>
      <c r="AK241" s="1">
        <v>5419700691.4090004</v>
      </c>
      <c r="AL241" s="1">
        <f t="shared" si="54"/>
        <v>525481727.71800041</v>
      </c>
      <c r="AM241" s="1">
        <f t="shared" si="55"/>
        <v>10.736784185922604</v>
      </c>
    </row>
    <row r="242" spans="1:39" ht="17.100000000000001" customHeight="1">
      <c r="A242" s="58" t="s">
        <v>370</v>
      </c>
      <c r="B242" s="12" t="s">
        <v>51</v>
      </c>
      <c r="C242" s="13">
        <v>6479890472</v>
      </c>
      <c r="D242" s="13">
        <v>6701448621</v>
      </c>
      <c r="E242" s="14">
        <f t="shared" si="56"/>
        <v>221558149</v>
      </c>
      <c r="F242" s="1">
        <f t="shared" si="57"/>
        <v>3.4191650299857108</v>
      </c>
      <c r="G242" s="13">
        <v>7194845024</v>
      </c>
      <c r="H242" s="1">
        <f t="shared" si="58"/>
        <v>493396403</v>
      </c>
      <c r="I242" s="1">
        <f t="shared" si="59"/>
        <v>7.362533549147388</v>
      </c>
      <c r="J242" s="13">
        <v>7693177205</v>
      </c>
      <c r="K242" s="1">
        <f t="shared" si="60"/>
        <v>498332181</v>
      </c>
      <c r="L242" s="1">
        <f t="shared" si="61"/>
        <v>6.9262392634963312</v>
      </c>
      <c r="M242" s="13">
        <v>7531094456</v>
      </c>
      <c r="N242" s="1">
        <f t="shared" si="62"/>
        <v>-162082749</v>
      </c>
      <c r="O242" s="1">
        <f t="shared" si="63"/>
        <v>-2.1068375871370559</v>
      </c>
      <c r="P242" s="13">
        <v>7033446165</v>
      </c>
      <c r="Q242" s="1">
        <f t="shared" si="64"/>
        <v>-497648291</v>
      </c>
      <c r="R242" s="1">
        <f t="shared" si="65"/>
        <v>-6.6079146119794734</v>
      </c>
      <c r="S242" s="13">
        <v>7952568943</v>
      </c>
      <c r="T242" s="1">
        <f t="shared" si="66"/>
        <v>919122778</v>
      </c>
      <c r="U242" s="1">
        <f t="shared" si="67"/>
        <v>13.067886729179223</v>
      </c>
      <c r="V242" s="13">
        <v>9007994953</v>
      </c>
      <c r="W242" s="1">
        <f t="shared" si="68"/>
        <v>1055426010</v>
      </c>
      <c r="X242" s="1">
        <f t="shared" si="69"/>
        <v>13.271510345458944</v>
      </c>
      <c r="Y242" s="13">
        <v>10467599904</v>
      </c>
      <c r="Z242" s="1">
        <f t="shared" si="70"/>
        <v>1459604951</v>
      </c>
      <c r="AA242" s="1">
        <f t="shared" si="71"/>
        <v>16.203438818689577</v>
      </c>
      <c r="AB242" s="13">
        <v>11178399431</v>
      </c>
      <c r="AC242" s="1">
        <f t="shared" si="72"/>
        <v>710799527</v>
      </c>
      <c r="AD242" s="1">
        <f t="shared" si="73"/>
        <v>6.7904728258517135</v>
      </c>
      <c r="AE242" s="1">
        <v>10239196616.0991</v>
      </c>
      <c r="AF242" s="1">
        <f t="shared" si="74"/>
        <v>-939202814.90089989</v>
      </c>
      <c r="AG242" s="1">
        <f t="shared" si="75"/>
        <v>-8.4019435939665676</v>
      </c>
      <c r="AH242" s="1">
        <v>0</v>
      </c>
      <c r="AI242" s="1">
        <f t="shared" si="52"/>
        <v>-10239196616.0991</v>
      </c>
      <c r="AJ242" s="1">
        <f t="shared" si="53"/>
        <v>-100</v>
      </c>
      <c r="AK242" s="1">
        <v>0</v>
      </c>
      <c r="AL242" s="1">
        <f t="shared" si="54"/>
        <v>0</v>
      </c>
      <c r="AM242" s="1">
        <f t="shared" si="55"/>
        <v>0</v>
      </c>
    </row>
    <row r="243" spans="1:39" ht="17.100000000000001" customHeight="1">
      <c r="A243" s="58" t="s">
        <v>371</v>
      </c>
      <c r="B243" s="12" t="s">
        <v>50</v>
      </c>
      <c r="C243" s="13">
        <v>700079</v>
      </c>
      <c r="D243" s="13">
        <v>493860</v>
      </c>
      <c r="E243" s="14">
        <f t="shared" si="56"/>
        <v>-206219</v>
      </c>
      <c r="F243" s="1">
        <f t="shared" si="57"/>
        <v>-29.456532762731065</v>
      </c>
      <c r="G243" s="13">
        <v>11428258</v>
      </c>
      <c r="H243" s="1">
        <f t="shared" si="58"/>
        <v>10934398</v>
      </c>
      <c r="I243" s="1">
        <f t="shared" si="59"/>
        <v>2214.0683594540965</v>
      </c>
      <c r="J243" s="13">
        <v>15065879</v>
      </c>
      <c r="K243" s="1">
        <f t="shared" si="60"/>
        <v>3637621</v>
      </c>
      <c r="L243" s="1">
        <f t="shared" si="61"/>
        <v>31.830056689304705</v>
      </c>
      <c r="M243" s="13">
        <v>29947399</v>
      </c>
      <c r="N243" s="1">
        <f t="shared" si="62"/>
        <v>14881520</v>
      </c>
      <c r="O243" s="1">
        <f t="shared" si="63"/>
        <v>98.776314345814143</v>
      </c>
      <c r="P243" s="13">
        <v>18634578</v>
      </c>
      <c r="Q243" s="1">
        <f t="shared" si="64"/>
        <v>-11312821</v>
      </c>
      <c r="R243" s="1">
        <f t="shared" si="65"/>
        <v>-37.775637877599991</v>
      </c>
      <c r="S243" s="13">
        <v>19449047</v>
      </c>
      <c r="T243" s="1">
        <f t="shared" si="66"/>
        <v>814469</v>
      </c>
      <c r="U243" s="1">
        <f t="shared" si="67"/>
        <v>4.3707402442920893</v>
      </c>
      <c r="V243" s="13">
        <v>23372140</v>
      </c>
      <c r="W243" s="1">
        <f t="shared" si="68"/>
        <v>3923093</v>
      </c>
      <c r="X243" s="1">
        <f t="shared" si="69"/>
        <v>20.171132292497415</v>
      </c>
      <c r="Y243" s="13">
        <v>22376531</v>
      </c>
      <c r="Z243" s="1">
        <f t="shared" si="70"/>
        <v>-995609</v>
      </c>
      <c r="AA243" s="1">
        <f t="shared" si="71"/>
        <v>-4.2598110399817903</v>
      </c>
      <c r="AB243" s="13">
        <v>25965278</v>
      </c>
      <c r="AC243" s="1">
        <f t="shared" si="72"/>
        <v>3588747</v>
      </c>
      <c r="AD243" s="1">
        <f t="shared" si="73"/>
        <v>16.037995344318563</v>
      </c>
      <c r="AE243" s="1">
        <v>28963605.122139998</v>
      </c>
      <c r="AF243" s="1">
        <f t="shared" si="74"/>
        <v>2998327.1221399978</v>
      </c>
      <c r="AG243" s="1">
        <f t="shared" si="75"/>
        <v>11.547448566273767</v>
      </c>
      <c r="AH243" s="1">
        <v>0</v>
      </c>
      <c r="AI243" s="1">
        <f t="shared" si="52"/>
        <v>-28963605.122139998</v>
      </c>
      <c r="AJ243" s="1">
        <f t="shared" si="53"/>
        <v>-100</v>
      </c>
      <c r="AK243" s="1">
        <v>0</v>
      </c>
      <c r="AL243" s="1">
        <f t="shared" si="54"/>
        <v>0</v>
      </c>
      <c r="AM243" s="1">
        <f t="shared" si="55"/>
        <v>0</v>
      </c>
    </row>
    <row r="244" spans="1:39" ht="17.100000000000001" customHeight="1">
      <c r="A244" s="58" t="s">
        <v>2723</v>
      </c>
      <c r="B244" s="12" t="s">
        <v>2724</v>
      </c>
      <c r="C244" s="13"/>
      <c r="D244" s="13"/>
      <c r="E244" s="14"/>
      <c r="F244" s="1"/>
      <c r="G244" s="13"/>
      <c r="H244" s="1"/>
      <c r="I244" s="1"/>
      <c r="J244" s="13"/>
      <c r="K244" s="1"/>
      <c r="L244" s="1"/>
      <c r="M244" s="13"/>
      <c r="N244" s="1"/>
      <c r="O244" s="1"/>
      <c r="P244" s="13"/>
      <c r="Q244" s="1"/>
      <c r="R244" s="1"/>
      <c r="S244" s="13"/>
      <c r="T244" s="1"/>
      <c r="U244" s="1"/>
      <c r="V244" s="13"/>
      <c r="W244" s="1"/>
      <c r="X244" s="1"/>
      <c r="Y244" s="13"/>
      <c r="Z244" s="1"/>
      <c r="AA244" s="1"/>
      <c r="AB244" s="13"/>
      <c r="AC244" s="1"/>
      <c r="AD244" s="1"/>
      <c r="AE244" s="1"/>
      <c r="AF244" s="1"/>
      <c r="AG244" s="1"/>
      <c r="AH244" s="1">
        <v>1292815062.15938</v>
      </c>
      <c r="AI244" s="1">
        <f t="shared" si="52"/>
        <v>1292815062.15938</v>
      </c>
      <c r="AJ244" s="1">
        <f t="shared" si="53"/>
        <v>0</v>
      </c>
      <c r="AK244" s="1">
        <v>874416912.36318994</v>
      </c>
      <c r="AL244" s="1">
        <f t="shared" si="54"/>
        <v>-418398149.79619002</v>
      </c>
      <c r="AM244" s="1">
        <f t="shared" si="55"/>
        <v>-32.363341211181627</v>
      </c>
    </row>
    <row r="245" spans="1:39" ht="17.100000000000001" customHeight="1">
      <c r="A245" s="58" t="s">
        <v>372</v>
      </c>
      <c r="B245" s="12" t="s">
        <v>49</v>
      </c>
      <c r="C245" s="13">
        <v>10720969870</v>
      </c>
      <c r="D245" s="13">
        <v>10448884040</v>
      </c>
      <c r="E245" s="14">
        <f t="shared" si="56"/>
        <v>-272085830</v>
      </c>
      <c r="F245" s="1">
        <f t="shared" si="57"/>
        <v>-2.5378844759312806</v>
      </c>
      <c r="G245" s="13">
        <v>11319461833</v>
      </c>
      <c r="H245" s="1">
        <f t="shared" si="58"/>
        <v>870577793</v>
      </c>
      <c r="I245" s="1">
        <f t="shared" si="59"/>
        <v>8.3317777254230112</v>
      </c>
      <c r="J245" s="13">
        <v>14633402764</v>
      </c>
      <c r="K245" s="1">
        <f t="shared" si="60"/>
        <v>3313940931</v>
      </c>
      <c r="L245" s="1">
        <f t="shared" si="61"/>
        <v>29.276488404587919</v>
      </c>
      <c r="M245" s="13">
        <v>15894720619</v>
      </c>
      <c r="N245" s="1">
        <f t="shared" si="62"/>
        <v>1261317855</v>
      </c>
      <c r="O245" s="1">
        <f t="shared" si="63"/>
        <v>8.619443306125623</v>
      </c>
      <c r="P245" s="13">
        <v>17980083242</v>
      </c>
      <c r="Q245" s="1">
        <f t="shared" si="64"/>
        <v>2085362623</v>
      </c>
      <c r="R245" s="1">
        <f t="shared" si="65"/>
        <v>13.119844462740851</v>
      </c>
      <c r="S245" s="13">
        <v>19310931688</v>
      </c>
      <c r="T245" s="1">
        <f t="shared" si="66"/>
        <v>1330848446</v>
      </c>
      <c r="U245" s="1">
        <f t="shared" si="67"/>
        <v>7.4017924616235771</v>
      </c>
      <c r="V245" s="13">
        <v>23196731322</v>
      </c>
      <c r="W245" s="1">
        <f t="shared" si="68"/>
        <v>3885799634</v>
      </c>
      <c r="X245" s="1">
        <f t="shared" si="69"/>
        <v>20.122279425879146</v>
      </c>
      <c r="Y245" s="13">
        <v>30433202019</v>
      </c>
      <c r="Z245" s="1">
        <f t="shared" si="70"/>
        <v>7236470697</v>
      </c>
      <c r="AA245" s="1">
        <f t="shared" si="71"/>
        <v>31.196079294744699</v>
      </c>
      <c r="AB245" s="13">
        <v>34782040086</v>
      </c>
      <c r="AC245" s="1">
        <f t="shared" si="72"/>
        <v>4348838067</v>
      </c>
      <c r="AD245" s="1">
        <f t="shared" si="73"/>
        <v>14.289781483673462</v>
      </c>
      <c r="AE245" s="1">
        <v>32824712165.694199</v>
      </c>
      <c r="AF245" s="1">
        <f t="shared" si="74"/>
        <v>-1957327920.3058014</v>
      </c>
      <c r="AG245" s="1">
        <f t="shared" si="75"/>
        <v>-5.6274097651150674</v>
      </c>
      <c r="AH245" s="1">
        <v>0</v>
      </c>
      <c r="AI245" s="1">
        <f t="shared" si="52"/>
        <v>-32824712165.694199</v>
      </c>
      <c r="AJ245" s="1">
        <f t="shared" si="53"/>
        <v>-100</v>
      </c>
      <c r="AK245" s="1">
        <v>0</v>
      </c>
      <c r="AL245" s="1">
        <f t="shared" si="54"/>
        <v>0</v>
      </c>
      <c r="AM245" s="1">
        <f t="shared" si="55"/>
        <v>0</v>
      </c>
    </row>
    <row r="246" spans="1:39" ht="30">
      <c r="A246" s="58" t="s">
        <v>373</v>
      </c>
      <c r="B246" s="12" t="s">
        <v>203</v>
      </c>
      <c r="C246" s="13">
        <v>27201831</v>
      </c>
      <c r="D246" s="13">
        <v>39243138</v>
      </c>
      <c r="E246" s="14">
        <f t="shared" si="56"/>
        <v>12041307</v>
      </c>
      <c r="F246" s="1">
        <f t="shared" si="57"/>
        <v>44.266531175787392</v>
      </c>
      <c r="G246" s="13">
        <v>2115692</v>
      </c>
      <c r="H246" s="1">
        <f t="shared" si="58"/>
        <v>-37127446</v>
      </c>
      <c r="I246" s="1">
        <f t="shared" si="59"/>
        <v>-94.608759370873969</v>
      </c>
      <c r="J246" s="13">
        <v>8418187</v>
      </c>
      <c r="K246" s="1">
        <f t="shared" si="60"/>
        <v>6302495</v>
      </c>
      <c r="L246" s="1">
        <f t="shared" si="61"/>
        <v>297.8928407348518</v>
      </c>
      <c r="M246" s="13">
        <v>3117205</v>
      </c>
      <c r="N246" s="1">
        <f t="shared" si="62"/>
        <v>-5300982</v>
      </c>
      <c r="O246" s="1">
        <f t="shared" si="63"/>
        <v>-62.970589748125107</v>
      </c>
      <c r="P246" s="13">
        <v>14356779</v>
      </c>
      <c r="Q246" s="1">
        <f t="shared" si="64"/>
        <v>11239574</v>
      </c>
      <c r="R246" s="1">
        <f t="shared" si="65"/>
        <v>360.5657632398254</v>
      </c>
      <c r="S246" s="13">
        <v>132220838</v>
      </c>
      <c r="T246" s="1">
        <f t="shared" si="66"/>
        <v>117864059</v>
      </c>
      <c r="U246" s="1">
        <f t="shared" si="67"/>
        <v>820.96450046350924</v>
      </c>
      <c r="V246" s="13">
        <v>166280675</v>
      </c>
      <c r="W246" s="1">
        <f t="shared" si="68"/>
        <v>34059837</v>
      </c>
      <c r="X246" s="1">
        <f t="shared" si="69"/>
        <v>25.759810265307802</v>
      </c>
      <c r="Y246" s="13">
        <v>135324979</v>
      </c>
      <c r="Z246" s="1">
        <f t="shared" si="70"/>
        <v>-30955696</v>
      </c>
      <c r="AA246" s="1">
        <f t="shared" si="71"/>
        <v>-18.616532558579042</v>
      </c>
      <c r="AB246" s="13">
        <v>17133298</v>
      </c>
      <c r="AC246" s="1">
        <f t="shared" si="72"/>
        <v>-118191681</v>
      </c>
      <c r="AD246" s="1">
        <f t="shared" si="73"/>
        <v>-87.339146012355926</v>
      </c>
      <c r="AE246" s="1">
        <v>10397108.388</v>
      </c>
      <c r="AF246" s="1">
        <f t="shared" si="74"/>
        <v>-6736189.6119999997</v>
      </c>
      <c r="AG246" s="1">
        <f t="shared" si="75"/>
        <v>-39.316362862538199</v>
      </c>
      <c r="AH246" s="1">
        <v>101853055.55315</v>
      </c>
      <c r="AI246" s="1">
        <f t="shared" si="52"/>
        <v>91455947.165150002</v>
      </c>
      <c r="AJ246" s="1">
        <f t="shared" si="53"/>
        <v>879.62867897679541</v>
      </c>
      <c r="AK246" s="1">
        <v>92816502.571140006</v>
      </c>
      <c r="AL246" s="1">
        <f t="shared" si="54"/>
        <v>-9036552.982009992</v>
      </c>
      <c r="AM246" s="1">
        <f t="shared" si="55"/>
        <v>-8.872147166261934</v>
      </c>
    </row>
    <row r="247" spans="1:39" ht="30">
      <c r="A247" s="58" t="s">
        <v>374</v>
      </c>
      <c r="B247" s="12" t="s">
        <v>48</v>
      </c>
      <c r="C247" s="13">
        <v>41545838</v>
      </c>
      <c r="D247" s="13">
        <v>64192493</v>
      </c>
      <c r="E247" s="14">
        <f t="shared" si="56"/>
        <v>22646655</v>
      </c>
      <c r="F247" s="1">
        <f t="shared" si="57"/>
        <v>54.510045025448761</v>
      </c>
      <c r="G247" s="13">
        <v>46147114</v>
      </c>
      <c r="H247" s="1">
        <f t="shared" si="58"/>
        <v>-18045379</v>
      </c>
      <c r="I247" s="1">
        <f t="shared" si="59"/>
        <v>-28.111354079985645</v>
      </c>
      <c r="J247" s="13">
        <v>39394937</v>
      </c>
      <c r="K247" s="1">
        <f t="shared" si="60"/>
        <v>-6752177</v>
      </c>
      <c r="L247" s="1">
        <f t="shared" si="61"/>
        <v>-14.631851083905268</v>
      </c>
      <c r="M247" s="13">
        <v>62188264</v>
      </c>
      <c r="N247" s="1">
        <f t="shared" si="62"/>
        <v>22793327</v>
      </c>
      <c r="O247" s="1">
        <f t="shared" si="63"/>
        <v>57.858518722850093</v>
      </c>
      <c r="P247" s="13">
        <v>102382218</v>
      </c>
      <c r="Q247" s="1">
        <f t="shared" si="64"/>
        <v>40193954</v>
      </c>
      <c r="R247" s="1">
        <f t="shared" si="65"/>
        <v>64.6326998290224</v>
      </c>
      <c r="S247" s="13">
        <v>79990534</v>
      </c>
      <c r="T247" s="1">
        <f t="shared" si="66"/>
        <v>-22391684</v>
      </c>
      <c r="U247" s="1">
        <f t="shared" si="67"/>
        <v>-21.870676800535811</v>
      </c>
      <c r="V247" s="13">
        <v>80521891</v>
      </c>
      <c r="W247" s="1">
        <f t="shared" si="68"/>
        <v>531357</v>
      </c>
      <c r="X247" s="1">
        <f t="shared" si="69"/>
        <v>0.66427485032166433</v>
      </c>
      <c r="Y247" s="13">
        <v>74061286</v>
      </c>
      <c r="Z247" s="1">
        <f t="shared" si="70"/>
        <v>-6460605</v>
      </c>
      <c r="AA247" s="1">
        <f t="shared" si="71"/>
        <v>-8.0234144029230521</v>
      </c>
      <c r="AB247" s="13">
        <v>109150753</v>
      </c>
      <c r="AC247" s="1">
        <f t="shared" si="72"/>
        <v>35089467</v>
      </c>
      <c r="AD247" s="1">
        <f t="shared" si="73"/>
        <v>47.378959906259254</v>
      </c>
      <c r="AE247" s="1">
        <v>52644571.099019997</v>
      </c>
      <c r="AF247" s="1">
        <f t="shared" si="74"/>
        <v>-56506181.900980003</v>
      </c>
      <c r="AG247" s="1">
        <f t="shared" si="75"/>
        <v>-51.768934567936519</v>
      </c>
      <c r="AH247" s="1">
        <v>0</v>
      </c>
      <c r="AI247" s="1">
        <f t="shared" si="52"/>
        <v>-52644571.099019997</v>
      </c>
      <c r="AJ247" s="1">
        <f t="shared" si="53"/>
        <v>-100</v>
      </c>
      <c r="AK247" s="1">
        <v>0</v>
      </c>
      <c r="AL247" s="1">
        <f t="shared" si="54"/>
        <v>0</v>
      </c>
      <c r="AM247" s="1">
        <f t="shared" si="55"/>
        <v>0</v>
      </c>
    </row>
    <row r="248" spans="1:39" ht="17.100000000000001" customHeight="1">
      <c r="A248" s="58" t="s">
        <v>375</v>
      </c>
      <c r="B248" s="12" t="s">
        <v>47</v>
      </c>
      <c r="C248" s="13">
        <v>638428260</v>
      </c>
      <c r="D248" s="13">
        <v>716495116</v>
      </c>
      <c r="E248" s="14">
        <f t="shared" si="56"/>
        <v>78066856</v>
      </c>
      <c r="F248" s="1">
        <f t="shared" si="57"/>
        <v>12.227976249046367</v>
      </c>
      <c r="G248" s="13">
        <v>711801639</v>
      </c>
      <c r="H248" s="1">
        <f t="shared" si="58"/>
        <v>-4693477</v>
      </c>
      <c r="I248" s="1">
        <f t="shared" si="59"/>
        <v>-0.6550605712712213</v>
      </c>
      <c r="J248" s="13">
        <v>863743172</v>
      </c>
      <c r="K248" s="1">
        <f t="shared" si="60"/>
        <v>151941533</v>
      </c>
      <c r="L248" s="1">
        <f t="shared" si="61"/>
        <v>21.34604989298149</v>
      </c>
      <c r="M248" s="13">
        <v>1062409489</v>
      </c>
      <c r="N248" s="1">
        <f t="shared" si="62"/>
        <v>198666317</v>
      </c>
      <c r="O248" s="1">
        <f t="shared" si="63"/>
        <v>23.000623731703431</v>
      </c>
      <c r="P248" s="13">
        <v>1391132281</v>
      </c>
      <c r="Q248" s="1">
        <f t="shared" si="64"/>
        <v>328722792</v>
      </c>
      <c r="R248" s="1">
        <f t="shared" si="65"/>
        <v>30.941251504578759</v>
      </c>
      <c r="S248" s="13">
        <v>1091402090</v>
      </c>
      <c r="T248" s="1">
        <f t="shared" si="66"/>
        <v>-299730191</v>
      </c>
      <c r="U248" s="1">
        <f t="shared" si="67"/>
        <v>-21.545772109072349</v>
      </c>
      <c r="V248" s="13">
        <v>1034588972</v>
      </c>
      <c r="W248" s="1">
        <f t="shared" si="68"/>
        <v>-56813118</v>
      </c>
      <c r="X248" s="1">
        <f t="shared" si="69"/>
        <v>-5.205516694585036</v>
      </c>
      <c r="Y248" s="13">
        <v>1108219868</v>
      </c>
      <c r="Z248" s="1">
        <f t="shared" si="70"/>
        <v>73630896</v>
      </c>
      <c r="AA248" s="1">
        <f t="shared" si="71"/>
        <v>7.1169225646839775</v>
      </c>
      <c r="AB248" s="13">
        <v>322668846</v>
      </c>
      <c r="AC248" s="1">
        <f t="shared" si="72"/>
        <v>-785551022</v>
      </c>
      <c r="AD248" s="1">
        <f t="shared" si="73"/>
        <v>-70.884040674860017</v>
      </c>
      <c r="AE248" s="1">
        <v>444320069.19696003</v>
      </c>
      <c r="AF248" s="1">
        <f t="shared" si="74"/>
        <v>121651223.19696003</v>
      </c>
      <c r="AG248" s="1">
        <f t="shared" si="75"/>
        <v>37.701570729564651</v>
      </c>
      <c r="AH248" s="1">
        <v>1057746433.332</v>
      </c>
      <c r="AI248" s="1">
        <f t="shared" si="52"/>
        <v>613426364.13504004</v>
      </c>
      <c r="AJ248" s="1">
        <f t="shared" si="53"/>
        <v>138.05956711424571</v>
      </c>
      <c r="AK248" s="1">
        <v>1075039438.6251099</v>
      </c>
      <c r="AL248" s="1">
        <f t="shared" si="54"/>
        <v>17293005.293109894</v>
      </c>
      <c r="AM248" s="1">
        <f t="shared" si="55"/>
        <v>1.6348913830543783</v>
      </c>
    </row>
    <row r="249" spans="1:39" ht="17.100000000000001" customHeight="1">
      <c r="A249" s="58" t="s">
        <v>376</v>
      </c>
      <c r="B249" s="12" t="s">
        <v>46</v>
      </c>
      <c r="C249" s="13">
        <v>341011041</v>
      </c>
      <c r="D249" s="13">
        <v>364197876</v>
      </c>
      <c r="E249" s="14">
        <f t="shared" si="56"/>
        <v>23186835</v>
      </c>
      <c r="F249" s="1">
        <f t="shared" si="57"/>
        <v>6.7994382035272585</v>
      </c>
      <c r="G249" s="13">
        <v>915876700</v>
      </c>
      <c r="H249" s="1">
        <f t="shared" si="58"/>
        <v>551678824</v>
      </c>
      <c r="I249" s="1">
        <f t="shared" si="59"/>
        <v>151.47777083686231</v>
      </c>
      <c r="J249" s="13">
        <v>668557343</v>
      </c>
      <c r="K249" s="1">
        <f t="shared" si="60"/>
        <v>-247319357</v>
      </c>
      <c r="L249" s="1">
        <f t="shared" si="61"/>
        <v>-27.003564671969492</v>
      </c>
      <c r="M249" s="13">
        <v>886428160</v>
      </c>
      <c r="N249" s="1">
        <f t="shared" si="62"/>
        <v>217870817</v>
      </c>
      <c r="O249" s="1">
        <f t="shared" si="63"/>
        <v>32.588201936778368</v>
      </c>
      <c r="P249" s="13">
        <v>903052327</v>
      </c>
      <c r="Q249" s="1">
        <f t="shared" si="64"/>
        <v>16624167</v>
      </c>
      <c r="R249" s="1">
        <f t="shared" si="65"/>
        <v>1.8754105239616938</v>
      </c>
      <c r="S249" s="13">
        <v>1021354525</v>
      </c>
      <c r="T249" s="1">
        <f t="shared" si="66"/>
        <v>118302198</v>
      </c>
      <c r="U249" s="1">
        <f t="shared" si="67"/>
        <v>13.10025947145364</v>
      </c>
      <c r="V249" s="13">
        <v>986806451</v>
      </c>
      <c r="W249" s="1">
        <f t="shared" si="68"/>
        <v>-34548074</v>
      </c>
      <c r="X249" s="1">
        <f t="shared" si="69"/>
        <v>-3.3825741360474217</v>
      </c>
      <c r="Y249" s="13">
        <v>1157534574</v>
      </c>
      <c r="Z249" s="1">
        <f t="shared" si="70"/>
        <v>170728123</v>
      </c>
      <c r="AA249" s="1">
        <f t="shared" si="71"/>
        <v>17.301074879171011</v>
      </c>
      <c r="AB249" s="13">
        <v>1182452872</v>
      </c>
      <c r="AC249" s="1">
        <f t="shared" si="72"/>
        <v>24918298</v>
      </c>
      <c r="AD249" s="1">
        <f t="shared" si="73"/>
        <v>2.1527044253971459</v>
      </c>
      <c r="AE249" s="1">
        <v>1271999415.5276101</v>
      </c>
      <c r="AF249" s="1">
        <f t="shared" si="74"/>
        <v>89546543.527610064</v>
      </c>
      <c r="AG249" s="1">
        <f t="shared" si="75"/>
        <v>7.572948203521304</v>
      </c>
      <c r="AH249" s="1">
        <v>1329464413.9846001</v>
      </c>
      <c r="AI249" s="1">
        <f t="shared" si="52"/>
        <v>57464998.456990004</v>
      </c>
      <c r="AJ249" s="1">
        <f t="shared" si="53"/>
        <v>4.517690633777077</v>
      </c>
      <c r="AK249" s="1">
        <v>2016134154.2326798</v>
      </c>
      <c r="AL249" s="1">
        <f t="shared" si="54"/>
        <v>686669740.24807978</v>
      </c>
      <c r="AM249" s="1">
        <f t="shared" si="55"/>
        <v>51.650103080986554</v>
      </c>
    </row>
    <row r="250" spans="1:39" ht="17.100000000000001" customHeight="1">
      <c r="A250" s="58" t="s">
        <v>377</v>
      </c>
      <c r="B250" s="12" t="s">
        <v>45</v>
      </c>
      <c r="C250" s="13">
        <v>31489865</v>
      </c>
      <c r="D250" s="13">
        <v>2345055</v>
      </c>
      <c r="E250" s="14">
        <f t="shared" si="56"/>
        <v>-29144810</v>
      </c>
      <c r="F250" s="1">
        <f t="shared" si="57"/>
        <v>-92.552984904825735</v>
      </c>
      <c r="G250" s="13">
        <v>14705631</v>
      </c>
      <c r="H250" s="1">
        <f t="shared" si="58"/>
        <v>12360576</v>
      </c>
      <c r="I250" s="1">
        <f t="shared" si="59"/>
        <v>527.09109168015254</v>
      </c>
      <c r="J250" s="13">
        <v>33763338</v>
      </c>
      <c r="K250" s="1">
        <f t="shared" si="60"/>
        <v>19057707</v>
      </c>
      <c r="L250" s="1">
        <f t="shared" si="61"/>
        <v>129.59462263129004</v>
      </c>
      <c r="M250" s="13">
        <v>73005098</v>
      </c>
      <c r="N250" s="1">
        <f t="shared" si="62"/>
        <v>39241760</v>
      </c>
      <c r="O250" s="1">
        <f t="shared" si="63"/>
        <v>116.22594898644203</v>
      </c>
      <c r="P250" s="13">
        <v>56986042</v>
      </c>
      <c r="Q250" s="1">
        <f t="shared" si="64"/>
        <v>-16019056</v>
      </c>
      <c r="R250" s="1">
        <f t="shared" si="65"/>
        <v>-21.942379969135853</v>
      </c>
      <c r="S250" s="13">
        <v>175433080</v>
      </c>
      <c r="T250" s="1">
        <f t="shared" si="66"/>
        <v>118447038</v>
      </c>
      <c r="U250" s="1">
        <f t="shared" si="67"/>
        <v>207.8527194431226</v>
      </c>
      <c r="V250" s="13">
        <v>152480499</v>
      </c>
      <c r="W250" s="1">
        <f t="shared" si="68"/>
        <v>-22952581</v>
      </c>
      <c r="X250" s="1">
        <f t="shared" si="69"/>
        <v>-13.083382563881338</v>
      </c>
      <c r="Y250" s="13">
        <v>608560293</v>
      </c>
      <c r="Z250" s="1">
        <f t="shared" si="70"/>
        <v>456079794</v>
      </c>
      <c r="AA250" s="1">
        <f t="shared" si="71"/>
        <v>299.10696580288601</v>
      </c>
      <c r="AB250" s="13">
        <v>413932489</v>
      </c>
      <c r="AC250" s="1">
        <f t="shared" si="72"/>
        <v>-194627804</v>
      </c>
      <c r="AD250" s="1">
        <f t="shared" si="73"/>
        <v>-31.981679751163128</v>
      </c>
      <c r="AE250" s="1">
        <v>130488812.33411001</v>
      </c>
      <c r="AF250" s="1">
        <f t="shared" si="74"/>
        <v>-283443676.66588998</v>
      </c>
      <c r="AG250" s="1">
        <f t="shared" si="75"/>
        <v>-68.475822555182418</v>
      </c>
      <c r="AH250" s="1">
        <v>278032354.70107001</v>
      </c>
      <c r="AI250" s="1">
        <f t="shared" si="52"/>
        <v>147543542.36695999</v>
      </c>
      <c r="AJ250" s="1">
        <f t="shared" si="53"/>
        <v>113.06987911667264</v>
      </c>
      <c r="AK250" s="1">
        <v>320543692.20340997</v>
      </c>
      <c r="AL250" s="1">
        <f t="shared" si="54"/>
        <v>42511337.502339959</v>
      </c>
      <c r="AM250" s="1">
        <f t="shared" si="55"/>
        <v>15.290068505892618</v>
      </c>
    </row>
    <row r="251" spans="1:39" ht="17.100000000000001" customHeight="1">
      <c r="A251" s="58" t="s">
        <v>378</v>
      </c>
      <c r="B251" s="12" t="s">
        <v>44</v>
      </c>
      <c r="C251" s="13">
        <v>128829351</v>
      </c>
      <c r="D251" s="13">
        <v>17879931</v>
      </c>
      <c r="E251" s="14">
        <f t="shared" si="56"/>
        <v>-110949420</v>
      </c>
      <c r="F251" s="1">
        <f t="shared" si="57"/>
        <v>-86.121228694228222</v>
      </c>
      <c r="G251" s="13">
        <v>82160777</v>
      </c>
      <c r="H251" s="1">
        <f t="shared" si="58"/>
        <v>64280846</v>
      </c>
      <c r="I251" s="1">
        <f t="shared" si="59"/>
        <v>359.51394890729722</v>
      </c>
      <c r="J251" s="13">
        <v>149253860</v>
      </c>
      <c r="K251" s="1">
        <f t="shared" si="60"/>
        <v>67093083</v>
      </c>
      <c r="L251" s="1">
        <f t="shared" si="61"/>
        <v>81.660721149216968</v>
      </c>
      <c r="M251" s="13">
        <v>117713813</v>
      </c>
      <c r="N251" s="1">
        <f t="shared" si="62"/>
        <v>-31540047</v>
      </c>
      <c r="O251" s="1">
        <f t="shared" si="63"/>
        <v>-21.131813274376956</v>
      </c>
      <c r="P251" s="13">
        <v>302354780</v>
      </c>
      <c r="Q251" s="1">
        <f t="shared" si="64"/>
        <v>184640967</v>
      </c>
      <c r="R251" s="1">
        <f t="shared" si="65"/>
        <v>156.85582031056967</v>
      </c>
      <c r="S251" s="13">
        <v>247047250</v>
      </c>
      <c r="T251" s="1">
        <f t="shared" si="66"/>
        <v>-55307530</v>
      </c>
      <c r="U251" s="1">
        <f t="shared" si="67"/>
        <v>-18.292262487135147</v>
      </c>
      <c r="V251" s="13">
        <v>133843030</v>
      </c>
      <c r="W251" s="1">
        <f t="shared" si="68"/>
        <v>-113204220</v>
      </c>
      <c r="X251" s="1">
        <f t="shared" si="69"/>
        <v>-45.822902299054128</v>
      </c>
      <c r="Y251" s="13">
        <v>168442588</v>
      </c>
      <c r="Z251" s="1">
        <f t="shared" si="70"/>
        <v>34599558</v>
      </c>
      <c r="AA251" s="1">
        <f t="shared" si="71"/>
        <v>25.85084781777579</v>
      </c>
      <c r="AB251" s="13">
        <v>180225914</v>
      </c>
      <c r="AC251" s="1">
        <f t="shared" si="72"/>
        <v>11783326</v>
      </c>
      <c r="AD251" s="1">
        <f t="shared" si="73"/>
        <v>6.9954553298599285</v>
      </c>
      <c r="AE251" s="1">
        <v>190630401.66594002</v>
      </c>
      <c r="AF251" s="1">
        <f t="shared" si="74"/>
        <v>10404487.665940017</v>
      </c>
      <c r="AG251" s="1">
        <f t="shared" si="75"/>
        <v>5.7730253297203511</v>
      </c>
      <c r="AH251" s="1">
        <v>321112245.10067999</v>
      </c>
      <c r="AI251" s="1">
        <f t="shared" si="52"/>
        <v>130481843.43473998</v>
      </c>
      <c r="AJ251" s="1">
        <f t="shared" si="53"/>
        <v>68.447552066430546</v>
      </c>
      <c r="AK251" s="1">
        <v>255804428.10980999</v>
      </c>
      <c r="AL251" s="1">
        <f t="shared" si="54"/>
        <v>-65307816.990869999</v>
      </c>
      <c r="AM251" s="1">
        <f t="shared" si="55"/>
        <v>-20.338002672677185</v>
      </c>
    </row>
    <row r="252" spans="1:39" ht="17.100000000000001" customHeight="1">
      <c r="A252" s="58" t="s">
        <v>379</v>
      </c>
      <c r="B252" s="12" t="s">
        <v>43</v>
      </c>
      <c r="C252" s="13">
        <v>1289833865</v>
      </c>
      <c r="D252" s="13">
        <v>1562374992</v>
      </c>
      <c r="E252" s="14">
        <f t="shared" si="56"/>
        <v>272541127</v>
      </c>
      <c r="F252" s="1">
        <f t="shared" si="57"/>
        <v>21.129940405154425</v>
      </c>
      <c r="G252" s="13">
        <v>1330486848</v>
      </c>
      <c r="H252" s="1">
        <f t="shared" si="58"/>
        <v>-231888144</v>
      </c>
      <c r="I252" s="1">
        <f t="shared" si="59"/>
        <v>-14.84202865428353</v>
      </c>
      <c r="J252" s="13">
        <v>1339438223</v>
      </c>
      <c r="K252" s="1">
        <f t="shared" si="60"/>
        <v>8951375</v>
      </c>
      <c r="L252" s="1">
        <f t="shared" si="61"/>
        <v>0.67278943895280052</v>
      </c>
      <c r="M252" s="13">
        <v>1427422737</v>
      </c>
      <c r="N252" s="1">
        <f t="shared" si="62"/>
        <v>87984514</v>
      </c>
      <c r="O252" s="1">
        <f t="shared" si="63"/>
        <v>6.5687623728503981</v>
      </c>
      <c r="P252" s="13">
        <v>1587561537</v>
      </c>
      <c r="Q252" s="1">
        <f t="shared" si="64"/>
        <v>160138800</v>
      </c>
      <c r="R252" s="1">
        <f t="shared" si="65"/>
        <v>11.218736807889309</v>
      </c>
      <c r="S252" s="13">
        <v>1891999343</v>
      </c>
      <c r="T252" s="1">
        <f t="shared" si="66"/>
        <v>304437806</v>
      </c>
      <c r="U252" s="1">
        <f t="shared" si="67"/>
        <v>19.176441284619003</v>
      </c>
      <c r="V252" s="13">
        <v>2419965784</v>
      </c>
      <c r="W252" s="1">
        <f t="shared" si="68"/>
        <v>527966441</v>
      </c>
      <c r="X252" s="1">
        <f t="shared" si="69"/>
        <v>27.905212702814346</v>
      </c>
      <c r="Y252" s="13">
        <v>1867365008</v>
      </c>
      <c r="Z252" s="1">
        <f t="shared" si="70"/>
        <v>-552600776</v>
      </c>
      <c r="AA252" s="1">
        <f t="shared" si="71"/>
        <v>-22.835065671325211</v>
      </c>
      <c r="AB252" s="13">
        <v>1683332266</v>
      </c>
      <c r="AC252" s="1">
        <f t="shared" si="72"/>
        <v>-184032742</v>
      </c>
      <c r="AD252" s="1">
        <f t="shared" si="73"/>
        <v>-9.8552099461853047</v>
      </c>
      <c r="AE252" s="1">
        <v>739474335.26347995</v>
      </c>
      <c r="AF252" s="1">
        <f t="shared" si="74"/>
        <v>-943857930.73652005</v>
      </c>
      <c r="AG252" s="1">
        <f t="shared" si="75"/>
        <v>-56.070803714786045</v>
      </c>
      <c r="AH252" s="1">
        <v>0</v>
      </c>
      <c r="AI252" s="1">
        <f t="shared" si="52"/>
        <v>-739474335.26347995</v>
      </c>
      <c r="AJ252" s="1">
        <f t="shared" si="53"/>
        <v>-100</v>
      </c>
      <c r="AK252" s="1">
        <v>0</v>
      </c>
      <c r="AL252" s="1">
        <f t="shared" si="54"/>
        <v>0</v>
      </c>
      <c r="AM252" s="1">
        <f t="shared" si="55"/>
        <v>0</v>
      </c>
    </row>
    <row r="253" spans="1:39" ht="17.100000000000001" customHeight="1">
      <c r="A253" s="58" t="s">
        <v>380</v>
      </c>
      <c r="B253" s="12" t="s">
        <v>42</v>
      </c>
      <c r="C253" s="13">
        <v>3547047344</v>
      </c>
      <c r="D253" s="13">
        <v>5288224467</v>
      </c>
      <c r="E253" s="14">
        <f t="shared" si="56"/>
        <v>1741177123</v>
      </c>
      <c r="F253" s="1">
        <f t="shared" si="57"/>
        <v>49.08807112330441</v>
      </c>
      <c r="G253" s="13">
        <v>5326543134</v>
      </c>
      <c r="H253" s="1">
        <f t="shared" si="58"/>
        <v>38318667</v>
      </c>
      <c r="I253" s="1">
        <f t="shared" si="59"/>
        <v>0.72460364039233205</v>
      </c>
      <c r="J253" s="13">
        <v>9413221656</v>
      </c>
      <c r="K253" s="1">
        <f t="shared" si="60"/>
        <v>4086678522</v>
      </c>
      <c r="L253" s="1">
        <f t="shared" si="61"/>
        <v>76.722903000901525</v>
      </c>
      <c r="M253" s="13">
        <v>7612197301</v>
      </c>
      <c r="N253" s="1">
        <f t="shared" si="62"/>
        <v>-1801024355</v>
      </c>
      <c r="O253" s="1">
        <f t="shared" si="63"/>
        <v>-19.132921977376625</v>
      </c>
      <c r="P253" s="13">
        <v>7668028105</v>
      </c>
      <c r="Q253" s="1">
        <f t="shared" si="64"/>
        <v>55830804</v>
      </c>
      <c r="R253" s="1">
        <f t="shared" si="65"/>
        <v>0.73343874038400991</v>
      </c>
      <c r="S253" s="13">
        <v>7361196904</v>
      </c>
      <c r="T253" s="1">
        <f t="shared" si="66"/>
        <v>-306831201</v>
      </c>
      <c r="U253" s="1">
        <f t="shared" si="67"/>
        <v>-4.0014355294280701</v>
      </c>
      <c r="V253" s="13">
        <v>8309299931</v>
      </c>
      <c r="W253" s="1">
        <f t="shared" si="68"/>
        <v>948103027</v>
      </c>
      <c r="X253" s="1">
        <f t="shared" si="69"/>
        <v>12.879740066249424</v>
      </c>
      <c r="Y253" s="13">
        <v>8828197330</v>
      </c>
      <c r="Z253" s="1">
        <f t="shared" si="70"/>
        <v>518897399</v>
      </c>
      <c r="AA253" s="1">
        <f t="shared" si="71"/>
        <v>6.2447787817132294</v>
      </c>
      <c r="AB253" s="13">
        <v>9581938288</v>
      </c>
      <c r="AC253" s="1">
        <f t="shared" si="72"/>
        <v>753740958</v>
      </c>
      <c r="AD253" s="1">
        <f t="shared" si="73"/>
        <v>8.537880722700157</v>
      </c>
      <c r="AE253" s="1">
        <v>11002827821.9186</v>
      </c>
      <c r="AF253" s="1">
        <f t="shared" si="74"/>
        <v>1420889533.9186001</v>
      </c>
      <c r="AG253" s="1">
        <f t="shared" si="75"/>
        <v>14.828832029716366</v>
      </c>
      <c r="AH253" s="1">
        <v>0</v>
      </c>
      <c r="AI253" s="1">
        <f t="shared" si="52"/>
        <v>-11002827821.9186</v>
      </c>
      <c r="AJ253" s="1">
        <f t="shared" si="53"/>
        <v>-100</v>
      </c>
      <c r="AK253" s="1">
        <v>0</v>
      </c>
      <c r="AL253" s="1">
        <f t="shared" si="54"/>
        <v>0</v>
      </c>
      <c r="AM253" s="1">
        <f t="shared" si="55"/>
        <v>0</v>
      </c>
    </row>
    <row r="254" spans="1:39" ht="17.100000000000001" customHeight="1">
      <c r="A254" s="58" t="s">
        <v>381</v>
      </c>
      <c r="B254" s="12" t="s">
        <v>41</v>
      </c>
      <c r="C254" s="13">
        <v>642773527</v>
      </c>
      <c r="D254" s="13">
        <v>753880002</v>
      </c>
      <c r="E254" s="14">
        <f t="shared" si="56"/>
        <v>111106475</v>
      </c>
      <c r="F254" s="1">
        <f t="shared" si="57"/>
        <v>17.285477751170671</v>
      </c>
      <c r="G254" s="13">
        <v>626821454</v>
      </c>
      <c r="H254" s="1">
        <f t="shared" si="58"/>
        <v>-127058548</v>
      </c>
      <c r="I254" s="1">
        <f t="shared" si="59"/>
        <v>-16.853948594328148</v>
      </c>
      <c r="J254" s="13">
        <v>790403571</v>
      </c>
      <c r="K254" s="1">
        <f t="shared" si="60"/>
        <v>163582117</v>
      </c>
      <c r="L254" s="1">
        <f t="shared" si="61"/>
        <v>26.097083301172397</v>
      </c>
      <c r="M254" s="13">
        <v>999316845</v>
      </c>
      <c r="N254" s="1">
        <f t="shared" si="62"/>
        <v>208913274</v>
      </c>
      <c r="O254" s="1">
        <f t="shared" si="63"/>
        <v>26.431215857955682</v>
      </c>
      <c r="P254" s="13">
        <v>653106037</v>
      </c>
      <c r="Q254" s="1">
        <f t="shared" si="64"/>
        <v>-346210808</v>
      </c>
      <c r="R254" s="1">
        <f t="shared" si="65"/>
        <v>-34.644748533184192</v>
      </c>
      <c r="S254" s="13">
        <v>1006755109</v>
      </c>
      <c r="T254" s="1">
        <f t="shared" si="66"/>
        <v>353649072</v>
      </c>
      <c r="U254" s="1">
        <f t="shared" si="67"/>
        <v>54.148798505134621</v>
      </c>
      <c r="V254" s="13">
        <v>703468559</v>
      </c>
      <c r="W254" s="1">
        <f t="shared" si="68"/>
        <v>-303286550</v>
      </c>
      <c r="X254" s="1">
        <f t="shared" si="69"/>
        <v>-30.125156285648409</v>
      </c>
      <c r="Y254" s="13">
        <v>1265382613</v>
      </c>
      <c r="Z254" s="1">
        <f t="shared" si="70"/>
        <v>561914054</v>
      </c>
      <c r="AA254" s="1">
        <f t="shared" si="71"/>
        <v>79.877635867447495</v>
      </c>
      <c r="AB254" s="13">
        <v>694596768</v>
      </c>
      <c r="AC254" s="1">
        <f t="shared" si="72"/>
        <v>-570785845</v>
      </c>
      <c r="AD254" s="1">
        <f t="shared" si="73"/>
        <v>-45.107767337403743</v>
      </c>
      <c r="AE254" s="1">
        <v>678889161.52929008</v>
      </c>
      <c r="AF254" s="1">
        <f t="shared" si="74"/>
        <v>-15707606.47070992</v>
      </c>
      <c r="AG254" s="1">
        <f t="shared" si="75"/>
        <v>-2.2613993030716086</v>
      </c>
      <c r="AH254" s="1">
        <v>0</v>
      </c>
      <c r="AI254" s="1">
        <f t="shared" si="52"/>
        <v>-678889161.52929008</v>
      </c>
      <c r="AJ254" s="1">
        <f t="shared" si="53"/>
        <v>-100</v>
      </c>
      <c r="AK254" s="1">
        <v>0</v>
      </c>
      <c r="AL254" s="1">
        <f t="shared" si="54"/>
        <v>0</v>
      </c>
      <c r="AM254" s="1">
        <f t="shared" si="55"/>
        <v>0</v>
      </c>
    </row>
    <row r="255" spans="1:39" ht="30">
      <c r="A255" s="58" t="s">
        <v>382</v>
      </c>
      <c r="B255" s="12" t="s">
        <v>219</v>
      </c>
      <c r="C255" s="13">
        <v>369453314</v>
      </c>
      <c r="D255" s="13">
        <v>427053351</v>
      </c>
      <c r="E255" s="14">
        <f t="shared" si="56"/>
        <v>57600037</v>
      </c>
      <c r="F255" s="1">
        <f t="shared" si="57"/>
        <v>15.590613162019165</v>
      </c>
      <c r="G255" s="13">
        <v>541710564</v>
      </c>
      <c r="H255" s="1">
        <f t="shared" si="58"/>
        <v>114657213</v>
      </c>
      <c r="I255" s="1">
        <f t="shared" si="59"/>
        <v>26.848451775759514</v>
      </c>
      <c r="J255" s="13">
        <v>571362434</v>
      </c>
      <c r="K255" s="1">
        <f t="shared" si="60"/>
        <v>29651870</v>
      </c>
      <c r="L255" s="1">
        <f t="shared" si="61"/>
        <v>5.473747785357939</v>
      </c>
      <c r="M255" s="13">
        <v>649289452</v>
      </c>
      <c r="N255" s="1">
        <f t="shared" si="62"/>
        <v>77927018</v>
      </c>
      <c r="O255" s="1">
        <f t="shared" si="63"/>
        <v>13.638806712308286</v>
      </c>
      <c r="P255" s="13">
        <v>911195777</v>
      </c>
      <c r="Q255" s="1">
        <f t="shared" si="64"/>
        <v>261906325</v>
      </c>
      <c r="R255" s="1">
        <f t="shared" si="65"/>
        <v>40.337375602399284</v>
      </c>
      <c r="S255" s="13">
        <v>637983572</v>
      </c>
      <c r="T255" s="1">
        <f t="shared" si="66"/>
        <v>-273212205</v>
      </c>
      <c r="U255" s="1">
        <f t="shared" si="67"/>
        <v>-29.983919141890404</v>
      </c>
      <c r="V255" s="13">
        <v>0</v>
      </c>
      <c r="W255" s="1">
        <f t="shared" si="68"/>
        <v>-637983572</v>
      </c>
      <c r="X255" s="1">
        <f t="shared" si="69"/>
        <v>-100</v>
      </c>
      <c r="Y255" s="13">
        <v>0</v>
      </c>
      <c r="Z255" s="1">
        <f t="shared" si="70"/>
        <v>0</v>
      </c>
      <c r="AA255" s="1">
        <f t="shared" si="71"/>
        <v>0</v>
      </c>
      <c r="AB255" s="13">
        <v>0</v>
      </c>
      <c r="AC255" s="1">
        <f t="shared" si="72"/>
        <v>0</v>
      </c>
      <c r="AD255" s="1">
        <f t="shared" si="73"/>
        <v>0</v>
      </c>
      <c r="AE255" s="1">
        <v>0</v>
      </c>
      <c r="AF255" s="1">
        <f t="shared" si="74"/>
        <v>0</v>
      </c>
      <c r="AG255" s="1">
        <f t="shared" si="75"/>
        <v>0</v>
      </c>
      <c r="AH255" s="1">
        <v>0</v>
      </c>
      <c r="AI255" s="1">
        <f t="shared" si="52"/>
        <v>0</v>
      </c>
      <c r="AJ255" s="1">
        <f t="shared" si="53"/>
        <v>0</v>
      </c>
      <c r="AK255" s="1">
        <v>0</v>
      </c>
      <c r="AL255" s="1">
        <f t="shared" si="54"/>
        <v>0</v>
      </c>
      <c r="AM255" s="1">
        <f t="shared" si="55"/>
        <v>0</v>
      </c>
    </row>
    <row r="256" spans="1:39" ht="17.100000000000001" customHeight="1">
      <c r="A256" s="58" t="s">
        <v>383</v>
      </c>
      <c r="B256" s="12" t="s">
        <v>40</v>
      </c>
      <c r="C256" s="13">
        <v>987905527</v>
      </c>
      <c r="D256" s="13">
        <v>1214005758</v>
      </c>
      <c r="E256" s="14">
        <f t="shared" si="56"/>
        <v>226100231</v>
      </c>
      <c r="F256" s="1">
        <f t="shared" si="57"/>
        <v>22.886827213792881</v>
      </c>
      <c r="G256" s="13">
        <v>1383707963</v>
      </c>
      <c r="H256" s="1">
        <f t="shared" si="58"/>
        <v>169702205</v>
      </c>
      <c r="I256" s="1">
        <f t="shared" si="59"/>
        <v>13.978698526074043</v>
      </c>
      <c r="J256" s="13">
        <v>1492644285</v>
      </c>
      <c r="K256" s="1">
        <f t="shared" si="60"/>
        <v>108936322</v>
      </c>
      <c r="L256" s="1">
        <f t="shared" si="61"/>
        <v>7.8727827629044285</v>
      </c>
      <c r="M256" s="13">
        <v>1540417498</v>
      </c>
      <c r="N256" s="1">
        <f t="shared" si="62"/>
        <v>47773213</v>
      </c>
      <c r="O256" s="1">
        <f t="shared" si="63"/>
        <v>3.200575882685941</v>
      </c>
      <c r="P256" s="13">
        <v>1824268500</v>
      </c>
      <c r="Q256" s="1">
        <f t="shared" si="64"/>
        <v>283851002</v>
      </c>
      <c r="R256" s="1">
        <f t="shared" si="65"/>
        <v>18.426887669643961</v>
      </c>
      <c r="S256" s="13">
        <v>1899000494</v>
      </c>
      <c r="T256" s="1">
        <f t="shared" si="66"/>
        <v>74731994</v>
      </c>
      <c r="U256" s="1">
        <f t="shared" si="67"/>
        <v>4.0965457661522962</v>
      </c>
      <c r="V256" s="13">
        <v>2575183316</v>
      </c>
      <c r="W256" s="1">
        <f t="shared" si="68"/>
        <v>676182822</v>
      </c>
      <c r="X256" s="1">
        <f t="shared" si="69"/>
        <v>35.607301005788997</v>
      </c>
      <c r="Y256" s="13">
        <v>3450544090</v>
      </c>
      <c r="Z256" s="1">
        <f t="shared" si="70"/>
        <v>875360774</v>
      </c>
      <c r="AA256" s="1">
        <f t="shared" si="71"/>
        <v>33.992173239134175</v>
      </c>
      <c r="AB256" s="13">
        <v>4370128035</v>
      </c>
      <c r="AC256" s="1">
        <f t="shared" si="72"/>
        <v>919583945</v>
      </c>
      <c r="AD256" s="1">
        <f t="shared" si="73"/>
        <v>26.65040413959759</v>
      </c>
      <c r="AE256" s="1">
        <v>6388030455.8005095</v>
      </c>
      <c r="AF256" s="1">
        <f t="shared" si="74"/>
        <v>2017902420.8005095</v>
      </c>
      <c r="AG256" s="1">
        <f t="shared" si="75"/>
        <v>46.17490390760392</v>
      </c>
      <c r="AH256" s="1">
        <v>9977812099.1290607</v>
      </c>
      <c r="AI256" s="1">
        <f t="shared" si="52"/>
        <v>3589781643.3285513</v>
      </c>
      <c r="AJ256" s="1">
        <f t="shared" si="53"/>
        <v>56.195437203479983</v>
      </c>
      <c r="AK256" s="1">
        <v>11592340312.707199</v>
      </c>
      <c r="AL256" s="1">
        <f t="shared" si="54"/>
        <v>1614528213.5781384</v>
      </c>
      <c r="AM256" s="1">
        <f t="shared" si="55"/>
        <v>16.181184788186847</v>
      </c>
    </row>
    <row r="257" spans="1:39" ht="17.100000000000001" customHeight="1">
      <c r="A257" s="58" t="s">
        <v>384</v>
      </c>
      <c r="B257" s="12" t="s">
        <v>39</v>
      </c>
      <c r="C257" s="13">
        <v>44419071</v>
      </c>
      <c r="D257" s="13">
        <v>48031825</v>
      </c>
      <c r="E257" s="14">
        <f t="shared" si="56"/>
        <v>3612754</v>
      </c>
      <c r="F257" s="1">
        <f t="shared" si="57"/>
        <v>8.1333398440503171</v>
      </c>
      <c r="G257" s="13">
        <v>45620800</v>
      </c>
      <c r="H257" s="1">
        <f t="shared" si="58"/>
        <v>-2411025</v>
      </c>
      <c r="I257" s="1">
        <f t="shared" si="59"/>
        <v>-5.0196406236906466</v>
      </c>
      <c r="J257" s="13">
        <v>54449638</v>
      </c>
      <c r="K257" s="1">
        <f t="shared" si="60"/>
        <v>8828838</v>
      </c>
      <c r="L257" s="1">
        <f t="shared" si="61"/>
        <v>19.352659313295689</v>
      </c>
      <c r="M257" s="13">
        <v>33142996</v>
      </c>
      <c r="N257" s="1">
        <f t="shared" si="62"/>
        <v>-21306642</v>
      </c>
      <c r="O257" s="1">
        <f t="shared" si="63"/>
        <v>-39.13091580149716</v>
      </c>
      <c r="P257" s="13">
        <v>25380505</v>
      </c>
      <c r="Q257" s="1">
        <f t="shared" si="64"/>
        <v>-7762491</v>
      </c>
      <c r="R257" s="1">
        <f t="shared" si="65"/>
        <v>-23.42121092492664</v>
      </c>
      <c r="S257" s="13">
        <v>28237820</v>
      </c>
      <c r="T257" s="1">
        <f t="shared" si="66"/>
        <v>2857315</v>
      </c>
      <c r="U257" s="1">
        <f t="shared" si="67"/>
        <v>11.257912322863552</v>
      </c>
      <c r="V257" s="13">
        <v>39576766</v>
      </c>
      <c r="W257" s="1">
        <f t="shared" si="68"/>
        <v>11338946</v>
      </c>
      <c r="X257" s="1">
        <f t="shared" si="69"/>
        <v>40.155174868314909</v>
      </c>
      <c r="Y257" s="13">
        <v>42830803</v>
      </c>
      <c r="Z257" s="1">
        <f t="shared" si="70"/>
        <v>3254037</v>
      </c>
      <c r="AA257" s="1">
        <f t="shared" si="71"/>
        <v>8.2220891924317421</v>
      </c>
      <c r="AB257" s="13">
        <v>42715889</v>
      </c>
      <c r="AC257" s="1">
        <f t="shared" si="72"/>
        <v>-114914</v>
      </c>
      <c r="AD257" s="1">
        <f t="shared" si="73"/>
        <v>-0.26829756145361083</v>
      </c>
      <c r="AE257" s="1">
        <v>42825355.836730003</v>
      </c>
      <c r="AF257" s="1">
        <f t="shared" si="74"/>
        <v>109466.83673000336</v>
      </c>
      <c r="AG257" s="1">
        <f t="shared" si="75"/>
        <v>0.25626725626617147</v>
      </c>
      <c r="AH257" s="1">
        <v>55272206.049730003</v>
      </c>
      <c r="AI257" s="1">
        <f t="shared" si="52"/>
        <v>12446850.213</v>
      </c>
      <c r="AJ257" s="1">
        <f t="shared" si="53"/>
        <v>29.064207336544101</v>
      </c>
      <c r="AK257" s="1">
        <v>45686913.587300003</v>
      </c>
      <c r="AL257" s="1">
        <f t="shared" si="54"/>
        <v>-9585292.4624300003</v>
      </c>
      <c r="AM257" s="1">
        <f t="shared" si="55"/>
        <v>-17.341975556043188</v>
      </c>
    </row>
    <row r="258" spans="1:39" ht="30">
      <c r="A258" s="58" t="s">
        <v>385</v>
      </c>
      <c r="B258" s="12" t="s">
        <v>185</v>
      </c>
      <c r="C258" s="13">
        <v>0</v>
      </c>
      <c r="D258" s="13">
        <v>0</v>
      </c>
      <c r="E258" s="14">
        <f t="shared" si="56"/>
        <v>0</v>
      </c>
      <c r="F258" s="1">
        <f t="shared" si="57"/>
        <v>0</v>
      </c>
      <c r="G258" s="13">
        <v>0</v>
      </c>
      <c r="H258" s="1">
        <f t="shared" si="58"/>
        <v>0</v>
      </c>
      <c r="I258" s="1">
        <f t="shared" si="59"/>
        <v>0</v>
      </c>
      <c r="J258" s="13">
        <v>0</v>
      </c>
      <c r="K258" s="1">
        <f t="shared" si="60"/>
        <v>0</v>
      </c>
      <c r="L258" s="1">
        <f t="shared" si="61"/>
        <v>0</v>
      </c>
      <c r="M258" s="13">
        <v>0</v>
      </c>
      <c r="N258" s="1">
        <f t="shared" si="62"/>
        <v>0</v>
      </c>
      <c r="O258" s="1">
        <f t="shared" si="63"/>
        <v>0</v>
      </c>
      <c r="P258" s="13">
        <v>0</v>
      </c>
      <c r="Q258" s="1">
        <f t="shared" si="64"/>
        <v>0</v>
      </c>
      <c r="R258" s="1">
        <f t="shared" si="65"/>
        <v>0</v>
      </c>
      <c r="S258" s="13">
        <v>0</v>
      </c>
      <c r="T258" s="1">
        <f t="shared" si="66"/>
        <v>0</v>
      </c>
      <c r="U258" s="1">
        <f t="shared" si="67"/>
        <v>0</v>
      </c>
      <c r="V258" s="13">
        <v>0</v>
      </c>
      <c r="W258" s="1">
        <f t="shared" si="68"/>
        <v>0</v>
      </c>
      <c r="X258" s="1">
        <f t="shared" si="69"/>
        <v>0</v>
      </c>
      <c r="Y258" s="13">
        <v>1</v>
      </c>
      <c r="Z258" s="1">
        <f t="shared" si="70"/>
        <v>1</v>
      </c>
      <c r="AA258" s="1">
        <f t="shared" si="71"/>
        <v>0</v>
      </c>
      <c r="AB258" s="13">
        <v>0</v>
      </c>
      <c r="AC258" s="1">
        <f t="shared" si="72"/>
        <v>-1</v>
      </c>
      <c r="AD258" s="1">
        <f t="shared" si="73"/>
        <v>-100</v>
      </c>
      <c r="AE258" s="1">
        <v>0</v>
      </c>
      <c r="AF258" s="1">
        <f t="shared" si="74"/>
        <v>0</v>
      </c>
      <c r="AG258" s="1">
        <f t="shared" si="75"/>
        <v>0</v>
      </c>
      <c r="AH258" s="1">
        <v>0</v>
      </c>
      <c r="AI258" s="1">
        <f t="shared" si="52"/>
        <v>0</v>
      </c>
      <c r="AJ258" s="1">
        <f t="shared" si="53"/>
        <v>0</v>
      </c>
      <c r="AK258" s="1">
        <v>0</v>
      </c>
      <c r="AL258" s="1">
        <f t="shared" si="54"/>
        <v>0</v>
      </c>
      <c r="AM258" s="1">
        <f t="shared" si="55"/>
        <v>0</v>
      </c>
    </row>
    <row r="259" spans="1:39" ht="30">
      <c r="A259" s="58" t="s">
        <v>386</v>
      </c>
      <c r="B259" s="12" t="s">
        <v>174</v>
      </c>
      <c r="C259" s="13">
        <v>1082416454</v>
      </c>
      <c r="D259" s="13">
        <v>1216860776</v>
      </c>
      <c r="E259" s="14">
        <f t="shared" si="56"/>
        <v>134444322</v>
      </c>
      <c r="F259" s="1">
        <f t="shared" si="57"/>
        <v>12.420757417643616</v>
      </c>
      <c r="G259" s="13">
        <v>1560149795</v>
      </c>
      <c r="H259" s="1">
        <f t="shared" si="58"/>
        <v>343289019</v>
      </c>
      <c r="I259" s="1">
        <f t="shared" si="59"/>
        <v>28.211034965597413</v>
      </c>
      <c r="J259" s="13">
        <v>1765583337</v>
      </c>
      <c r="K259" s="1">
        <f t="shared" si="60"/>
        <v>205433542</v>
      </c>
      <c r="L259" s="1">
        <f t="shared" si="61"/>
        <v>13.167552414414155</v>
      </c>
      <c r="M259" s="13">
        <v>1970521304</v>
      </c>
      <c r="N259" s="1">
        <f t="shared" si="62"/>
        <v>204937967</v>
      </c>
      <c r="O259" s="1">
        <f t="shared" si="63"/>
        <v>11.607379991942006</v>
      </c>
      <c r="P259" s="13">
        <v>2408434089</v>
      </c>
      <c r="Q259" s="1">
        <f t="shared" si="64"/>
        <v>437912785</v>
      </c>
      <c r="R259" s="1">
        <f t="shared" si="65"/>
        <v>22.223194649612374</v>
      </c>
      <c r="S259" s="13">
        <v>2641490568</v>
      </c>
      <c r="T259" s="1">
        <f t="shared" si="66"/>
        <v>233056479</v>
      </c>
      <c r="U259" s="1">
        <f t="shared" si="67"/>
        <v>9.6766807970554343</v>
      </c>
      <c r="V259" s="13">
        <v>2788937805</v>
      </c>
      <c r="W259" s="1">
        <f t="shared" si="68"/>
        <v>147447237</v>
      </c>
      <c r="X259" s="1">
        <f t="shared" si="69"/>
        <v>5.5819709820746937</v>
      </c>
      <c r="Y259" s="13">
        <v>15419533</v>
      </c>
      <c r="Z259" s="1">
        <f t="shared" si="70"/>
        <v>-2773518272</v>
      </c>
      <c r="AA259" s="1">
        <f t="shared" si="71"/>
        <v>-99.447118075836755</v>
      </c>
      <c r="AB259" s="13">
        <v>89096</v>
      </c>
      <c r="AC259" s="1">
        <f t="shared" si="72"/>
        <v>-15330437</v>
      </c>
      <c r="AD259" s="1">
        <f t="shared" si="73"/>
        <v>-99.422187429411764</v>
      </c>
      <c r="AE259" s="1">
        <v>86648.920150000005</v>
      </c>
      <c r="AF259" s="1">
        <f t="shared" si="74"/>
        <v>-2447.0798499999946</v>
      </c>
      <c r="AG259" s="1">
        <f t="shared" si="75"/>
        <v>-2.7465653340217231</v>
      </c>
      <c r="AH259" s="1">
        <v>1424931.46318</v>
      </c>
      <c r="AI259" s="1">
        <f t="shared" si="52"/>
        <v>1338282.5430300001</v>
      </c>
      <c r="AJ259" s="1">
        <f t="shared" si="53"/>
        <v>1544.4884260684003</v>
      </c>
      <c r="AK259" s="1">
        <v>2778694.6605100003</v>
      </c>
      <c r="AL259" s="1">
        <f t="shared" si="54"/>
        <v>1353763.1973300003</v>
      </c>
      <c r="AM259" s="1">
        <f t="shared" si="55"/>
        <v>95.005495514066723</v>
      </c>
    </row>
    <row r="260" spans="1:39" ht="30">
      <c r="A260" s="58" t="s">
        <v>387</v>
      </c>
      <c r="B260" s="12" t="s">
        <v>158</v>
      </c>
      <c r="C260" s="13">
        <v>111910307</v>
      </c>
      <c r="D260" s="13">
        <v>9639735</v>
      </c>
      <c r="E260" s="14">
        <f t="shared" si="56"/>
        <v>-102270572</v>
      </c>
      <c r="F260" s="1">
        <f t="shared" si="57"/>
        <v>-91.386195553909076</v>
      </c>
      <c r="G260" s="13">
        <v>12600779</v>
      </c>
      <c r="H260" s="1">
        <f t="shared" si="58"/>
        <v>2961044</v>
      </c>
      <c r="I260" s="1">
        <f t="shared" si="59"/>
        <v>30.717068467131099</v>
      </c>
      <c r="J260" s="13">
        <v>55851898</v>
      </c>
      <c r="K260" s="1">
        <f t="shared" si="60"/>
        <v>43251119</v>
      </c>
      <c r="L260" s="1">
        <f t="shared" si="61"/>
        <v>343.24162815648145</v>
      </c>
      <c r="M260" s="13">
        <v>3074257</v>
      </c>
      <c r="N260" s="1">
        <f t="shared" si="62"/>
        <v>-52777641</v>
      </c>
      <c r="O260" s="1">
        <f t="shared" si="63"/>
        <v>-94.495698248249326</v>
      </c>
      <c r="P260" s="13">
        <v>35847094</v>
      </c>
      <c r="Q260" s="1">
        <f t="shared" si="64"/>
        <v>32772837</v>
      </c>
      <c r="R260" s="1">
        <f t="shared" si="65"/>
        <v>1066.0409002890781</v>
      </c>
      <c r="S260" s="13">
        <v>35679260</v>
      </c>
      <c r="T260" s="1">
        <f t="shared" si="66"/>
        <v>-167834</v>
      </c>
      <c r="U260" s="1">
        <f t="shared" si="67"/>
        <v>-0.46819415822102622</v>
      </c>
      <c r="V260" s="13">
        <v>11538280</v>
      </c>
      <c r="W260" s="1">
        <f t="shared" si="68"/>
        <v>-24140980</v>
      </c>
      <c r="X260" s="1">
        <f t="shared" si="69"/>
        <v>-67.661100594575103</v>
      </c>
      <c r="Y260" s="13">
        <v>3591949</v>
      </c>
      <c r="Z260" s="1">
        <f t="shared" si="70"/>
        <v>-7946331</v>
      </c>
      <c r="AA260" s="1">
        <f t="shared" si="71"/>
        <v>-68.869285543425889</v>
      </c>
      <c r="AB260" s="13">
        <v>12425562</v>
      </c>
      <c r="AC260" s="1">
        <f t="shared" si="72"/>
        <v>8833613</v>
      </c>
      <c r="AD260" s="1">
        <f t="shared" si="73"/>
        <v>245.92812982589675</v>
      </c>
      <c r="AE260" s="1">
        <v>19083641.809610002</v>
      </c>
      <c r="AF260" s="1">
        <f t="shared" si="74"/>
        <v>6658079.8096100017</v>
      </c>
      <c r="AG260" s="1">
        <f t="shared" si="75"/>
        <v>53.583731742757401</v>
      </c>
      <c r="AH260" s="1">
        <v>42774951.986570001</v>
      </c>
      <c r="AI260" s="1">
        <f t="shared" si="52"/>
        <v>23691310.176959999</v>
      </c>
      <c r="AJ260" s="1">
        <f t="shared" si="53"/>
        <v>124.1445967877562</v>
      </c>
      <c r="AK260" s="1">
        <v>53995424.079839997</v>
      </c>
      <c r="AL260" s="1">
        <f t="shared" si="54"/>
        <v>11220472.093269996</v>
      </c>
      <c r="AM260" s="1">
        <f t="shared" si="55"/>
        <v>26.231407803316468</v>
      </c>
    </row>
    <row r="261" spans="1:39" ht="17.100000000000001" customHeight="1">
      <c r="A261" s="58" t="s">
        <v>2918</v>
      </c>
      <c r="B261" s="12" t="s">
        <v>210</v>
      </c>
      <c r="C261" s="13"/>
      <c r="D261" s="13"/>
      <c r="E261" s="14"/>
      <c r="F261" s="1"/>
      <c r="G261" s="13"/>
      <c r="H261" s="1"/>
      <c r="I261" s="1"/>
      <c r="J261" s="13"/>
      <c r="K261" s="1"/>
      <c r="L261" s="1"/>
      <c r="M261" s="13"/>
      <c r="N261" s="1"/>
      <c r="O261" s="1"/>
      <c r="P261" s="13"/>
      <c r="Q261" s="1"/>
      <c r="R261" s="1"/>
      <c r="S261" s="13"/>
      <c r="T261" s="1"/>
      <c r="U261" s="1"/>
      <c r="V261" s="13"/>
      <c r="W261" s="1"/>
      <c r="X261" s="1"/>
      <c r="Y261" s="13"/>
      <c r="Z261" s="1"/>
      <c r="AA261" s="1"/>
      <c r="AB261" s="13"/>
      <c r="AC261" s="1"/>
      <c r="AD261" s="1"/>
      <c r="AE261" s="1"/>
      <c r="AF261" s="1"/>
      <c r="AG261" s="1"/>
      <c r="AH261" s="1">
        <v>15396343.293</v>
      </c>
      <c r="AI261" s="1">
        <f t="shared" si="52"/>
        <v>15396343.293</v>
      </c>
      <c r="AJ261" s="1">
        <f t="shared" si="53"/>
        <v>0</v>
      </c>
      <c r="AK261" s="1">
        <v>12510925.225</v>
      </c>
      <c r="AL261" s="1">
        <f t="shared" si="54"/>
        <v>-2885418.068</v>
      </c>
      <c r="AM261" s="1">
        <f t="shared" si="55"/>
        <v>-18.740930967107399</v>
      </c>
    </row>
    <row r="262" spans="1:39" ht="17.100000000000001" customHeight="1">
      <c r="A262" s="58" t="s">
        <v>388</v>
      </c>
      <c r="B262" s="12" t="s">
        <v>38</v>
      </c>
      <c r="C262" s="13">
        <v>437104489</v>
      </c>
      <c r="D262" s="13">
        <v>549371565</v>
      </c>
      <c r="E262" s="14">
        <f t="shared" si="56"/>
        <v>112267076</v>
      </c>
      <c r="F262" s="1">
        <f t="shared" si="57"/>
        <v>25.684265164341518</v>
      </c>
      <c r="G262" s="13">
        <v>1011988441</v>
      </c>
      <c r="H262" s="1">
        <f t="shared" si="58"/>
        <v>462616876</v>
      </c>
      <c r="I262" s="1">
        <f t="shared" si="59"/>
        <v>84.208376529280329</v>
      </c>
      <c r="J262" s="13">
        <v>1107880935</v>
      </c>
      <c r="K262" s="1">
        <f t="shared" si="60"/>
        <v>95892494</v>
      </c>
      <c r="L262" s="1">
        <f t="shared" si="61"/>
        <v>9.4756511156632861</v>
      </c>
      <c r="M262" s="13">
        <v>1048880265</v>
      </c>
      <c r="N262" s="1">
        <f t="shared" si="62"/>
        <v>-59000670</v>
      </c>
      <c r="O262" s="1">
        <f t="shared" si="63"/>
        <v>-5.3255424961347488</v>
      </c>
      <c r="P262" s="13">
        <v>1075209357</v>
      </c>
      <c r="Q262" s="1">
        <f t="shared" si="64"/>
        <v>26329092</v>
      </c>
      <c r="R262" s="1">
        <f t="shared" si="65"/>
        <v>2.5102094946938482</v>
      </c>
      <c r="S262" s="13">
        <v>1117538542</v>
      </c>
      <c r="T262" s="1">
        <f t="shared" si="66"/>
        <v>42329185</v>
      </c>
      <c r="U262" s="1">
        <f t="shared" si="67"/>
        <v>3.9368319038912531</v>
      </c>
      <c r="V262" s="13">
        <v>1066004138</v>
      </c>
      <c r="W262" s="1">
        <f t="shared" si="68"/>
        <v>-51534404</v>
      </c>
      <c r="X262" s="1">
        <f t="shared" si="69"/>
        <v>-4.611420730758117</v>
      </c>
      <c r="Y262" s="13">
        <v>1055691429</v>
      </c>
      <c r="Z262" s="1">
        <f t="shared" si="70"/>
        <v>-10312709</v>
      </c>
      <c r="AA262" s="1">
        <f t="shared" si="71"/>
        <v>-0.96741735162007414</v>
      </c>
      <c r="AB262" s="13">
        <v>1256647325</v>
      </c>
      <c r="AC262" s="1">
        <f t="shared" si="72"/>
        <v>200955896</v>
      </c>
      <c r="AD262" s="1">
        <f t="shared" si="73"/>
        <v>19.03547670083433</v>
      </c>
      <c r="AE262" s="1">
        <v>1546068996.45924</v>
      </c>
      <c r="AF262" s="1">
        <f t="shared" si="74"/>
        <v>289421671.45923996</v>
      </c>
      <c r="AG262" s="1">
        <f t="shared" si="75"/>
        <v>23.031256717889402</v>
      </c>
      <c r="AH262" s="1">
        <v>2065822943.43223</v>
      </c>
      <c r="AI262" s="1">
        <f t="shared" ref="AI262:AI325" si="76">AH262-AE262</f>
        <v>519753946.97299004</v>
      </c>
      <c r="AJ262" s="1">
        <f t="shared" ref="AJ262:AJ325" si="77">IFERROR(AI262/AE262*100,0)</f>
        <v>33.61777179177092</v>
      </c>
      <c r="AK262" s="1">
        <v>2381938304.4350801</v>
      </c>
      <c r="AL262" s="1">
        <f t="shared" ref="AL262:AL325" si="78">AK262-AH262</f>
        <v>316115361.00285006</v>
      </c>
      <c r="AM262" s="1">
        <f t="shared" ref="AM262:AM325" si="79">IFERROR(AL262/AH262*100,0)</f>
        <v>15.302151716721909</v>
      </c>
    </row>
    <row r="263" spans="1:39" ht="17.100000000000001" customHeight="1">
      <c r="A263" s="58" t="s">
        <v>2930</v>
      </c>
      <c r="B263" s="12" t="s">
        <v>176</v>
      </c>
      <c r="C263" s="13"/>
      <c r="D263" s="13"/>
      <c r="E263" s="14"/>
      <c r="F263" s="1"/>
      <c r="G263" s="13"/>
      <c r="H263" s="1"/>
      <c r="I263" s="1"/>
      <c r="J263" s="13"/>
      <c r="K263" s="1"/>
      <c r="L263" s="1"/>
      <c r="M263" s="13"/>
      <c r="N263" s="1"/>
      <c r="O263" s="1"/>
      <c r="P263" s="13"/>
      <c r="Q263" s="1"/>
      <c r="R263" s="1"/>
      <c r="S263" s="13"/>
      <c r="T263" s="1"/>
      <c r="U263" s="1"/>
      <c r="V263" s="13"/>
      <c r="W263" s="1"/>
      <c r="X263" s="1"/>
      <c r="Y263" s="13"/>
      <c r="Z263" s="1"/>
      <c r="AA263" s="1"/>
      <c r="AB263" s="13"/>
      <c r="AC263" s="1"/>
      <c r="AD263" s="1"/>
      <c r="AE263" s="1"/>
      <c r="AF263" s="1"/>
      <c r="AG263" s="1"/>
      <c r="AH263" s="1">
        <v>1642098833.4976001</v>
      </c>
      <c r="AI263" s="1">
        <f t="shared" si="76"/>
        <v>1642098833.4976001</v>
      </c>
      <c r="AJ263" s="1">
        <f t="shared" si="77"/>
        <v>0</v>
      </c>
      <c r="AK263" s="1">
        <v>1530582050.3620901</v>
      </c>
      <c r="AL263" s="1">
        <f t="shared" si="78"/>
        <v>-111516783.13550997</v>
      </c>
      <c r="AM263" s="1">
        <f t="shared" si="79"/>
        <v>-6.7911127430730831</v>
      </c>
    </row>
    <row r="264" spans="1:39" ht="30">
      <c r="A264" s="58" t="s">
        <v>2961</v>
      </c>
      <c r="B264" s="12" t="s">
        <v>2962</v>
      </c>
      <c r="C264" s="13"/>
      <c r="D264" s="13"/>
      <c r="E264" s="14"/>
      <c r="F264" s="1"/>
      <c r="G264" s="13"/>
      <c r="H264" s="1"/>
      <c r="I264" s="1"/>
      <c r="J264" s="13"/>
      <c r="K264" s="1"/>
      <c r="L264" s="1"/>
      <c r="M264" s="13"/>
      <c r="N264" s="1"/>
      <c r="O264" s="1"/>
      <c r="P264" s="13"/>
      <c r="Q264" s="1"/>
      <c r="R264" s="1"/>
      <c r="S264" s="13"/>
      <c r="T264" s="1"/>
      <c r="U264" s="1"/>
      <c r="V264" s="13"/>
      <c r="W264" s="1"/>
      <c r="X264" s="1"/>
      <c r="Y264" s="13"/>
      <c r="Z264" s="1"/>
      <c r="AA264" s="1"/>
      <c r="AB264" s="13"/>
      <c r="AC264" s="1"/>
      <c r="AD264" s="1"/>
      <c r="AE264" s="1"/>
      <c r="AF264" s="1"/>
      <c r="AG264" s="1"/>
      <c r="AH264" s="1">
        <v>11056406.244999999</v>
      </c>
      <c r="AI264" s="1">
        <f t="shared" si="76"/>
        <v>11056406.244999999</v>
      </c>
      <c r="AJ264" s="1">
        <f t="shared" si="77"/>
        <v>0</v>
      </c>
      <c r="AK264" s="1">
        <v>0</v>
      </c>
      <c r="AL264" s="1">
        <f t="shared" si="78"/>
        <v>-11056406.244999999</v>
      </c>
      <c r="AM264" s="1">
        <f t="shared" si="79"/>
        <v>-100</v>
      </c>
    </row>
    <row r="265" spans="1:39" ht="30">
      <c r="A265" s="58" t="s">
        <v>2965</v>
      </c>
      <c r="B265" s="12" t="s">
        <v>2966</v>
      </c>
      <c r="C265" s="13"/>
      <c r="D265" s="13"/>
      <c r="E265" s="14"/>
      <c r="F265" s="1"/>
      <c r="G265" s="13"/>
      <c r="H265" s="1"/>
      <c r="I265" s="1"/>
      <c r="J265" s="13"/>
      <c r="K265" s="1"/>
      <c r="L265" s="1"/>
      <c r="M265" s="13"/>
      <c r="N265" s="1"/>
      <c r="O265" s="1"/>
      <c r="P265" s="13"/>
      <c r="Q265" s="1"/>
      <c r="R265" s="1"/>
      <c r="S265" s="13"/>
      <c r="T265" s="1"/>
      <c r="U265" s="1"/>
      <c r="V265" s="13"/>
      <c r="W265" s="1"/>
      <c r="X265" s="1"/>
      <c r="Y265" s="13"/>
      <c r="Z265" s="1"/>
      <c r="AA265" s="1"/>
      <c r="AB265" s="13"/>
      <c r="AC265" s="1"/>
      <c r="AD265" s="1"/>
      <c r="AE265" s="1"/>
      <c r="AF265" s="1"/>
      <c r="AG265" s="1"/>
      <c r="AH265" s="1">
        <v>898397083.89302003</v>
      </c>
      <c r="AI265" s="1">
        <f t="shared" si="76"/>
        <v>898397083.89302003</v>
      </c>
      <c r="AJ265" s="1">
        <f t="shared" si="77"/>
        <v>0</v>
      </c>
      <c r="AK265" s="1">
        <v>1081618249.9436898</v>
      </c>
      <c r="AL265" s="1">
        <f t="shared" si="78"/>
        <v>183221166.05066979</v>
      </c>
      <c r="AM265" s="1">
        <f t="shared" si="79"/>
        <v>20.394229827273964</v>
      </c>
    </row>
    <row r="266" spans="1:39" ht="17.100000000000001" customHeight="1">
      <c r="A266" s="58" t="s">
        <v>389</v>
      </c>
      <c r="B266" s="12" t="s">
        <v>37</v>
      </c>
      <c r="C266" s="13">
        <v>1588110540</v>
      </c>
      <c r="D266" s="13">
        <v>1594687079</v>
      </c>
      <c r="E266" s="14">
        <f t="shared" si="56"/>
        <v>6576539</v>
      </c>
      <c r="F266" s="1">
        <f t="shared" si="57"/>
        <v>0.41411090943329421</v>
      </c>
      <c r="G266" s="13">
        <v>1626785297</v>
      </c>
      <c r="H266" s="1">
        <f t="shared" si="58"/>
        <v>32098218</v>
      </c>
      <c r="I266" s="1">
        <f t="shared" si="59"/>
        <v>2.0128223538456349</v>
      </c>
      <c r="J266" s="13">
        <v>1661854199</v>
      </c>
      <c r="K266" s="1">
        <f t="shared" si="60"/>
        <v>35068902</v>
      </c>
      <c r="L266" s="1">
        <f t="shared" si="61"/>
        <v>2.1557179097125805</v>
      </c>
      <c r="M266" s="13">
        <v>3246495069</v>
      </c>
      <c r="N266" s="1">
        <f t="shared" si="62"/>
        <v>1584640870</v>
      </c>
      <c r="O266" s="1">
        <f t="shared" si="63"/>
        <v>95.353784402599089</v>
      </c>
      <c r="P266" s="13">
        <v>1115691839</v>
      </c>
      <c r="Q266" s="1">
        <f t="shared" si="64"/>
        <v>-2130803230</v>
      </c>
      <c r="R266" s="1">
        <f t="shared" si="65"/>
        <v>-65.633958614215288</v>
      </c>
      <c r="S266" s="13">
        <v>1317113865</v>
      </c>
      <c r="T266" s="1">
        <f t="shared" si="66"/>
        <v>201422026</v>
      </c>
      <c r="U266" s="1">
        <f t="shared" si="67"/>
        <v>18.053553764499661</v>
      </c>
      <c r="V266" s="13">
        <v>1413409618</v>
      </c>
      <c r="W266" s="1">
        <f t="shared" si="68"/>
        <v>96295753</v>
      </c>
      <c r="X266" s="1">
        <f t="shared" si="69"/>
        <v>7.3111183139811535</v>
      </c>
      <c r="Y266" s="13">
        <v>2730798790</v>
      </c>
      <c r="Z266" s="1">
        <f t="shared" si="70"/>
        <v>1317389172</v>
      </c>
      <c r="AA266" s="1">
        <f t="shared" si="71"/>
        <v>93.206467199800812</v>
      </c>
      <c r="AB266" s="13">
        <v>3052773011</v>
      </c>
      <c r="AC266" s="1">
        <f t="shared" si="72"/>
        <v>321974221</v>
      </c>
      <c r="AD266" s="1">
        <f t="shared" si="73"/>
        <v>11.790477649947984</v>
      </c>
      <c r="AE266" s="1">
        <v>1586157291.6526</v>
      </c>
      <c r="AF266" s="1">
        <f t="shared" si="74"/>
        <v>-1466615719.3474</v>
      </c>
      <c r="AG266" s="1">
        <f t="shared" si="75"/>
        <v>-48.042082200765371</v>
      </c>
      <c r="AH266" s="1">
        <v>31388373890.222198</v>
      </c>
      <c r="AI266" s="1">
        <f t="shared" si="76"/>
        <v>29802216598.569599</v>
      </c>
      <c r="AJ266" s="1">
        <f t="shared" si="77"/>
        <v>1878.8941522639909</v>
      </c>
      <c r="AK266" s="1">
        <v>35375862541.602104</v>
      </c>
      <c r="AL266" s="1">
        <f t="shared" si="78"/>
        <v>3987488651.3799057</v>
      </c>
      <c r="AM266" s="1">
        <f t="shared" si="79"/>
        <v>12.703712098389556</v>
      </c>
    </row>
    <row r="267" spans="1:39" ht="17.100000000000001" customHeight="1">
      <c r="A267" s="58" t="s">
        <v>3050</v>
      </c>
      <c r="B267" s="12" t="s">
        <v>3051</v>
      </c>
      <c r="C267" s="13"/>
      <c r="D267" s="13"/>
      <c r="E267" s="14"/>
      <c r="F267" s="1"/>
      <c r="G267" s="13"/>
      <c r="H267" s="1"/>
      <c r="I267" s="1"/>
      <c r="J267" s="13"/>
      <c r="K267" s="1"/>
      <c r="L267" s="1"/>
      <c r="M267" s="13"/>
      <c r="N267" s="1"/>
      <c r="O267" s="1"/>
      <c r="P267" s="13"/>
      <c r="Q267" s="1"/>
      <c r="R267" s="1"/>
      <c r="S267" s="13"/>
      <c r="T267" s="1"/>
      <c r="U267" s="1"/>
      <c r="V267" s="13"/>
      <c r="W267" s="1"/>
      <c r="X267" s="1"/>
      <c r="Y267" s="13"/>
      <c r="Z267" s="1"/>
      <c r="AA267" s="1"/>
      <c r="AB267" s="13"/>
      <c r="AC267" s="1"/>
      <c r="AD267" s="1"/>
      <c r="AE267" s="1"/>
      <c r="AF267" s="1"/>
      <c r="AG267" s="1"/>
      <c r="AH267" s="1">
        <v>635935772.52175999</v>
      </c>
      <c r="AI267" s="1">
        <f t="shared" si="76"/>
        <v>635935772.52175999</v>
      </c>
      <c r="AJ267" s="1">
        <f t="shared" si="77"/>
        <v>0</v>
      </c>
      <c r="AK267" s="1">
        <v>1312061028.14803</v>
      </c>
      <c r="AL267" s="1">
        <f t="shared" si="78"/>
        <v>676125255.62627006</v>
      </c>
      <c r="AM267" s="1">
        <f t="shared" si="79"/>
        <v>106.31973932605511</v>
      </c>
    </row>
    <row r="268" spans="1:39" ht="30">
      <c r="A268" s="58" t="s">
        <v>390</v>
      </c>
      <c r="B268" s="12" t="s">
        <v>160</v>
      </c>
      <c r="C268" s="13">
        <v>4472458153</v>
      </c>
      <c r="D268" s="13">
        <v>5510331474</v>
      </c>
      <c r="E268" s="14">
        <f t="shared" si="56"/>
        <v>1037873321</v>
      </c>
      <c r="F268" s="1">
        <f t="shared" si="57"/>
        <v>23.205881094802947</v>
      </c>
      <c r="G268" s="13">
        <v>4838196728</v>
      </c>
      <c r="H268" s="1">
        <f t="shared" si="58"/>
        <v>-672134746</v>
      </c>
      <c r="I268" s="1">
        <f t="shared" si="59"/>
        <v>-12.197718942524727</v>
      </c>
      <c r="J268" s="13">
        <v>4962871657</v>
      </c>
      <c r="K268" s="1">
        <f t="shared" si="60"/>
        <v>124674929</v>
      </c>
      <c r="L268" s="1">
        <f t="shared" si="61"/>
        <v>2.5768883741016824</v>
      </c>
      <c r="M268" s="13">
        <v>4839853129</v>
      </c>
      <c r="N268" s="1">
        <f t="shared" si="62"/>
        <v>-123018528</v>
      </c>
      <c r="O268" s="1">
        <f t="shared" si="63"/>
        <v>-2.4787771375567531</v>
      </c>
      <c r="P268" s="13">
        <v>5853475120</v>
      </c>
      <c r="Q268" s="1">
        <f t="shared" si="64"/>
        <v>1013621991</v>
      </c>
      <c r="R268" s="1">
        <f t="shared" si="65"/>
        <v>20.943238647604009</v>
      </c>
      <c r="S268" s="13">
        <v>6012524675</v>
      </c>
      <c r="T268" s="1">
        <f t="shared" si="66"/>
        <v>159049555</v>
      </c>
      <c r="U268" s="1">
        <f t="shared" si="67"/>
        <v>2.7171817038491146</v>
      </c>
      <c r="V268" s="13">
        <v>6408548514</v>
      </c>
      <c r="W268" s="1">
        <f t="shared" si="68"/>
        <v>396023839</v>
      </c>
      <c r="X268" s="1">
        <f t="shared" si="69"/>
        <v>6.5866480456481451</v>
      </c>
      <c r="Y268" s="13">
        <v>8197690411</v>
      </c>
      <c r="Z268" s="1">
        <f t="shared" si="70"/>
        <v>1789141897</v>
      </c>
      <c r="AA268" s="1">
        <f t="shared" si="71"/>
        <v>27.918051850453701</v>
      </c>
      <c r="AB268" s="13">
        <v>15628565736</v>
      </c>
      <c r="AC268" s="1">
        <f t="shared" si="72"/>
        <v>7430875325</v>
      </c>
      <c r="AD268" s="1">
        <f t="shared" si="73"/>
        <v>90.645961880055197</v>
      </c>
      <c r="AE268" s="1">
        <v>17038682135.677801</v>
      </c>
      <c r="AF268" s="1">
        <f t="shared" si="74"/>
        <v>1410116399.6778011</v>
      </c>
      <c r="AG268" s="1">
        <f t="shared" si="75"/>
        <v>9.0226859169145257</v>
      </c>
      <c r="AH268" s="1">
        <v>241753109380.98734</v>
      </c>
      <c r="AI268" s="1">
        <f t="shared" si="76"/>
        <v>224714427245.30954</v>
      </c>
      <c r="AJ268" s="1">
        <f t="shared" si="77"/>
        <v>1318.8486377991251</v>
      </c>
      <c r="AK268" s="1">
        <v>474279568575.23602</v>
      </c>
      <c r="AL268" s="1">
        <f t="shared" si="78"/>
        <v>232526459194.24869</v>
      </c>
      <c r="AM268" s="1">
        <f t="shared" si="79"/>
        <v>96.183440945035358</v>
      </c>
    </row>
    <row r="269" spans="1:39" ht="17.100000000000001" customHeight="1">
      <c r="A269" s="58" t="s">
        <v>391</v>
      </c>
      <c r="B269" s="12" t="s">
        <v>36</v>
      </c>
      <c r="C269" s="13">
        <v>2680433347</v>
      </c>
      <c r="D269" s="13">
        <v>3209692277</v>
      </c>
      <c r="E269" s="14">
        <f t="shared" si="56"/>
        <v>529258930</v>
      </c>
      <c r="F269" s="1">
        <f t="shared" si="57"/>
        <v>19.745274792688214</v>
      </c>
      <c r="G269" s="13">
        <v>3835261934</v>
      </c>
      <c r="H269" s="1">
        <f t="shared" si="58"/>
        <v>625569657</v>
      </c>
      <c r="I269" s="1">
        <f t="shared" si="59"/>
        <v>19.490019696987918</v>
      </c>
      <c r="J269" s="13">
        <v>3985568102</v>
      </c>
      <c r="K269" s="1">
        <f t="shared" si="60"/>
        <v>150306168</v>
      </c>
      <c r="L269" s="1">
        <f t="shared" si="61"/>
        <v>3.9190587393137353</v>
      </c>
      <c r="M269" s="13">
        <v>3959809496</v>
      </c>
      <c r="N269" s="1">
        <f t="shared" si="62"/>
        <v>-25758606</v>
      </c>
      <c r="O269" s="1">
        <f t="shared" si="63"/>
        <v>-0.64629697299800393</v>
      </c>
      <c r="P269" s="13">
        <v>4107024968</v>
      </c>
      <c r="Q269" s="1">
        <f t="shared" si="64"/>
        <v>147215472</v>
      </c>
      <c r="R269" s="1">
        <f t="shared" si="65"/>
        <v>3.7177412738847573</v>
      </c>
      <c r="S269" s="13">
        <v>4295097725</v>
      </c>
      <c r="T269" s="1">
        <f t="shared" si="66"/>
        <v>188072757</v>
      </c>
      <c r="U269" s="1">
        <f t="shared" si="67"/>
        <v>4.5792942206432672</v>
      </c>
      <c r="V269" s="13">
        <v>4293406868</v>
      </c>
      <c r="W269" s="1">
        <f t="shared" si="68"/>
        <v>-1690857</v>
      </c>
      <c r="X269" s="1">
        <f t="shared" si="69"/>
        <v>-3.9367136867648339E-2</v>
      </c>
      <c r="Y269" s="13">
        <v>4958639763</v>
      </c>
      <c r="Z269" s="1">
        <f t="shared" si="70"/>
        <v>665232895</v>
      </c>
      <c r="AA269" s="1">
        <f t="shared" si="71"/>
        <v>15.494289627153035</v>
      </c>
      <c r="AB269" s="13">
        <v>10943788325</v>
      </c>
      <c r="AC269" s="1">
        <f t="shared" si="72"/>
        <v>5985148562</v>
      </c>
      <c r="AD269" s="1">
        <f t="shared" si="73"/>
        <v>120.70141910004281</v>
      </c>
      <c r="AE269" s="1">
        <v>6406117573.5952301</v>
      </c>
      <c r="AF269" s="1">
        <f t="shared" si="74"/>
        <v>-4537670751.4047699</v>
      </c>
      <c r="AG269" s="1">
        <f t="shared" si="75"/>
        <v>-41.463436761097718</v>
      </c>
      <c r="AH269" s="1">
        <v>0</v>
      </c>
      <c r="AI269" s="1">
        <f t="shared" si="76"/>
        <v>-6406117573.5952301</v>
      </c>
      <c r="AJ269" s="1">
        <f t="shared" si="77"/>
        <v>-100</v>
      </c>
      <c r="AK269" s="1">
        <v>0</v>
      </c>
      <c r="AL269" s="1">
        <f t="shared" si="78"/>
        <v>0</v>
      </c>
      <c r="AM269" s="1">
        <f t="shared" si="79"/>
        <v>0</v>
      </c>
    </row>
    <row r="270" spans="1:39" ht="17.100000000000001" customHeight="1">
      <c r="A270" s="58" t="s">
        <v>392</v>
      </c>
      <c r="B270" s="12" t="s">
        <v>175</v>
      </c>
      <c r="C270" s="13">
        <v>1593623367</v>
      </c>
      <c r="D270" s="13">
        <v>2086353936</v>
      </c>
      <c r="E270" s="14">
        <f t="shared" si="56"/>
        <v>492730569</v>
      </c>
      <c r="F270" s="1">
        <f t="shared" si="57"/>
        <v>30.91888454971431</v>
      </c>
      <c r="G270" s="13">
        <v>869196419</v>
      </c>
      <c r="H270" s="1">
        <f t="shared" si="58"/>
        <v>-1217157517</v>
      </c>
      <c r="I270" s="1">
        <f t="shared" si="59"/>
        <v>-58.338975760438757</v>
      </c>
      <c r="J270" s="13">
        <v>846344362</v>
      </c>
      <c r="K270" s="1">
        <f t="shared" si="60"/>
        <v>-22852057</v>
      </c>
      <c r="L270" s="1">
        <f t="shared" si="61"/>
        <v>-2.629101604708751</v>
      </c>
      <c r="M270" s="13">
        <v>787382868</v>
      </c>
      <c r="N270" s="1">
        <f t="shared" si="62"/>
        <v>-58961494</v>
      </c>
      <c r="O270" s="1">
        <f t="shared" si="63"/>
        <v>-6.9666079963796106</v>
      </c>
      <c r="P270" s="13">
        <v>1004268238</v>
      </c>
      <c r="Q270" s="1">
        <f t="shared" si="64"/>
        <v>216885370</v>
      </c>
      <c r="R270" s="1">
        <f t="shared" si="65"/>
        <v>27.545096396483952</v>
      </c>
      <c r="S270" s="13">
        <v>564936921</v>
      </c>
      <c r="T270" s="1">
        <f t="shared" si="66"/>
        <v>-439331317</v>
      </c>
      <c r="U270" s="1">
        <f t="shared" si="67"/>
        <v>-43.746411603629745</v>
      </c>
      <c r="V270" s="13">
        <v>821701589</v>
      </c>
      <c r="W270" s="1">
        <f t="shared" si="68"/>
        <v>256764668</v>
      </c>
      <c r="X270" s="1">
        <f t="shared" si="69"/>
        <v>45.450148229911846</v>
      </c>
      <c r="Y270" s="13">
        <v>1799454296</v>
      </c>
      <c r="Z270" s="1">
        <f t="shared" si="70"/>
        <v>977752707</v>
      </c>
      <c r="AA270" s="1">
        <f t="shared" si="71"/>
        <v>118.99121531332466</v>
      </c>
      <c r="AB270" s="13">
        <v>2647113384</v>
      </c>
      <c r="AC270" s="1">
        <f t="shared" si="72"/>
        <v>847659088</v>
      </c>
      <c r="AD270" s="1">
        <f t="shared" si="73"/>
        <v>47.106452766500276</v>
      </c>
      <c r="AE270" s="1">
        <v>8790249371.8649406</v>
      </c>
      <c r="AF270" s="1">
        <f t="shared" si="74"/>
        <v>6143135987.8649406</v>
      </c>
      <c r="AG270" s="1">
        <f t="shared" si="75"/>
        <v>232.06924285888243</v>
      </c>
      <c r="AH270" s="1">
        <v>0</v>
      </c>
      <c r="AI270" s="1">
        <f t="shared" si="76"/>
        <v>-8790249371.8649406</v>
      </c>
      <c r="AJ270" s="1">
        <f t="shared" si="77"/>
        <v>-100</v>
      </c>
      <c r="AK270" s="1">
        <v>0</v>
      </c>
      <c r="AL270" s="1">
        <f t="shared" si="78"/>
        <v>0</v>
      </c>
      <c r="AM270" s="1">
        <f t="shared" si="79"/>
        <v>0</v>
      </c>
    </row>
    <row r="271" spans="1:39" ht="17.100000000000001" customHeight="1">
      <c r="A271" s="58" t="s">
        <v>3060</v>
      </c>
      <c r="B271" s="12" t="s">
        <v>3061</v>
      </c>
      <c r="C271" s="13"/>
      <c r="D271" s="13"/>
      <c r="E271" s="14"/>
      <c r="F271" s="1"/>
      <c r="G271" s="13"/>
      <c r="H271" s="1"/>
      <c r="I271" s="1"/>
      <c r="J271" s="13"/>
      <c r="K271" s="1"/>
      <c r="L271" s="1"/>
      <c r="M271" s="13"/>
      <c r="N271" s="1"/>
      <c r="O271" s="1"/>
      <c r="P271" s="13"/>
      <c r="Q271" s="1"/>
      <c r="R271" s="1"/>
      <c r="S271" s="13"/>
      <c r="T271" s="1"/>
      <c r="U271" s="1"/>
      <c r="V271" s="13"/>
      <c r="W271" s="1"/>
      <c r="X271" s="1"/>
      <c r="Y271" s="13"/>
      <c r="Z271" s="1"/>
      <c r="AA271" s="1"/>
      <c r="AB271" s="13"/>
      <c r="AC271" s="1"/>
      <c r="AD271" s="1"/>
      <c r="AE271" s="1"/>
      <c r="AF271" s="1"/>
      <c r="AG271" s="1"/>
      <c r="AH271" s="1">
        <v>6719806518.7308493</v>
      </c>
      <c r="AI271" s="1">
        <f t="shared" si="76"/>
        <v>6719806518.7308493</v>
      </c>
      <c r="AJ271" s="1">
        <f t="shared" si="77"/>
        <v>0</v>
      </c>
      <c r="AK271" s="1">
        <v>6798365084.2778702</v>
      </c>
      <c r="AL271" s="1">
        <f t="shared" si="78"/>
        <v>78558565.547020912</v>
      </c>
      <c r="AM271" s="1">
        <f t="shared" si="79"/>
        <v>1.1690599324258228</v>
      </c>
    </row>
    <row r="272" spans="1:39" ht="17.100000000000001" customHeight="1">
      <c r="A272" s="58" t="s">
        <v>3110</v>
      </c>
      <c r="B272" s="12" t="s">
        <v>3111</v>
      </c>
      <c r="C272" s="13"/>
      <c r="D272" s="13"/>
      <c r="E272" s="14"/>
      <c r="F272" s="1"/>
      <c r="G272" s="13"/>
      <c r="H272" s="1"/>
      <c r="I272" s="1"/>
      <c r="J272" s="13"/>
      <c r="K272" s="1"/>
      <c r="L272" s="1"/>
      <c r="M272" s="13"/>
      <c r="N272" s="1"/>
      <c r="O272" s="1"/>
      <c r="P272" s="13"/>
      <c r="Q272" s="1"/>
      <c r="R272" s="1"/>
      <c r="S272" s="13"/>
      <c r="T272" s="1"/>
      <c r="U272" s="1"/>
      <c r="V272" s="13"/>
      <c r="W272" s="1"/>
      <c r="X272" s="1"/>
      <c r="Y272" s="13"/>
      <c r="Z272" s="1"/>
      <c r="AA272" s="1"/>
      <c r="AB272" s="13"/>
      <c r="AC272" s="1"/>
      <c r="AD272" s="1"/>
      <c r="AE272" s="1"/>
      <c r="AF272" s="1"/>
      <c r="AG272" s="1"/>
      <c r="AH272" s="1">
        <v>7979224260.0998297</v>
      </c>
      <c r="AI272" s="1">
        <f t="shared" si="76"/>
        <v>7979224260.0998297</v>
      </c>
      <c r="AJ272" s="1">
        <f t="shared" si="77"/>
        <v>0</v>
      </c>
      <c r="AK272" s="1">
        <v>6944157457.5308704</v>
      </c>
      <c r="AL272" s="1">
        <f t="shared" si="78"/>
        <v>-1035066802.5689592</v>
      </c>
      <c r="AM272" s="1">
        <f t="shared" si="79"/>
        <v>-12.972022953970832</v>
      </c>
    </row>
    <row r="273" spans="1:39" ht="30">
      <c r="A273" s="58" t="s">
        <v>3122</v>
      </c>
      <c r="B273" s="12" t="s">
        <v>3123</v>
      </c>
      <c r="C273" s="13"/>
      <c r="D273" s="13"/>
      <c r="E273" s="14"/>
      <c r="F273" s="1"/>
      <c r="G273" s="13"/>
      <c r="H273" s="1"/>
      <c r="I273" s="1"/>
      <c r="J273" s="13"/>
      <c r="K273" s="1"/>
      <c r="L273" s="1"/>
      <c r="M273" s="13"/>
      <c r="N273" s="1"/>
      <c r="O273" s="1"/>
      <c r="P273" s="13"/>
      <c r="Q273" s="1"/>
      <c r="R273" s="1"/>
      <c r="S273" s="13"/>
      <c r="T273" s="1"/>
      <c r="U273" s="1"/>
      <c r="V273" s="13"/>
      <c r="W273" s="1"/>
      <c r="X273" s="1"/>
      <c r="Y273" s="13"/>
      <c r="Z273" s="1"/>
      <c r="AA273" s="1"/>
      <c r="AB273" s="13"/>
      <c r="AC273" s="1"/>
      <c r="AD273" s="1"/>
      <c r="AE273" s="1"/>
      <c r="AF273" s="1"/>
      <c r="AG273" s="1"/>
      <c r="AH273" s="1">
        <v>158009862.67879999</v>
      </c>
      <c r="AI273" s="1">
        <f t="shared" si="76"/>
        <v>158009862.67879999</v>
      </c>
      <c r="AJ273" s="1">
        <f t="shared" si="77"/>
        <v>0</v>
      </c>
      <c r="AK273" s="1">
        <v>138826565.36546999</v>
      </c>
      <c r="AL273" s="1">
        <f t="shared" si="78"/>
        <v>-19183297.313329995</v>
      </c>
      <c r="AM273" s="1">
        <f t="shared" si="79"/>
        <v>-12.14056957465086</v>
      </c>
    </row>
    <row r="274" spans="1:39" ht="17.100000000000001" customHeight="1">
      <c r="A274" s="58" t="s">
        <v>3130</v>
      </c>
      <c r="B274" s="12" t="s">
        <v>3131</v>
      </c>
      <c r="C274" s="13"/>
      <c r="D274" s="13"/>
      <c r="E274" s="14"/>
      <c r="F274" s="1"/>
      <c r="G274" s="13"/>
      <c r="H274" s="1"/>
      <c r="I274" s="1"/>
      <c r="J274" s="13"/>
      <c r="K274" s="1"/>
      <c r="L274" s="1"/>
      <c r="M274" s="13"/>
      <c r="N274" s="1"/>
      <c r="O274" s="1"/>
      <c r="P274" s="13"/>
      <c r="Q274" s="1"/>
      <c r="R274" s="1"/>
      <c r="S274" s="13"/>
      <c r="T274" s="1"/>
      <c r="U274" s="1"/>
      <c r="V274" s="13"/>
      <c r="W274" s="1"/>
      <c r="X274" s="1"/>
      <c r="Y274" s="13"/>
      <c r="Z274" s="1"/>
      <c r="AA274" s="1"/>
      <c r="AB274" s="13"/>
      <c r="AC274" s="1"/>
      <c r="AD274" s="1"/>
      <c r="AE274" s="1"/>
      <c r="AF274" s="1"/>
      <c r="AG274" s="1"/>
      <c r="AH274" s="1">
        <v>303624706864.30402</v>
      </c>
      <c r="AI274" s="1">
        <f t="shared" si="76"/>
        <v>303624706864.30402</v>
      </c>
      <c r="AJ274" s="1">
        <f t="shared" si="77"/>
        <v>0</v>
      </c>
      <c r="AK274" s="1">
        <v>451270200896.22498</v>
      </c>
      <c r="AL274" s="1">
        <f t="shared" si="78"/>
        <v>147645494031.92096</v>
      </c>
      <c r="AM274" s="1">
        <f t="shared" si="79"/>
        <v>48.62762834972672</v>
      </c>
    </row>
    <row r="275" spans="1:39" ht="17.100000000000001" customHeight="1">
      <c r="A275" s="58" t="s">
        <v>3148</v>
      </c>
      <c r="B275" s="12" t="s">
        <v>3149</v>
      </c>
      <c r="C275" s="13"/>
      <c r="D275" s="13"/>
      <c r="E275" s="14"/>
      <c r="F275" s="1"/>
      <c r="G275" s="13"/>
      <c r="H275" s="1"/>
      <c r="I275" s="1"/>
      <c r="J275" s="13"/>
      <c r="K275" s="1"/>
      <c r="L275" s="1"/>
      <c r="M275" s="13"/>
      <c r="N275" s="1"/>
      <c r="O275" s="1"/>
      <c r="P275" s="13"/>
      <c r="Q275" s="1"/>
      <c r="R275" s="1"/>
      <c r="S275" s="13"/>
      <c r="T275" s="1"/>
      <c r="U275" s="1"/>
      <c r="V275" s="13"/>
      <c r="W275" s="1"/>
      <c r="X275" s="1"/>
      <c r="Y275" s="13"/>
      <c r="Z275" s="1"/>
      <c r="AA275" s="1"/>
      <c r="AB275" s="13"/>
      <c r="AC275" s="1"/>
      <c r="AD275" s="1"/>
      <c r="AE275" s="1"/>
      <c r="AF275" s="1"/>
      <c r="AG275" s="1"/>
      <c r="AH275" s="1">
        <v>7293677997.1479301</v>
      </c>
      <c r="AI275" s="1">
        <f t="shared" si="76"/>
        <v>7293677997.1479301</v>
      </c>
      <c r="AJ275" s="1">
        <f t="shared" si="77"/>
        <v>0</v>
      </c>
      <c r="AK275" s="1">
        <v>9128018571.8369293</v>
      </c>
      <c r="AL275" s="1">
        <f t="shared" si="78"/>
        <v>1834340574.6889992</v>
      </c>
      <c r="AM275" s="1">
        <f t="shared" si="79"/>
        <v>25.149733445955349</v>
      </c>
    </row>
    <row r="276" spans="1:39" ht="17.100000000000001" customHeight="1">
      <c r="A276" s="58" t="s">
        <v>393</v>
      </c>
      <c r="B276" s="12" t="s">
        <v>176</v>
      </c>
      <c r="C276" s="13">
        <v>113295985</v>
      </c>
      <c r="D276" s="13">
        <v>105810933</v>
      </c>
      <c r="E276" s="14">
        <f t="shared" si="56"/>
        <v>-7485052</v>
      </c>
      <c r="F276" s="1">
        <f t="shared" si="57"/>
        <v>-6.6066348247027467</v>
      </c>
      <c r="G276" s="13">
        <v>87427987</v>
      </c>
      <c r="H276" s="1">
        <f t="shared" si="58"/>
        <v>-18382946</v>
      </c>
      <c r="I276" s="1">
        <f t="shared" si="59"/>
        <v>-17.373389950167059</v>
      </c>
      <c r="J276" s="13">
        <v>108760164</v>
      </c>
      <c r="K276" s="1">
        <f t="shared" si="60"/>
        <v>21332177</v>
      </c>
      <c r="L276" s="1">
        <f t="shared" si="61"/>
        <v>24.399711959512459</v>
      </c>
      <c r="M276" s="13">
        <v>78271002</v>
      </c>
      <c r="N276" s="1">
        <f t="shared" si="62"/>
        <v>-30489162</v>
      </c>
      <c r="O276" s="1">
        <f t="shared" si="63"/>
        <v>-28.033390975762046</v>
      </c>
      <c r="P276" s="13">
        <v>90653123</v>
      </c>
      <c r="Q276" s="1">
        <f t="shared" si="64"/>
        <v>12382121</v>
      </c>
      <c r="R276" s="1">
        <f t="shared" si="65"/>
        <v>15.819550898300752</v>
      </c>
      <c r="S276" s="13">
        <v>220568504</v>
      </c>
      <c r="T276" s="1">
        <f t="shared" si="66"/>
        <v>129915381</v>
      </c>
      <c r="U276" s="1">
        <f t="shared" si="67"/>
        <v>143.31043068422474</v>
      </c>
      <c r="V276" s="13">
        <v>269393079</v>
      </c>
      <c r="W276" s="1">
        <f t="shared" si="68"/>
        <v>48824575</v>
      </c>
      <c r="X276" s="1">
        <f t="shared" si="69"/>
        <v>22.135787347045703</v>
      </c>
      <c r="Y276" s="13">
        <v>518652162</v>
      </c>
      <c r="Z276" s="1">
        <f t="shared" si="70"/>
        <v>249259083</v>
      </c>
      <c r="AA276" s="1">
        <f t="shared" si="71"/>
        <v>92.526164341438033</v>
      </c>
      <c r="AB276" s="13">
        <v>697379209</v>
      </c>
      <c r="AC276" s="1">
        <f t="shared" si="72"/>
        <v>178727047</v>
      </c>
      <c r="AD276" s="1">
        <f t="shared" si="73"/>
        <v>34.459905905106396</v>
      </c>
      <c r="AE276" s="1">
        <v>816134071.20219994</v>
      </c>
      <c r="AF276" s="1">
        <f t="shared" si="74"/>
        <v>118754862.20219994</v>
      </c>
      <c r="AG276" s="1">
        <f t="shared" si="75"/>
        <v>17.028735682052709</v>
      </c>
      <c r="AH276" s="1">
        <v>0</v>
      </c>
      <c r="AI276" s="1">
        <f t="shared" si="76"/>
        <v>-816134071.20219994</v>
      </c>
      <c r="AJ276" s="1">
        <f t="shared" si="77"/>
        <v>-100</v>
      </c>
      <c r="AK276" s="1">
        <v>0</v>
      </c>
      <c r="AL276" s="1">
        <f t="shared" si="78"/>
        <v>0</v>
      </c>
      <c r="AM276" s="1">
        <f t="shared" si="79"/>
        <v>0</v>
      </c>
    </row>
    <row r="277" spans="1:39" ht="30">
      <c r="A277" s="58" t="s">
        <v>394</v>
      </c>
      <c r="B277" s="12" t="s">
        <v>177</v>
      </c>
      <c r="C277" s="13">
        <v>10303010</v>
      </c>
      <c r="D277" s="13">
        <v>5542666</v>
      </c>
      <c r="E277" s="14">
        <f t="shared" si="56"/>
        <v>-4760344</v>
      </c>
      <c r="F277" s="1">
        <f t="shared" si="57"/>
        <v>-46.203429871464749</v>
      </c>
      <c r="G277" s="13">
        <v>20212</v>
      </c>
      <c r="H277" s="1">
        <f t="shared" si="58"/>
        <v>-5522454</v>
      </c>
      <c r="I277" s="1">
        <f t="shared" si="59"/>
        <v>-99.635337940261962</v>
      </c>
      <c r="J277" s="13">
        <v>7163</v>
      </c>
      <c r="K277" s="1">
        <f t="shared" si="60"/>
        <v>-13049</v>
      </c>
      <c r="L277" s="1">
        <f t="shared" si="61"/>
        <v>-64.560657035424498</v>
      </c>
      <c r="M277" s="13">
        <v>1802</v>
      </c>
      <c r="N277" s="1">
        <f t="shared" si="62"/>
        <v>-5361</v>
      </c>
      <c r="O277" s="1">
        <f t="shared" si="63"/>
        <v>-74.842942901019128</v>
      </c>
      <c r="P277" s="13">
        <v>12</v>
      </c>
      <c r="Q277" s="1">
        <f t="shared" si="64"/>
        <v>-1790</v>
      </c>
      <c r="R277" s="1">
        <f t="shared" si="65"/>
        <v>-99.334073251942286</v>
      </c>
      <c r="S277" s="13">
        <v>67</v>
      </c>
      <c r="T277" s="1">
        <f t="shared" si="66"/>
        <v>55</v>
      </c>
      <c r="U277" s="1">
        <f t="shared" si="67"/>
        <v>458.33333333333331</v>
      </c>
      <c r="V277" s="13">
        <v>69</v>
      </c>
      <c r="W277" s="1">
        <f t="shared" si="68"/>
        <v>2</v>
      </c>
      <c r="X277" s="1">
        <f t="shared" si="69"/>
        <v>2.9850746268656714</v>
      </c>
      <c r="Y277" s="13">
        <v>4048</v>
      </c>
      <c r="Z277" s="1">
        <f t="shared" si="70"/>
        <v>3979</v>
      </c>
      <c r="AA277" s="1">
        <f t="shared" si="71"/>
        <v>5766.6666666666661</v>
      </c>
      <c r="AB277" s="13">
        <v>15824459</v>
      </c>
      <c r="AC277" s="1">
        <f t="shared" si="72"/>
        <v>15820411</v>
      </c>
      <c r="AD277" s="1">
        <f t="shared" si="73"/>
        <v>390820.42984189728</v>
      </c>
      <c r="AE277" s="1">
        <v>23036917.410999998</v>
      </c>
      <c r="AF277" s="1">
        <f t="shared" si="74"/>
        <v>7212458.4109999985</v>
      </c>
      <c r="AG277" s="1">
        <f t="shared" si="75"/>
        <v>45.577914613068273</v>
      </c>
      <c r="AH277" s="1">
        <v>0</v>
      </c>
      <c r="AI277" s="1">
        <f t="shared" si="76"/>
        <v>-23036917.410999998</v>
      </c>
      <c r="AJ277" s="1">
        <f t="shared" si="77"/>
        <v>-100</v>
      </c>
      <c r="AK277" s="1">
        <v>0</v>
      </c>
      <c r="AL277" s="1">
        <f t="shared" si="78"/>
        <v>0</v>
      </c>
      <c r="AM277" s="1">
        <f t="shared" si="79"/>
        <v>0</v>
      </c>
    </row>
    <row r="278" spans="1:39" ht="17.100000000000001" customHeight="1">
      <c r="A278" s="58" t="s">
        <v>395</v>
      </c>
      <c r="B278" s="12" t="s">
        <v>186</v>
      </c>
      <c r="C278" s="13">
        <v>74802444</v>
      </c>
      <c r="D278" s="13">
        <v>102931662</v>
      </c>
      <c r="E278" s="14">
        <f t="shared" si="56"/>
        <v>28129218</v>
      </c>
      <c r="F278" s="1">
        <f t="shared" si="57"/>
        <v>37.60467772951376</v>
      </c>
      <c r="G278" s="13">
        <v>46290176</v>
      </c>
      <c r="H278" s="1">
        <f t="shared" si="58"/>
        <v>-56641486</v>
      </c>
      <c r="I278" s="1">
        <f t="shared" si="59"/>
        <v>-55.028243884763071</v>
      </c>
      <c r="J278" s="13">
        <v>22191866</v>
      </c>
      <c r="K278" s="1">
        <f t="shared" si="60"/>
        <v>-24098310</v>
      </c>
      <c r="L278" s="1">
        <f t="shared" si="61"/>
        <v>-52.059231747142199</v>
      </c>
      <c r="M278" s="13">
        <v>14387961</v>
      </c>
      <c r="N278" s="1">
        <f t="shared" si="62"/>
        <v>-7803905</v>
      </c>
      <c r="O278" s="1">
        <f t="shared" si="63"/>
        <v>-35.165609777924942</v>
      </c>
      <c r="P278" s="13">
        <v>651528779</v>
      </c>
      <c r="Q278" s="1">
        <f t="shared" si="64"/>
        <v>637140818</v>
      </c>
      <c r="R278" s="1">
        <f t="shared" si="65"/>
        <v>4428.2912498859287</v>
      </c>
      <c r="S278" s="13">
        <v>931921458</v>
      </c>
      <c r="T278" s="1">
        <f t="shared" si="66"/>
        <v>280392679</v>
      </c>
      <c r="U278" s="1">
        <f t="shared" si="67"/>
        <v>43.036115677094287</v>
      </c>
      <c r="V278" s="13">
        <v>1024046909</v>
      </c>
      <c r="W278" s="1">
        <f t="shared" si="68"/>
        <v>92125451</v>
      </c>
      <c r="X278" s="1">
        <f t="shared" si="69"/>
        <v>9.8855381222480663</v>
      </c>
      <c r="Y278" s="13">
        <v>920940142</v>
      </c>
      <c r="Z278" s="1">
        <f t="shared" si="70"/>
        <v>-103106767</v>
      </c>
      <c r="AA278" s="1">
        <f t="shared" si="71"/>
        <v>-10.06855897848328</v>
      </c>
      <c r="AB278" s="13">
        <v>1324460359</v>
      </c>
      <c r="AC278" s="1">
        <f t="shared" si="72"/>
        <v>403520217</v>
      </c>
      <c r="AD278" s="1">
        <f t="shared" si="73"/>
        <v>43.816117747205332</v>
      </c>
      <c r="AE278" s="1">
        <v>1003144201.6044101</v>
      </c>
      <c r="AF278" s="1">
        <f t="shared" si="74"/>
        <v>-321316157.39558995</v>
      </c>
      <c r="AG278" s="1">
        <f t="shared" si="75"/>
        <v>-24.2601566148942</v>
      </c>
      <c r="AH278" s="1">
        <v>0</v>
      </c>
      <c r="AI278" s="1">
        <f t="shared" si="76"/>
        <v>-1003144201.6044101</v>
      </c>
      <c r="AJ278" s="1">
        <f t="shared" si="77"/>
        <v>-100</v>
      </c>
      <c r="AK278" s="1">
        <v>0</v>
      </c>
      <c r="AL278" s="1">
        <f t="shared" si="78"/>
        <v>0</v>
      </c>
      <c r="AM278" s="1">
        <f t="shared" si="79"/>
        <v>0</v>
      </c>
    </row>
    <row r="279" spans="1:39" ht="17.100000000000001" customHeight="1">
      <c r="A279" s="58" t="s">
        <v>396</v>
      </c>
      <c r="B279" s="12" t="s">
        <v>161</v>
      </c>
      <c r="C279" s="13">
        <v>9115555182</v>
      </c>
      <c r="D279" s="13">
        <v>10747609056</v>
      </c>
      <c r="E279" s="14">
        <f t="shared" si="56"/>
        <v>1632053874</v>
      </c>
      <c r="F279" s="1">
        <f t="shared" si="57"/>
        <v>17.904053471397219</v>
      </c>
      <c r="G279" s="13">
        <v>12554474255</v>
      </c>
      <c r="H279" s="1">
        <f t="shared" si="58"/>
        <v>1806865199</v>
      </c>
      <c r="I279" s="1">
        <f t="shared" si="59"/>
        <v>16.811787529537025</v>
      </c>
      <c r="J279" s="13">
        <v>14151106870</v>
      </c>
      <c r="K279" s="1">
        <f t="shared" si="60"/>
        <v>1596632615</v>
      </c>
      <c r="L279" s="1">
        <f t="shared" si="61"/>
        <v>12.717638210649229</v>
      </c>
      <c r="M279" s="13">
        <v>12454036558</v>
      </c>
      <c r="N279" s="1">
        <f t="shared" si="62"/>
        <v>-1697070312</v>
      </c>
      <c r="O279" s="1">
        <f t="shared" si="63"/>
        <v>-11.992491665777379</v>
      </c>
      <c r="P279" s="13">
        <v>13279706451</v>
      </c>
      <c r="Q279" s="1">
        <f t="shared" si="64"/>
        <v>825669893</v>
      </c>
      <c r="R279" s="1">
        <f t="shared" si="65"/>
        <v>6.6297371872545297</v>
      </c>
      <c r="S279" s="13">
        <v>15648322995</v>
      </c>
      <c r="T279" s="1">
        <f t="shared" si="66"/>
        <v>2368616544</v>
      </c>
      <c r="U279" s="1">
        <f t="shared" si="67"/>
        <v>17.836362217341307</v>
      </c>
      <c r="V279" s="13">
        <v>16558015293</v>
      </c>
      <c r="W279" s="1">
        <f t="shared" si="68"/>
        <v>909692298</v>
      </c>
      <c r="X279" s="1">
        <f t="shared" si="69"/>
        <v>5.8133532793940139</v>
      </c>
      <c r="Y279" s="13">
        <v>21599376676</v>
      </c>
      <c r="Z279" s="1">
        <f t="shared" si="70"/>
        <v>5041361383</v>
      </c>
      <c r="AA279" s="1">
        <f t="shared" si="71"/>
        <v>30.446652535290664</v>
      </c>
      <c r="AB279" s="13">
        <v>22860455559</v>
      </c>
      <c r="AC279" s="1">
        <f t="shared" si="72"/>
        <v>1261078883</v>
      </c>
      <c r="AD279" s="1">
        <f t="shared" si="73"/>
        <v>5.8384966469946296</v>
      </c>
      <c r="AE279" s="1">
        <v>23479340404.405602</v>
      </c>
      <c r="AF279" s="1">
        <f t="shared" si="74"/>
        <v>618884845.4056015</v>
      </c>
      <c r="AG279" s="1">
        <f t="shared" si="75"/>
        <v>2.7072288380620257</v>
      </c>
      <c r="AH279" s="1">
        <v>204785427.84388</v>
      </c>
      <c r="AI279" s="1">
        <f t="shared" si="76"/>
        <v>-23274554976.561722</v>
      </c>
      <c r="AJ279" s="1">
        <f t="shared" si="77"/>
        <v>-99.127805873944169</v>
      </c>
      <c r="AK279" s="1">
        <v>213505041.50269002</v>
      </c>
      <c r="AL279" s="1">
        <f t="shared" si="78"/>
        <v>8719613.6588100195</v>
      </c>
      <c r="AM279" s="1">
        <f t="shared" si="79"/>
        <v>4.2579268215595372</v>
      </c>
    </row>
    <row r="280" spans="1:39" ht="17.100000000000001" customHeight="1">
      <c r="A280" s="58" t="s">
        <v>3154</v>
      </c>
      <c r="B280" s="12" t="s">
        <v>723</v>
      </c>
      <c r="C280" s="13"/>
      <c r="D280" s="13"/>
      <c r="E280" s="14"/>
      <c r="F280" s="1"/>
      <c r="G280" s="13"/>
      <c r="H280" s="1"/>
      <c r="I280" s="1"/>
      <c r="J280" s="13"/>
      <c r="K280" s="1"/>
      <c r="L280" s="1"/>
      <c r="M280" s="13"/>
      <c r="N280" s="1"/>
      <c r="O280" s="1"/>
      <c r="P280" s="13"/>
      <c r="Q280" s="1"/>
      <c r="R280" s="1"/>
      <c r="S280" s="13"/>
      <c r="T280" s="1"/>
      <c r="U280" s="1"/>
      <c r="V280" s="13"/>
      <c r="W280" s="1"/>
      <c r="X280" s="1"/>
      <c r="Y280" s="13"/>
      <c r="Z280" s="1"/>
      <c r="AA280" s="1"/>
      <c r="AB280" s="13"/>
      <c r="AC280" s="1"/>
      <c r="AD280" s="1"/>
      <c r="AE280" s="1"/>
      <c r="AF280" s="1"/>
      <c r="AG280" s="1"/>
      <c r="AH280" s="1">
        <v>117756081.65788001</v>
      </c>
      <c r="AI280" s="1">
        <f t="shared" si="76"/>
        <v>117756081.65788001</v>
      </c>
      <c r="AJ280" s="1">
        <f t="shared" si="77"/>
        <v>0</v>
      </c>
      <c r="AK280" s="1">
        <v>174489650.06669</v>
      </c>
      <c r="AL280" s="1">
        <f t="shared" si="78"/>
        <v>56733568.40880999</v>
      </c>
      <c r="AM280" s="1">
        <f t="shared" si="79"/>
        <v>48.17888605841997</v>
      </c>
    </row>
    <row r="281" spans="1:39" ht="30">
      <c r="A281" s="58" t="s">
        <v>3171</v>
      </c>
      <c r="B281" s="12" t="s">
        <v>739</v>
      </c>
      <c r="C281" s="13"/>
      <c r="D281" s="13"/>
      <c r="E281" s="14"/>
      <c r="F281" s="1"/>
      <c r="G281" s="13"/>
      <c r="H281" s="1"/>
      <c r="I281" s="1"/>
      <c r="J281" s="13"/>
      <c r="K281" s="1"/>
      <c r="L281" s="1"/>
      <c r="M281" s="13"/>
      <c r="N281" s="1"/>
      <c r="O281" s="1"/>
      <c r="P281" s="13"/>
      <c r="Q281" s="1"/>
      <c r="R281" s="1"/>
      <c r="S281" s="13"/>
      <c r="T281" s="1"/>
      <c r="U281" s="1"/>
      <c r="V281" s="13"/>
      <c r="W281" s="1"/>
      <c r="X281" s="1"/>
      <c r="Y281" s="13"/>
      <c r="Z281" s="1"/>
      <c r="AA281" s="1"/>
      <c r="AB281" s="13"/>
      <c r="AC281" s="1"/>
      <c r="AD281" s="1"/>
      <c r="AE281" s="1"/>
      <c r="AF281" s="1"/>
      <c r="AG281" s="1"/>
      <c r="AH281" s="1">
        <v>87029346.185000002</v>
      </c>
      <c r="AI281" s="1">
        <f t="shared" si="76"/>
        <v>87029346.185000002</v>
      </c>
      <c r="AJ281" s="1">
        <f t="shared" si="77"/>
        <v>0</v>
      </c>
      <c r="AK281" s="1">
        <v>39015391.434</v>
      </c>
      <c r="AL281" s="1">
        <f t="shared" si="78"/>
        <v>-48013954.751000002</v>
      </c>
      <c r="AM281" s="1">
        <f t="shared" si="79"/>
        <v>-55.1698442602749</v>
      </c>
    </row>
    <row r="282" spans="1:39" ht="30">
      <c r="A282" s="58" t="s">
        <v>3175</v>
      </c>
      <c r="B282" s="12" t="s">
        <v>743</v>
      </c>
      <c r="C282" s="13"/>
      <c r="D282" s="13"/>
      <c r="E282" s="14"/>
      <c r="F282" s="1"/>
      <c r="G282" s="13"/>
      <c r="H282" s="1"/>
      <c r="I282" s="1"/>
      <c r="J282" s="13"/>
      <c r="K282" s="1"/>
      <c r="L282" s="1"/>
      <c r="M282" s="13"/>
      <c r="N282" s="1"/>
      <c r="O282" s="1"/>
      <c r="P282" s="13"/>
      <c r="Q282" s="1"/>
      <c r="R282" s="1"/>
      <c r="S282" s="13"/>
      <c r="T282" s="1"/>
      <c r="U282" s="1"/>
      <c r="V282" s="13"/>
      <c r="W282" s="1"/>
      <c r="X282" s="1"/>
      <c r="Y282" s="13"/>
      <c r="Z282" s="1"/>
      <c r="AA282" s="1"/>
      <c r="AB282" s="13"/>
      <c r="AC282" s="1"/>
      <c r="AD282" s="1"/>
      <c r="AE282" s="1"/>
      <c r="AF282" s="1"/>
      <c r="AG282" s="1"/>
      <c r="AH282" s="1">
        <v>1E-3</v>
      </c>
      <c r="AI282" s="1">
        <f t="shared" si="76"/>
        <v>1E-3</v>
      </c>
      <c r="AJ282" s="1">
        <f t="shared" si="77"/>
        <v>0</v>
      </c>
      <c r="AK282" s="1">
        <v>2E-3</v>
      </c>
      <c r="AL282" s="1">
        <f t="shared" si="78"/>
        <v>1E-3</v>
      </c>
      <c r="AM282" s="1">
        <f t="shared" si="79"/>
        <v>100</v>
      </c>
    </row>
    <row r="283" spans="1:39" ht="17.100000000000001" customHeight="1">
      <c r="A283" s="58" t="s">
        <v>397</v>
      </c>
      <c r="B283" s="12" t="s">
        <v>178</v>
      </c>
      <c r="C283" s="13">
        <v>5305639269</v>
      </c>
      <c r="D283" s="13">
        <v>6672357195</v>
      </c>
      <c r="E283" s="14">
        <f t="shared" si="56"/>
        <v>1366717926</v>
      </c>
      <c r="F283" s="1">
        <f t="shared" si="57"/>
        <v>25.759721999675211</v>
      </c>
      <c r="G283" s="13">
        <v>7733780679</v>
      </c>
      <c r="H283" s="1">
        <f t="shared" si="58"/>
        <v>1061423484</v>
      </c>
      <c r="I283" s="1">
        <f t="shared" si="59"/>
        <v>15.907773714443655</v>
      </c>
      <c r="J283" s="13">
        <v>8791643136</v>
      </c>
      <c r="K283" s="1">
        <f t="shared" si="60"/>
        <v>1057862457</v>
      </c>
      <c r="L283" s="1">
        <f t="shared" si="61"/>
        <v>13.678464659238108</v>
      </c>
      <c r="M283" s="13">
        <v>5680130427</v>
      </c>
      <c r="N283" s="1">
        <f t="shared" si="62"/>
        <v>-3111512709</v>
      </c>
      <c r="O283" s="1">
        <f t="shared" si="63"/>
        <v>-35.391708476643977</v>
      </c>
      <c r="P283" s="13">
        <v>6416868162</v>
      </c>
      <c r="Q283" s="1">
        <f t="shared" si="64"/>
        <v>736737735</v>
      </c>
      <c r="R283" s="1">
        <f t="shared" si="65"/>
        <v>12.970436937468586</v>
      </c>
      <c r="S283" s="13">
        <v>6915333496</v>
      </c>
      <c r="T283" s="1">
        <f t="shared" si="66"/>
        <v>498465334</v>
      </c>
      <c r="U283" s="1">
        <f t="shared" si="67"/>
        <v>7.7680469882778311</v>
      </c>
      <c r="V283" s="13">
        <v>7519509410</v>
      </c>
      <c r="W283" s="1">
        <f t="shared" si="68"/>
        <v>604175914</v>
      </c>
      <c r="X283" s="1">
        <f t="shared" si="69"/>
        <v>8.7367574441560958</v>
      </c>
      <c r="Y283" s="13">
        <v>12862105192</v>
      </c>
      <c r="Z283" s="1">
        <f t="shared" si="70"/>
        <v>5342595782</v>
      </c>
      <c r="AA283" s="1">
        <f t="shared" si="71"/>
        <v>71.049791824118486</v>
      </c>
      <c r="AB283" s="13">
        <v>11580337639</v>
      </c>
      <c r="AC283" s="1">
        <f t="shared" si="72"/>
        <v>-1281767553</v>
      </c>
      <c r="AD283" s="1">
        <f t="shared" si="73"/>
        <v>-9.9654569284446257</v>
      </c>
      <c r="AE283" s="1">
        <v>11764212665.5357</v>
      </c>
      <c r="AF283" s="1">
        <f t="shared" si="74"/>
        <v>183875026.53569984</v>
      </c>
      <c r="AG283" s="1">
        <f t="shared" si="75"/>
        <v>1.5878209450167471</v>
      </c>
      <c r="AH283" s="1">
        <v>0</v>
      </c>
      <c r="AI283" s="1">
        <f t="shared" si="76"/>
        <v>-11764212665.5357</v>
      </c>
      <c r="AJ283" s="1">
        <f t="shared" si="77"/>
        <v>-100</v>
      </c>
      <c r="AK283" s="1">
        <v>0</v>
      </c>
      <c r="AL283" s="1">
        <f t="shared" si="78"/>
        <v>0</v>
      </c>
      <c r="AM283" s="1">
        <f t="shared" si="79"/>
        <v>0</v>
      </c>
    </row>
    <row r="284" spans="1:39" ht="17.100000000000001" customHeight="1">
      <c r="A284" s="58" t="s">
        <v>398</v>
      </c>
      <c r="B284" s="12" t="s">
        <v>35</v>
      </c>
      <c r="C284" s="13">
        <v>3809915913</v>
      </c>
      <c r="D284" s="13">
        <v>4075251861</v>
      </c>
      <c r="E284" s="14">
        <f t="shared" si="56"/>
        <v>265335948</v>
      </c>
      <c r="F284" s="1">
        <f t="shared" si="57"/>
        <v>6.9643518140291309</v>
      </c>
      <c r="G284" s="13">
        <v>4820693576</v>
      </c>
      <c r="H284" s="1">
        <f t="shared" si="58"/>
        <v>745441715</v>
      </c>
      <c r="I284" s="1">
        <f t="shared" si="59"/>
        <v>18.291917663638117</v>
      </c>
      <c r="J284" s="13">
        <v>5359463734</v>
      </c>
      <c r="K284" s="1">
        <f t="shared" si="60"/>
        <v>538770158</v>
      </c>
      <c r="L284" s="1">
        <f t="shared" si="61"/>
        <v>11.176195904304871</v>
      </c>
      <c r="M284" s="13">
        <v>6773906131</v>
      </c>
      <c r="N284" s="1">
        <f t="shared" si="62"/>
        <v>1414442397</v>
      </c>
      <c r="O284" s="1">
        <f t="shared" si="63"/>
        <v>26.391491149140407</v>
      </c>
      <c r="P284" s="13">
        <v>6862838289</v>
      </c>
      <c r="Q284" s="1">
        <f t="shared" si="64"/>
        <v>88932158</v>
      </c>
      <c r="R284" s="1">
        <f t="shared" si="65"/>
        <v>1.3128637492186708</v>
      </c>
      <c r="S284" s="13">
        <v>8732989499</v>
      </c>
      <c r="T284" s="1">
        <f t="shared" si="66"/>
        <v>1870151210</v>
      </c>
      <c r="U284" s="1">
        <f t="shared" si="67"/>
        <v>27.25040473411044</v>
      </c>
      <c r="V284" s="13">
        <v>9038505883</v>
      </c>
      <c r="W284" s="1">
        <f t="shared" si="68"/>
        <v>305516384</v>
      </c>
      <c r="X284" s="1">
        <f t="shared" si="69"/>
        <v>3.4984169399835436</v>
      </c>
      <c r="Y284" s="13">
        <v>8737271484</v>
      </c>
      <c r="Z284" s="1">
        <f t="shared" si="70"/>
        <v>-301234399</v>
      </c>
      <c r="AA284" s="1">
        <f t="shared" si="71"/>
        <v>-3.3327897652484166</v>
      </c>
      <c r="AB284" s="13">
        <v>11280117920</v>
      </c>
      <c r="AC284" s="1">
        <f t="shared" si="72"/>
        <v>2542846436</v>
      </c>
      <c r="AD284" s="1">
        <f t="shared" si="73"/>
        <v>29.103438535205754</v>
      </c>
      <c r="AE284" s="1">
        <v>11715127738.8699</v>
      </c>
      <c r="AF284" s="1">
        <f t="shared" si="74"/>
        <v>435009818.86989975</v>
      </c>
      <c r="AG284" s="1">
        <f t="shared" si="75"/>
        <v>3.8564297107090861</v>
      </c>
      <c r="AH284" s="1">
        <v>0</v>
      </c>
      <c r="AI284" s="1">
        <f t="shared" si="76"/>
        <v>-11715127738.8699</v>
      </c>
      <c r="AJ284" s="1">
        <f t="shared" si="77"/>
        <v>-100</v>
      </c>
      <c r="AK284" s="1">
        <v>0</v>
      </c>
      <c r="AL284" s="1">
        <f t="shared" si="78"/>
        <v>0</v>
      </c>
      <c r="AM284" s="1">
        <f t="shared" si="79"/>
        <v>0</v>
      </c>
    </row>
    <row r="285" spans="1:39" ht="17.100000000000001" customHeight="1">
      <c r="A285" s="58" t="s">
        <v>399</v>
      </c>
      <c r="B285" s="12" t="s">
        <v>34</v>
      </c>
      <c r="C285" s="13">
        <v>143062910900</v>
      </c>
      <c r="D285" s="13">
        <v>143421950445</v>
      </c>
      <c r="E285" s="15">
        <f t="shared" si="56"/>
        <v>359039545</v>
      </c>
      <c r="F285" s="1">
        <f t="shared" si="57"/>
        <v>0.25096619573955559</v>
      </c>
      <c r="G285" s="13">
        <v>161972114359</v>
      </c>
      <c r="H285" s="1">
        <f t="shared" si="58"/>
        <v>18550163914</v>
      </c>
      <c r="I285" s="1">
        <f t="shared" si="59"/>
        <v>12.93397827629857</v>
      </c>
      <c r="J285" s="13">
        <v>166328226570</v>
      </c>
      <c r="K285" s="1">
        <f t="shared" si="60"/>
        <v>4356112211</v>
      </c>
      <c r="L285" s="1">
        <f t="shared" si="61"/>
        <v>2.6894210946366846</v>
      </c>
      <c r="M285" s="13">
        <v>177384774217</v>
      </c>
      <c r="N285" s="1">
        <f t="shared" si="62"/>
        <v>11056547647</v>
      </c>
      <c r="O285" s="1">
        <f t="shared" si="63"/>
        <v>6.6474271234695097</v>
      </c>
      <c r="P285" s="13">
        <v>182633707071</v>
      </c>
      <c r="Q285" s="1">
        <f t="shared" si="64"/>
        <v>5248932854</v>
      </c>
      <c r="R285" s="1">
        <f t="shared" si="65"/>
        <v>2.9590661753070342</v>
      </c>
      <c r="S285" s="13">
        <v>194329089536</v>
      </c>
      <c r="T285" s="1">
        <f t="shared" si="66"/>
        <v>11695382465</v>
      </c>
      <c r="U285" s="1">
        <f t="shared" si="67"/>
        <v>6.4037371044838656</v>
      </c>
      <c r="V285" s="13">
        <v>204764580014</v>
      </c>
      <c r="W285" s="1">
        <f t="shared" si="68"/>
        <v>10435490478</v>
      </c>
      <c r="X285" s="1">
        <f t="shared" si="69"/>
        <v>5.3700094529938074</v>
      </c>
      <c r="Y285" s="13">
        <v>134257953753</v>
      </c>
      <c r="Z285" s="1">
        <f t="shared" si="70"/>
        <v>-70506626261</v>
      </c>
      <c r="AA285" s="1">
        <f t="shared" si="71"/>
        <v>-34.433018765344755</v>
      </c>
      <c r="AB285" s="13">
        <v>125572190814</v>
      </c>
      <c r="AC285" s="1">
        <f t="shared" si="72"/>
        <v>-8685762939</v>
      </c>
      <c r="AD285" s="1">
        <f t="shared" si="73"/>
        <v>-6.4694587517545239</v>
      </c>
      <c r="AE285" s="1">
        <v>144906070326.49399</v>
      </c>
      <c r="AF285" s="1">
        <f t="shared" si="74"/>
        <v>19333879512.493988</v>
      </c>
      <c r="AG285" s="1">
        <f t="shared" si="75"/>
        <v>15.396625150174939</v>
      </c>
      <c r="AH285" s="1">
        <v>80258959891.112503</v>
      </c>
      <c r="AI285" s="1">
        <f t="shared" si="76"/>
        <v>-64647110435.381485</v>
      </c>
      <c r="AJ285" s="1">
        <f t="shared" si="77"/>
        <v>-44.613114060523721</v>
      </c>
      <c r="AK285" s="1">
        <v>211547957406.45499</v>
      </c>
      <c r="AL285" s="1">
        <f t="shared" si="78"/>
        <v>131288997515.34248</v>
      </c>
      <c r="AM285" s="1">
        <f t="shared" si="79"/>
        <v>163.58173304695518</v>
      </c>
    </row>
    <row r="286" spans="1:39" ht="17.100000000000001" customHeight="1">
      <c r="A286" s="58" t="s">
        <v>3177</v>
      </c>
      <c r="B286" s="12" t="s">
        <v>3178</v>
      </c>
      <c r="C286" s="13"/>
      <c r="D286" s="13"/>
      <c r="E286" s="15"/>
      <c r="F286" s="1"/>
      <c r="G286" s="13"/>
      <c r="H286" s="1"/>
      <c r="I286" s="1"/>
      <c r="J286" s="13"/>
      <c r="K286" s="1"/>
      <c r="L286" s="1"/>
      <c r="M286" s="13"/>
      <c r="N286" s="1"/>
      <c r="O286" s="1"/>
      <c r="P286" s="13"/>
      <c r="Q286" s="1"/>
      <c r="R286" s="1"/>
      <c r="S286" s="13"/>
      <c r="T286" s="1"/>
      <c r="U286" s="1"/>
      <c r="V286" s="13"/>
      <c r="W286" s="1"/>
      <c r="X286" s="1"/>
      <c r="Y286" s="13"/>
      <c r="Z286" s="1"/>
      <c r="AA286" s="1"/>
      <c r="AB286" s="13"/>
      <c r="AC286" s="1"/>
      <c r="AD286" s="1"/>
      <c r="AE286" s="1"/>
      <c r="AF286" s="1"/>
      <c r="AG286" s="1"/>
      <c r="AH286" s="1">
        <v>60645069510.346703</v>
      </c>
      <c r="AI286" s="1">
        <f t="shared" si="76"/>
        <v>60645069510.346703</v>
      </c>
      <c r="AJ286" s="1">
        <f t="shared" si="77"/>
        <v>0</v>
      </c>
      <c r="AK286" s="1">
        <v>57267000192.556206</v>
      </c>
      <c r="AL286" s="1">
        <f t="shared" si="78"/>
        <v>-3378069317.7904968</v>
      </c>
      <c r="AM286" s="1">
        <f t="shared" si="79"/>
        <v>-5.5702291135376827</v>
      </c>
    </row>
    <row r="287" spans="1:39" ht="17.100000000000001" customHeight="1">
      <c r="A287" s="58" t="s">
        <v>400</v>
      </c>
      <c r="B287" s="12" t="s">
        <v>33</v>
      </c>
      <c r="C287" s="13">
        <v>2639807666</v>
      </c>
      <c r="D287" s="13">
        <v>4359230255</v>
      </c>
      <c r="E287" s="15">
        <f t="shared" si="56"/>
        <v>1719422589</v>
      </c>
      <c r="F287" s="1">
        <f t="shared" si="57"/>
        <v>65.134388809673226</v>
      </c>
      <c r="G287" s="13">
        <v>2668498793</v>
      </c>
      <c r="H287" s="1">
        <f t="shared" si="58"/>
        <v>-1690731462</v>
      </c>
      <c r="I287" s="1">
        <f t="shared" si="59"/>
        <v>-38.785091933621665</v>
      </c>
      <c r="J287" s="13">
        <v>3702079699</v>
      </c>
      <c r="K287" s="1">
        <f t="shared" si="60"/>
        <v>1033580906</v>
      </c>
      <c r="L287" s="1">
        <f t="shared" si="61"/>
        <v>38.732672793830261</v>
      </c>
      <c r="M287" s="13">
        <v>7955669748</v>
      </c>
      <c r="N287" s="1">
        <f t="shared" si="62"/>
        <v>4253590049</v>
      </c>
      <c r="O287" s="1">
        <f t="shared" si="63"/>
        <v>114.89731164212841</v>
      </c>
      <c r="P287" s="13">
        <v>7536677145</v>
      </c>
      <c r="Q287" s="1">
        <f t="shared" si="64"/>
        <v>-418992603</v>
      </c>
      <c r="R287" s="1">
        <f t="shared" si="65"/>
        <v>-5.2665912018951246</v>
      </c>
      <c r="S287" s="13">
        <v>8409167246</v>
      </c>
      <c r="T287" s="1">
        <f t="shared" si="66"/>
        <v>872490101</v>
      </c>
      <c r="U287" s="1">
        <f t="shared" si="67"/>
        <v>11.576588517909773</v>
      </c>
      <c r="V287" s="13">
        <v>6588976198</v>
      </c>
      <c r="W287" s="1">
        <f t="shared" si="68"/>
        <v>-1820191048</v>
      </c>
      <c r="X287" s="1">
        <f t="shared" si="69"/>
        <v>-21.645318671308537</v>
      </c>
      <c r="Y287" s="13">
        <v>1621503587</v>
      </c>
      <c r="Z287" s="1">
        <f t="shared" si="70"/>
        <v>-4967472611</v>
      </c>
      <c r="AA287" s="1">
        <f t="shared" si="71"/>
        <v>-75.390659515628741</v>
      </c>
      <c r="AB287" s="13">
        <v>1563438698</v>
      </c>
      <c r="AC287" s="1">
        <f t="shared" si="72"/>
        <v>-58064889</v>
      </c>
      <c r="AD287" s="1">
        <f t="shared" si="73"/>
        <v>-3.5809288037054463</v>
      </c>
      <c r="AE287" s="1">
        <v>861401238.89880002</v>
      </c>
      <c r="AF287" s="1">
        <f t="shared" si="74"/>
        <v>-702037459.10119998</v>
      </c>
      <c r="AG287" s="1">
        <f t="shared" si="75"/>
        <v>-44.903420901584973</v>
      </c>
      <c r="AH287" s="1">
        <v>0</v>
      </c>
      <c r="AI287" s="1">
        <f t="shared" si="76"/>
        <v>-861401238.89880002</v>
      </c>
      <c r="AJ287" s="1">
        <f t="shared" si="77"/>
        <v>-100</v>
      </c>
      <c r="AK287" s="1">
        <v>0</v>
      </c>
      <c r="AL287" s="1">
        <f t="shared" si="78"/>
        <v>0</v>
      </c>
      <c r="AM287" s="1">
        <f t="shared" si="79"/>
        <v>0</v>
      </c>
    </row>
    <row r="288" spans="1:39" ht="17.100000000000001" customHeight="1">
      <c r="A288" s="58" t="s">
        <v>3191</v>
      </c>
      <c r="B288" s="12" t="s">
        <v>3192</v>
      </c>
      <c r="C288" s="13"/>
      <c r="D288" s="13"/>
      <c r="E288" s="15"/>
      <c r="F288" s="1"/>
      <c r="G288" s="13"/>
      <c r="H288" s="1"/>
      <c r="I288" s="1"/>
      <c r="J288" s="13"/>
      <c r="K288" s="1"/>
      <c r="L288" s="1"/>
      <c r="M288" s="13"/>
      <c r="N288" s="1"/>
      <c r="O288" s="1"/>
      <c r="P288" s="13"/>
      <c r="Q288" s="1"/>
      <c r="R288" s="1"/>
      <c r="S288" s="13"/>
      <c r="T288" s="1"/>
      <c r="U288" s="1"/>
      <c r="V288" s="13"/>
      <c r="W288" s="1"/>
      <c r="X288" s="1"/>
      <c r="Y288" s="13"/>
      <c r="Z288" s="1"/>
      <c r="AA288" s="1"/>
      <c r="AB288" s="13"/>
      <c r="AC288" s="1"/>
      <c r="AD288" s="1"/>
      <c r="AE288" s="1"/>
      <c r="AF288" s="1"/>
      <c r="AG288" s="1"/>
      <c r="AH288" s="1">
        <v>39154079.185099997</v>
      </c>
      <c r="AI288" s="1">
        <f t="shared" si="76"/>
        <v>39154079.185099997</v>
      </c>
      <c r="AJ288" s="1">
        <f t="shared" si="77"/>
        <v>0</v>
      </c>
      <c r="AK288" s="1">
        <v>24199750.6677</v>
      </c>
      <c r="AL288" s="1">
        <f t="shared" si="78"/>
        <v>-14954328.517399997</v>
      </c>
      <c r="AM288" s="1">
        <f t="shared" si="79"/>
        <v>-38.19353903511243</v>
      </c>
    </row>
    <row r="289" spans="1:39" ht="17.100000000000001" customHeight="1">
      <c r="A289" s="58" t="s">
        <v>401</v>
      </c>
      <c r="B289" s="12" t="s">
        <v>32</v>
      </c>
      <c r="C289" s="13">
        <v>14099267936</v>
      </c>
      <c r="D289" s="13">
        <v>11553464704</v>
      </c>
      <c r="E289" s="15">
        <f t="shared" si="56"/>
        <v>-2545803232</v>
      </c>
      <c r="F289" s="1">
        <f t="shared" si="57"/>
        <v>-18.056279542711145</v>
      </c>
      <c r="G289" s="13">
        <v>13058887762</v>
      </c>
      <c r="H289" s="1">
        <f t="shared" si="58"/>
        <v>1505423058</v>
      </c>
      <c r="I289" s="1">
        <f t="shared" si="59"/>
        <v>13.030057186904267</v>
      </c>
      <c r="J289" s="13">
        <v>13558672683</v>
      </c>
      <c r="K289" s="1">
        <f t="shared" si="60"/>
        <v>499784921</v>
      </c>
      <c r="L289" s="1">
        <f t="shared" si="61"/>
        <v>3.8271630027659933</v>
      </c>
      <c r="M289" s="13">
        <v>19417914998</v>
      </c>
      <c r="N289" s="1">
        <f t="shared" si="62"/>
        <v>5859242315</v>
      </c>
      <c r="O289" s="1">
        <f t="shared" si="63"/>
        <v>43.213981574659421</v>
      </c>
      <c r="P289" s="13">
        <v>21263718047</v>
      </c>
      <c r="Q289" s="1">
        <f t="shared" si="64"/>
        <v>1845803049</v>
      </c>
      <c r="R289" s="1">
        <f t="shared" si="65"/>
        <v>9.5056706612945483</v>
      </c>
      <c r="S289" s="13">
        <v>23682136375</v>
      </c>
      <c r="T289" s="1">
        <f t="shared" si="66"/>
        <v>2418418328</v>
      </c>
      <c r="U289" s="1">
        <f t="shared" si="67"/>
        <v>11.373449942547575</v>
      </c>
      <c r="V289" s="13">
        <v>33110500683</v>
      </c>
      <c r="W289" s="1">
        <f t="shared" si="68"/>
        <v>9428364308</v>
      </c>
      <c r="X289" s="1">
        <f t="shared" si="69"/>
        <v>39.81213585930125</v>
      </c>
      <c r="Y289" s="13">
        <v>30632073271</v>
      </c>
      <c r="Z289" s="1">
        <f t="shared" si="70"/>
        <v>-2478427412</v>
      </c>
      <c r="AA289" s="1">
        <f t="shared" si="71"/>
        <v>-7.4853214565628861</v>
      </c>
      <c r="AB289" s="13">
        <v>40176309399</v>
      </c>
      <c r="AC289" s="1">
        <f t="shared" si="72"/>
        <v>9544236128</v>
      </c>
      <c r="AD289" s="1">
        <f t="shared" si="73"/>
        <v>31.157656367437987</v>
      </c>
      <c r="AE289" s="1">
        <v>49988989582.507599</v>
      </c>
      <c r="AF289" s="1">
        <f t="shared" si="74"/>
        <v>9812680183.5075989</v>
      </c>
      <c r="AG289" s="1">
        <f t="shared" si="75"/>
        <v>24.424045738138005</v>
      </c>
      <c r="AH289" s="1">
        <v>0</v>
      </c>
      <c r="AI289" s="1">
        <f t="shared" si="76"/>
        <v>-49988989582.507599</v>
      </c>
      <c r="AJ289" s="1">
        <f t="shared" si="77"/>
        <v>-100</v>
      </c>
      <c r="AK289" s="1">
        <v>0</v>
      </c>
      <c r="AL289" s="1">
        <f t="shared" si="78"/>
        <v>0</v>
      </c>
      <c r="AM289" s="1">
        <f t="shared" si="79"/>
        <v>0</v>
      </c>
    </row>
    <row r="290" spans="1:39" ht="17.100000000000001" customHeight="1">
      <c r="A290" s="58" t="s">
        <v>402</v>
      </c>
      <c r="B290" s="12" t="s">
        <v>31</v>
      </c>
      <c r="C290" s="13">
        <v>623393170</v>
      </c>
      <c r="D290" s="13">
        <v>482039369</v>
      </c>
      <c r="E290" s="15">
        <f t="shared" si="56"/>
        <v>-141353801</v>
      </c>
      <c r="F290" s="1">
        <f t="shared" si="57"/>
        <v>-22.674903704832055</v>
      </c>
      <c r="G290" s="13">
        <v>3087095737</v>
      </c>
      <c r="H290" s="1">
        <f t="shared" si="58"/>
        <v>2605056368</v>
      </c>
      <c r="I290" s="1">
        <f t="shared" si="59"/>
        <v>540.42398516209164</v>
      </c>
      <c r="J290" s="13">
        <v>2943268681</v>
      </c>
      <c r="K290" s="1">
        <f t="shared" si="60"/>
        <v>-143827056</v>
      </c>
      <c r="L290" s="1">
        <f t="shared" si="61"/>
        <v>-4.6589762110769293</v>
      </c>
      <c r="M290" s="13">
        <v>3450739267</v>
      </c>
      <c r="N290" s="1">
        <f t="shared" si="62"/>
        <v>507470586</v>
      </c>
      <c r="O290" s="1">
        <f t="shared" si="63"/>
        <v>17.241734989263115</v>
      </c>
      <c r="P290" s="13">
        <v>4295549220</v>
      </c>
      <c r="Q290" s="1">
        <f t="shared" si="64"/>
        <v>844809953</v>
      </c>
      <c r="R290" s="1">
        <f t="shared" si="65"/>
        <v>24.481999004649808</v>
      </c>
      <c r="S290" s="13">
        <v>4547925454</v>
      </c>
      <c r="T290" s="1">
        <f t="shared" si="66"/>
        <v>252376234</v>
      </c>
      <c r="U290" s="1">
        <f t="shared" si="67"/>
        <v>5.8752960581836842</v>
      </c>
      <c r="V290" s="13">
        <v>4900291309</v>
      </c>
      <c r="W290" s="1">
        <f t="shared" si="68"/>
        <v>352365855</v>
      </c>
      <c r="X290" s="1">
        <f t="shared" si="69"/>
        <v>7.7478370866894162</v>
      </c>
      <c r="Y290" s="13">
        <v>4604623158</v>
      </c>
      <c r="Z290" s="1">
        <f t="shared" si="70"/>
        <v>-295668151</v>
      </c>
      <c r="AA290" s="1">
        <f t="shared" si="71"/>
        <v>-6.0336851904491544</v>
      </c>
      <c r="AB290" s="13">
        <v>221935568</v>
      </c>
      <c r="AC290" s="1">
        <f t="shared" si="72"/>
        <v>-4382687590</v>
      </c>
      <c r="AD290" s="1">
        <f t="shared" si="73"/>
        <v>-95.180157846046257</v>
      </c>
      <c r="AE290" s="1">
        <v>309007327.74281001</v>
      </c>
      <c r="AF290" s="1">
        <f t="shared" si="74"/>
        <v>87071759.742810011</v>
      </c>
      <c r="AG290" s="1">
        <f t="shared" si="75"/>
        <v>39.232900128387712</v>
      </c>
      <c r="AH290" s="1">
        <v>0</v>
      </c>
      <c r="AI290" s="1">
        <f t="shared" si="76"/>
        <v>-309007327.74281001</v>
      </c>
      <c r="AJ290" s="1">
        <f t="shared" si="77"/>
        <v>-100</v>
      </c>
      <c r="AK290" s="1">
        <v>0</v>
      </c>
      <c r="AL290" s="1">
        <f t="shared" si="78"/>
        <v>0</v>
      </c>
      <c r="AM290" s="1">
        <f t="shared" si="79"/>
        <v>0</v>
      </c>
    </row>
    <row r="291" spans="1:39" ht="17.100000000000001" customHeight="1">
      <c r="A291" s="58" t="s">
        <v>403</v>
      </c>
      <c r="B291" s="12" t="s">
        <v>30</v>
      </c>
      <c r="C291" s="13">
        <v>97050595249</v>
      </c>
      <c r="D291" s="13">
        <v>92048737125</v>
      </c>
      <c r="E291" s="15">
        <f t="shared" si="56"/>
        <v>-5001858124</v>
      </c>
      <c r="F291" s="1">
        <f t="shared" si="57"/>
        <v>-5.153866507636427</v>
      </c>
      <c r="G291" s="13">
        <v>103516214126</v>
      </c>
      <c r="H291" s="1">
        <f t="shared" si="58"/>
        <v>11467477001</v>
      </c>
      <c r="I291" s="1">
        <f t="shared" si="59"/>
        <v>12.458049245615872</v>
      </c>
      <c r="J291" s="13">
        <v>108451690575</v>
      </c>
      <c r="K291" s="1">
        <f t="shared" si="60"/>
        <v>4935476449</v>
      </c>
      <c r="L291" s="1">
        <f t="shared" si="61"/>
        <v>4.7678293595557264</v>
      </c>
      <c r="M291" s="13">
        <v>115412788488</v>
      </c>
      <c r="N291" s="1">
        <f t="shared" si="62"/>
        <v>6961097913</v>
      </c>
      <c r="O291" s="1">
        <f t="shared" si="63"/>
        <v>6.4186163222472201</v>
      </c>
      <c r="P291" s="13">
        <v>116094298728</v>
      </c>
      <c r="Q291" s="1">
        <f t="shared" si="64"/>
        <v>681510240</v>
      </c>
      <c r="R291" s="1">
        <f t="shared" si="65"/>
        <v>0.59049802792942641</v>
      </c>
      <c r="S291" s="13">
        <v>119948559086</v>
      </c>
      <c r="T291" s="1">
        <f t="shared" si="66"/>
        <v>3854260358</v>
      </c>
      <c r="U291" s="1">
        <f t="shared" si="67"/>
        <v>3.3199393942938018</v>
      </c>
      <c r="V291" s="13">
        <v>116604950670</v>
      </c>
      <c r="W291" s="1">
        <f t="shared" si="68"/>
        <v>-3343608416</v>
      </c>
      <c r="X291" s="1">
        <f t="shared" si="69"/>
        <v>-2.7875352913599567</v>
      </c>
      <c r="Y291" s="13">
        <v>71051334082</v>
      </c>
      <c r="Z291" s="1">
        <f t="shared" si="70"/>
        <v>-45553616588</v>
      </c>
      <c r="AA291" s="1">
        <f t="shared" si="71"/>
        <v>-39.066623094691629</v>
      </c>
      <c r="AB291" s="13">
        <v>70543342779</v>
      </c>
      <c r="AC291" s="1">
        <f t="shared" si="72"/>
        <v>-507991303</v>
      </c>
      <c r="AD291" s="1">
        <f t="shared" si="73"/>
        <v>-0.71496377874302786</v>
      </c>
      <c r="AE291" s="1">
        <v>83333730022.136292</v>
      </c>
      <c r="AF291" s="1">
        <f t="shared" si="74"/>
        <v>12790387243.136292</v>
      </c>
      <c r="AG291" s="1">
        <f t="shared" si="75"/>
        <v>18.131246322146012</v>
      </c>
      <c r="AH291" s="1">
        <v>0</v>
      </c>
      <c r="AI291" s="1">
        <f t="shared" si="76"/>
        <v>-83333730022.136292</v>
      </c>
      <c r="AJ291" s="1">
        <f t="shared" si="77"/>
        <v>-100</v>
      </c>
      <c r="AK291" s="1">
        <v>0</v>
      </c>
      <c r="AL291" s="1">
        <f t="shared" si="78"/>
        <v>0</v>
      </c>
      <c r="AM291" s="1">
        <f t="shared" si="79"/>
        <v>0</v>
      </c>
    </row>
    <row r="292" spans="1:39" ht="17.100000000000001" customHeight="1">
      <c r="A292" s="58" t="s">
        <v>404</v>
      </c>
      <c r="B292" s="12" t="s">
        <v>29</v>
      </c>
      <c r="C292" s="13">
        <v>19353815719</v>
      </c>
      <c r="D292" s="13">
        <v>21259743202</v>
      </c>
      <c r="E292" s="15">
        <f t="shared" si="56"/>
        <v>1905927483</v>
      </c>
      <c r="F292" s="1">
        <f t="shared" si="57"/>
        <v>9.84781249688616</v>
      </c>
      <c r="G292" s="13">
        <v>24279054343</v>
      </c>
      <c r="H292" s="1">
        <f t="shared" si="58"/>
        <v>3019311141</v>
      </c>
      <c r="I292" s="1">
        <f t="shared" si="59"/>
        <v>14.202011342808504</v>
      </c>
      <c r="J292" s="13">
        <v>21555539833</v>
      </c>
      <c r="K292" s="1">
        <f t="shared" si="60"/>
        <v>-2723514510</v>
      </c>
      <c r="L292" s="1">
        <f t="shared" si="61"/>
        <v>-11.217547732806276</v>
      </c>
      <c r="M292" s="13">
        <v>14048268524</v>
      </c>
      <c r="N292" s="1">
        <f t="shared" si="62"/>
        <v>-7507271309</v>
      </c>
      <c r="O292" s="1">
        <f t="shared" si="63"/>
        <v>-34.827572712917636</v>
      </c>
      <c r="P292" s="13">
        <v>15108881185</v>
      </c>
      <c r="Q292" s="1">
        <f t="shared" si="64"/>
        <v>1060612661</v>
      </c>
      <c r="R292" s="1">
        <f t="shared" si="65"/>
        <v>7.5497749718269835</v>
      </c>
      <c r="S292" s="13">
        <v>15722959950</v>
      </c>
      <c r="T292" s="1">
        <f t="shared" si="66"/>
        <v>614078765</v>
      </c>
      <c r="U292" s="1">
        <f t="shared" si="67"/>
        <v>4.0643563046193885</v>
      </c>
      <c r="V292" s="13">
        <v>17207602144</v>
      </c>
      <c r="W292" s="1">
        <f t="shared" si="68"/>
        <v>1484642194</v>
      </c>
      <c r="X292" s="1">
        <f t="shared" si="69"/>
        <v>9.4425108168007519</v>
      </c>
      <c r="Y292" s="13">
        <v>0</v>
      </c>
      <c r="Z292" s="1">
        <f t="shared" si="70"/>
        <v>-17207602144</v>
      </c>
      <c r="AA292" s="1">
        <f t="shared" si="71"/>
        <v>-100</v>
      </c>
      <c r="AB292" s="13">
        <v>0</v>
      </c>
      <c r="AC292" s="1">
        <f t="shared" si="72"/>
        <v>0</v>
      </c>
      <c r="AD292" s="1">
        <f t="shared" si="73"/>
        <v>0</v>
      </c>
      <c r="AE292" s="1">
        <v>0</v>
      </c>
      <c r="AF292" s="1">
        <f t="shared" si="74"/>
        <v>0</v>
      </c>
      <c r="AG292" s="1">
        <f t="shared" si="75"/>
        <v>0</v>
      </c>
      <c r="AH292" s="1">
        <v>0</v>
      </c>
      <c r="AI292" s="1">
        <f t="shared" si="76"/>
        <v>0</v>
      </c>
      <c r="AJ292" s="1">
        <f t="shared" si="77"/>
        <v>0</v>
      </c>
      <c r="AK292" s="1">
        <v>0</v>
      </c>
      <c r="AL292" s="1">
        <f t="shared" si="78"/>
        <v>0</v>
      </c>
      <c r="AM292" s="1">
        <f t="shared" si="79"/>
        <v>0</v>
      </c>
    </row>
    <row r="293" spans="1:39" ht="17.100000000000001" customHeight="1">
      <c r="A293" s="58" t="s">
        <v>405</v>
      </c>
      <c r="B293" s="12" t="s">
        <v>179</v>
      </c>
      <c r="C293" s="15">
        <v>0</v>
      </c>
      <c r="D293" s="13">
        <v>0</v>
      </c>
      <c r="E293" s="15">
        <f t="shared" si="56"/>
        <v>0</v>
      </c>
      <c r="F293" s="1">
        <f t="shared" si="57"/>
        <v>0</v>
      </c>
      <c r="G293" s="13">
        <v>0</v>
      </c>
      <c r="H293" s="1">
        <f t="shared" si="58"/>
        <v>0</v>
      </c>
      <c r="I293" s="1">
        <f t="shared" si="59"/>
        <v>0</v>
      </c>
      <c r="J293" s="13">
        <v>0</v>
      </c>
      <c r="K293" s="1">
        <f t="shared" si="60"/>
        <v>0</v>
      </c>
      <c r="L293" s="1">
        <f t="shared" si="61"/>
        <v>0</v>
      </c>
      <c r="M293" s="13">
        <v>0</v>
      </c>
      <c r="N293" s="1">
        <f t="shared" si="62"/>
        <v>0</v>
      </c>
      <c r="O293" s="1">
        <f t="shared" si="63"/>
        <v>0</v>
      </c>
      <c r="P293" s="13">
        <v>0</v>
      </c>
      <c r="Q293" s="1">
        <f t="shared" si="64"/>
        <v>0</v>
      </c>
      <c r="R293" s="1">
        <f t="shared" si="65"/>
        <v>0</v>
      </c>
      <c r="S293" s="13">
        <v>0</v>
      </c>
      <c r="T293" s="1">
        <f t="shared" si="66"/>
        <v>0</v>
      </c>
      <c r="U293" s="1">
        <f t="shared" si="67"/>
        <v>0</v>
      </c>
      <c r="V293" s="13">
        <v>0</v>
      </c>
      <c r="W293" s="1">
        <f t="shared" si="68"/>
        <v>0</v>
      </c>
      <c r="X293" s="1">
        <f t="shared" si="69"/>
        <v>0</v>
      </c>
      <c r="Y293" s="13">
        <v>0</v>
      </c>
      <c r="Z293" s="1">
        <f t="shared" si="70"/>
        <v>0</v>
      </c>
      <c r="AA293" s="1">
        <f t="shared" si="71"/>
        <v>0</v>
      </c>
      <c r="AB293" s="13">
        <v>13915166</v>
      </c>
      <c r="AC293" s="1">
        <f t="shared" si="72"/>
        <v>13915166</v>
      </c>
      <c r="AD293" s="1">
        <f t="shared" si="73"/>
        <v>0</v>
      </c>
      <c r="AE293" s="1">
        <v>79880028.454999998</v>
      </c>
      <c r="AF293" s="1">
        <f t="shared" si="74"/>
        <v>65964862.454999998</v>
      </c>
      <c r="AG293" s="1">
        <f t="shared" si="75"/>
        <v>474.05012958523099</v>
      </c>
      <c r="AH293" s="1">
        <v>0</v>
      </c>
      <c r="AI293" s="1">
        <f t="shared" si="76"/>
        <v>-79880028.454999998</v>
      </c>
      <c r="AJ293" s="1">
        <f t="shared" si="77"/>
        <v>-100</v>
      </c>
      <c r="AK293" s="1">
        <v>0</v>
      </c>
      <c r="AL293" s="1">
        <f t="shared" si="78"/>
        <v>0</v>
      </c>
      <c r="AM293" s="1">
        <f t="shared" si="79"/>
        <v>0</v>
      </c>
    </row>
    <row r="294" spans="1:39" ht="17.100000000000001" customHeight="1">
      <c r="A294" s="58" t="s">
        <v>406</v>
      </c>
      <c r="B294" s="12" t="s">
        <v>28</v>
      </c>
      <c r="C294" s="13">
        <v>567866218</v>
      </c>
      <c r="D294" s="13">
        <v>3921213690</v>
      </c>
      <c r="E294" s="15">
        <f t="shared" si="56"/>
        <v>3353347472</v>
      </c>
      <c r="F294" s="1">
        <f t="shared" si="57"/>
        <v>590.51716156145778</v>
      </c>
      <c r="G294" s="13">
        <v>4177610638</v>
      </c>
      <c r="H294" s="1">
        <f t="shared" si="58"/>
        <v>256396948</v>
      </c>
      <c r="I294" s="1">
        <f t="shared" si="59"/>
        <v>6.5387139867911657</v>
      </c>
      <c r="J294" s="13">
        <v>4229675047</v>
      </c>
      <c r="K294" s="1">
        <f t="shared" si="60"/>
        <v>52064409</v>
      </c>
      <c r="L294" s="1">
        <f t="shared" si="61"/>
        <v>1.2462724152992259</v>
      </c>
      <c r="M294" s="13">
        <v>4391796872</v>
      </c>
      <c r="N294" s="1">
        <f t="shared" si="62"/>
        <v>162121825</v>
      </c>
      <c r="O294" s="1">
        <f t="shared" si="63"/>
        <v>3.832961709788766</v>
      </c>
      <c r="P294" s="13">
        <v>4610589647</v>
      </c>
      <c r="Q294" s="1">
        <f t="shared" si="64"/>
        <v>218792775</v>
      </c>
      <c r="R294" s="1">
        <f t="shared" si="65"/>
        <v>4.9818509684479784</v>
      </c>
      <c r="S294" s="13">
        <v>6174072814</v>
      </c>
      <c r="T294" s="1">
        <f t="shared" si="66"/>
        <v>1563483167</v>
      </c>
      <c r="U294" s="1">
        <f t="shared" si="67"/>
        <v>33.910698776181938</v>
      </c>
      <c r="V294" s="13">
        <v>6442485571</v>
      </c>
      <c r="W294" s="1">
        <f t="shared" si="68"/>
        <v>268412757</v>
      </c>
      <c r="X294" s="1">
        <f t="shared" si="69"/>
        <v>4.3474180672336979</v>
      </c>
      <c r="Y294" s="13">
        <v>3183920204</v>
      </c>
      <c r="Z294" s="1">
        <f t="shared" si="70"/>
        <v>-3258565367</v>
      </c>
      <c r="AA294" s="1">
        <f t="shared" si="71"/>
        <v>-50.579319597827308</v>
      </c>
      <c r="AB294" s="13">
        <v>4010822940</v>
      </c>
      <c r="AC294" s="1">
        <f t="shared" si="72"/>
        <v>826902736</v>
      </c>
      <c r="AD294" s="1">
        <f t="shared" si="73"/>
        <v>25.971214195668331</v>
      </c>
      <c r="AE294" s="1">
        <v>4381772302.0430002</v>
      </c>
      <c r="AF294" s="1">
        <f t="shared" si="74"/>
        <v>370949362.04300022</v>
      </c>
      <c r="AG294" s="1">
        <f t="shared" si="75"/>
        <v>9.248709494092008</v>
      </c>
      <c r="AH294" s="1">
        <v>4759060346.8330002</v>
      </c>
      <c r="AI294" s="1">
        <f t="shared" si="76"/>
        <v>377288044.78999996</v>
      </c>
      <c r="AJ294" s="1">
        <f t="shared" si="77"/>
        <v>8.6103982311926508</v>
      </c>
      <c r="AK294" s="1">
        <v>5212447438.8710003</v>
      </c>
      <c r="AL294" s="1">
        <f t="shared" si="78"/>
        <v>453387092.03800011</v>
      </c>
      <c r="AM294" s="1">
        <f t="shared" si="79"/>
        <v>9.5268195609184598</v>
      </c>
    </row>
    <row r="295" spans="1:39" ht="17.100000000000001" customHeight="1">
      <c r="A295" s="58" t="s">
        <v>407</v>
      </c>
      <c r="B295" s="17" t="s">
        <v>220</v>
      </c>
      <c r="C295" s="18">
        <v>5435969763</v>
      </c>
      <c r="D295" s="18">
        <v>6742157415</v>
      </c>
      <c r="E295" s="15">
        <f t="shared" si="56"/>
        <v>1306187652</v>
      </c>
      <c r="F295" s="1">
        <f t="shared" si="57"/>
        <v>24.028604075221015</v>
      </c>
      <c r="G295" s="18">
        <v>6830058664</v>
      </c>
      <c r="H295" s="1">
        <f t="shared" si="58"/>
        <v>87901249</v>
      </c>
      <c r="I295" s="1">
        <f t="shared" si="59"/>
        <v>1.3037555131008463</v>
      </c>
      <c r="J295" s="18">
        <v>7159802511</v>
      </c>
      <c r="K295" s="1">
        <f t="shared" si="60"/>
        <v>329743847</v>
      </c>
      <c r="L295" s="1">
        <f t="shared" si="61"/>
        <v>4.8278333060010157</v>
      </c>
      <c r="M295" s="18">
        <v>7098269830</v>
      </c>
      <c r="N295" s="1">
        <f t="shared" si="62"/>
        <v>-61532681</v>
      </c>
      <c r="O295" s="1">
        <f t="shared" si="63"/>
        <v>-0.85941869074550503</v>
      </c>
      <c r="P295" s="18">
        <v>7262706386</v>
      </c>
      <c r="Q295" s="1">
        <f t="shared" si="64"/>
        <v>164436556</v>
      </c>
      <c r="R295" s="1">
        <f t="shared" si="65"/>
        <v>2.3165723470391093</v>
      </c>
      <c r="S295" s="18">
        <v>8511150782</v>
      </c>
      <c r="T295" s="1">
        <f t="shared" si="66"/>
        <v>1248444396</v>
      </c>
      <c r="U295" s="1">
        <f t="shared" si="67"/>
        <v>17.189795782004509</v>
      </c>
      <c r="V295" s="18">
        <v>11097919361</v>
      </c>
      <c r="W295" s="1">
        <f t="shared" si="68"/>
        <v>2586768579</v>
      </c>
      <c r="X295" s="1">
        <f t="shared" si="69"/>
        <v>30.392700649490152</v>
      </c>
      <c r="Y295" s="18">
        <v>14935011349</v>
      </c>
      <c r="Z295" s="1">
        <f t="shared" si="70"/>
        <v>3837091988</v>
      </c>
      <c r="AA295" s="1">
        <f t="shared" si="71"/>
        <v>34.574877174582852</v>
      </c>
      <c r="AB295" s="18">
        <v>22849779</v>
      </c>
      <c r="AC295" s="1">
        <f t="shared" si="72"/>
        <v>-14912161570</v>
      </c>
      <c r="AD295" s="1">
        <f t="shared" si="73"/>
        <v>-99.847005278629865</v>
      </c>
      <c r="AE295" s="1">
        <v>0</v>
      </c>
      <c r="AF295" s="1">
        <f t="shared" si="74"/>
        <v>-22849779</v>
      </c>
      <c r="AG295" s="1">
        <f t="shared" si="75"/>
        <v>-100</v>
      </c>
      <c r="AH295" s="1">
        <v>2603042035.961</v>
      </c>
      <c r="AI295" s="1">
        <f t="shared" si="76"/>
        <v>2603042035.961</v>
      </c>
      <c r="AJ295" s="1">
        <f t="shared" si="77"/>
        <v>0</v>
      </c>
      <c r="AK295" s="1">
        <v>2614279319.7709999</v>
      </c>
      <c r="AL295" s="1">
        <f t="shared" si="78"/>
        <v>11237283.809999943</v>
      </c>
      <c r="AM295" s="1">
        <f t="shared" si="79"/>
        <v>0.43169813067775997</v>
      </c>
    </row>
    <row r="296" spans="1:39" ht="17.100000000000001" customHeight="1">
      <c r="A296" s="58" t="s">
        <v>408</v>
      </c>
      <c r="B296" s="17" t="s">
        <v>27</v>
      </c>
      <c r="C296" s="18">
        <v>3292195179</v>
      </c>
      <c r="D296" s="11">
        <v>3055364685</v>
      </c>
      <c r="E296" s="15">
        <f t="shared" si="56"/>
        <v>-236830494</v>
      </c>
      <c r="F296" s="1">
        <f t="shared" si="57"/>
        <v>-7.193695425796018</v>
      </c>
      <c r="G296" s="11">
        <v>4354694296</v>
      </c>
      <c r="H296" s="1">
        <f t="shared" si="58"/>
        <v>1299329611</v>
      </c>
      <c r="I296" s="1">
        <f t="shared" si="59"/>
        <v>42.526171012544779</v>
      </c>
      <c r="J296" s="11">
        <v>4727497541</v>
      </c>
      <c r="K296" s="1">
        <f t="shared" si="60"/>
        <v>372803245</v>
      </c>
      <c r="L296" s="1">
        <f t="shared" si="61"/>
        <v>8.5609510027474958</v>
      </c>
      <c r="M296" s="11">
        <v>5609326490</v>
      </c>
      <c r="N296" s="1">
        <f t="shared" si="62"/>
        <v>881828949</v>
      </c>
      <c r="O296" s="1">
        <f t="shared" si="63"/>
        <v>18.653186836210772</v>
      </c>
      <c r="P296" s="11">
        <v>6461286713</v>
      </c>
      <c r="Q296" s="1">
        <f t="shared" si="64"/>
        <v>851960223</v>
      </c>
      <c r="R296" s="1">
        <f t="shared" si="65"/>
        <v>15.188280170869497</v>
      </c>
      <c r="S296" s="11">
        <v>7333117829</v>
      </c>
      <c r="T296" s="1">
        <f t="shared" si="66"/>
        <v>871831116</v>
      </c>
      <c r="U296" s="1">
        <f t="shared" si="67"/>
        <v>13.493150122032048</v>
      </c>
      <c r="V296" s="11">
        <v>8811854078</v>
      </c>
      <c r="W296" s="1">
        <f t="shared" si="68"/>
        <v>1478736249</v>
      </c>
      <c r="X296" s="1">
        <f t="shared" si="69"/>
        <v>20.165177806799971</v>
      </c>
      <c r="Y296" s="11">
        <v>8229488102</v>
      </c>
      <c r="Z296" s="1">
        <f t="shared" si="70"/>
        <v>-582365976</v>
      </c>
      <c r="AA296" s="1">
        <f t="shared" si="71"/>
        <v>-6.6088926444430847</v>
      </c>
      <c r="AB296" s="11">
        <v>9019576485</v>
      </c>
      <c r="AC296" s="1">
        <f t="shared" si="72"/>
        <v>790088383</v>
      </c>
      <c r="AD296" s="1">
        <f t="shared" si="73"/>
        <v>9.6006990131984757</v>
      </c>
      <c r="AE296" s="1">
        <v>5951289824.7107306</v>
      </c>
      <c r="AF296" s="1">
        <f t="shared" si="74"/>
        <v>-3068286660.2892694</v>
      </c>
      <c r="AG296" s="1">
        <f t="shared" si="75"/>
        <v>-34.018079068257599</v>
      </c>
      <c r="AH296" s="1">
        <v>12212633918.7868</v>
      </c>
      <c r="AI296" s="1">
        <f t="shared" si="76"/>
        <v>6261344094.0760698</v>
      </c>
      <c r="AJ296" s="1">
        <f t="shared" si="77"/>
        <v>105.20986674313765</v>
      </c>
      <c r="AK296" s="1">
        <v>143601962180.88501</v>
      </c>
      <c r="AL296" s="1">
        <f t="shared" si="78"/>
        <v>131389328262.09821</v>
      </c>
      <c r="AM296" s="1">
        <f t="shared" si="79"/>
        <v>1075.8475946780068</v>
      </c>
    </row>
    <row r="297" spans="1:39" ht="17.100000000000001" customHeight="1">
      <c r="A297" s="59" t="s">
        <v>409</v>
      </c>
      <c r="B297" s="12" t="s">
        <v>162</v>
      </c>
      <c r="C297" s="13">
        <v>42870668081</v>
      </c>
      <c r="D297" s="13">
        <v>48719607373</v>
      </c>
      <c r="E297" s="15">
        <f t="shared" si="56"/>
        <v>5848939292</v>
      </c>
      <c r="F297" s="1">
        <f t="shared" si="57"/>
        <v>13.643219370757162</v>
      </c>
      <c r="G297" s="13">
        <v>55011509473</v>
      </c>
      <c r="H297" s="1">
        <f t="shared" si="58"/>
        <v>6291902100</v>
      </c>
      <c r="I297" s="1">
        <f t="shared" si="59"/>
        <v>12.914517253451677</v>
      </c>
      <c r="J297" s="13">
        <v>59246144577</v>
      </c>
      <c r="K297" s="1">
        <f t="shared" si="60"/>
        <v>4234635104</v>
      </c>
      <c r="L297" s="1">
        <f t="shared" si="61"/>
        <v>7.6977257024339361</v>
      </c>
      <c r="M297" s="13">
        <v>72447594673</v>
      </c>
      <c r="N297" s="1">
        <f t="shared" si="62"/>
        <v>13201450096</v>
      </c>
      <c r="O297" s="1">
        <f t="shared" si="63"/>
        <v>22.28237835601702</v>
      </c>
      <c r="P297" s="13">
        <v>77940679974</v>
      </c>
      <c r="Q297" s="1">
        <f t="shared" si="64"/>
        <v>5493085301</v>
      </c>
      <c r="R297" s="1">
        <f t="shared" si="65"/>
        <v>7.5821500020720229</v>
      </c>
      <c r="S297" s="13">
        <v>84408711779</v>
      </c>
      <c r="T297" s="1">
        <f t="shared" si="66"/>
        <v>6468031805</v>
      </c>
      <c r="U297" s="1">
        <f t="shared" si="67"/>
        <v>8.2986597078158049</v>
      </c>
      <c r="V297" s="13">
        <v>92895255274</v>
      </c>
      <c r="W297" s="1">
        <f t="shared" si="68"/>
        <v>8486543495</v>
      </c>
      <c r="X297" s="1">
        <f t="shared" si="69"/>
        <v>10.054108534696727</v>
      </c>
      <c r="Y297" s="13">
        <v>103165087012</v>
      </c>
      <c r="Z297" s="1">
        <f t="shared" si="70"/>
        <v>10269831738</v>
      </c>
      <c r="AA297" s="1">
        <f t="shared" si="71"/>
        <v>11.055281249519719</v>
      </c>
      <c r="AB297" s="13">
        <v>112477317992</v>
      </c>
      <c r="AC297" s="1">
        <f t="shared" si="72"/>
        <v>9312230980</v>
      </c>
      <c r="AD297" s="1">
        <f t="shared" si="73"/>
        <v>9.0265333454493337</v>
      </c>
      <c r="AE297" s="1">
        <v>127668640081.916</v>
      </c>
      <c r="AF297" s="1">
        <f t="shared" si="74"/>
        <v>15191322089.916</v>
      </c>
      <c r="AG297" s="1">
        <f t="shared" si="75"/>
        <v>13.506120488218334</v>
      </c>
      <c r="AH297" s="1">
        <v>157371534097.013</v>
      </c>
      <c r="AI297" s="1">
        <f t="shared" si="76"/>
        <v>29702894015.097</v>
      </c>
      <c r="AJ297" s="1">
        <f t="shared" si="77"/>
        <v>23.265614794705058</v>
      </c>
      <c r="AK297" s="1">
        <v>153584733646.41699</v>
      </c>
      <c r="AL297" s="1">
        <f t="shared" si="78"/>
        <v>-3786800450.5960083</v>
      </c>
      <c r="AM297" s="1">
        <f t="shared" si="79"/>
        <v>-2.4062804447604882</v>
      </c>
    </row>
    <row r="298" spans="1:39" ht="17.100000000000001" customHeight="1">
      <c r="A298" s="58" t="s">
        <v>3235</v>
      </c>
      <c r="B298" s="12" t="s">
        <v>43</v>
      </c>
      <c r="C298" s="13"/>
      <c r="D298" s="13"/>
      <c r="E298" s="15"/>
      <c r="F298" s="1"/>
      <c r="G298" s="13"/>
      <c r="H298" s="1"/>
      <c r="I298" s="1"/>
      <c r="J298" s="13"/>
      <c r="K298" s="1"/>
      <c r="L298" s="1"/>
      <c r="M298" s="13"/>
      <c r="N298" s="1"/>
      <c r="O298" s="1"/>
      <c r="P298" s="13"/>
      <c r="Q298" s="1"/>
      <c r="R298" s="1"/>
      <c r="S298" s="13"/>
      <c r="T298" s="1"/>
      <c r="U298" s="1"/>
      <c r="V298" s="13"/>
      <c r="W298" s="1"/>
      <c r="X298" s="1"/>
      <c r="Y298" s="13"/>
      <c r="Z298" s="1"/>
      <c r="AA298" s="1"/>
      <c r="AB298" s="13"/>
      <c r="AC298" s="1"/>
      <c r="AD298" s="1"/>
      <c r="AE298" s="1"/>
      <c r="AF298" s="1"/>
      <c r="AG298" s="1"/>
      <c r="AH298" s="1">
        <v>709660619.03479004</v>
      </c>
      <c r="AI298" s="1">
        <f t="shared" si="76"/>
        <v>709660619.03479004</v>
      </c>
      <c r="AJ298" s="1">
        <f t="shared" si="77"/>
        <v>0</v>
      </c>
      <c r="AK298" s="1">
        <v>662359768.27058995</v>
      </c>
      <c r="AL298" s="1">
        <f t="shared" si="78"/>
        <v>-47300850.764200091</v>
      </c>
      <c r="AM298" s="1">
        <f t="shared" si="79"/>
        <v>-6.6652776687163531</v>
      </c>
    </row>
    <row r="299" spans="1:39" ht="17.100000000000001" customHeight="1">
      <c r="A299" s="58" t="s">
        <v>3241</v>
      </c>
      <c r="B299" s="12" t="s">
        <v>42</v>
      </c>
      <c r="C299" s="13"/>
      <c r="D299" s="13"/>
      <c r="E299" s="15"/>
      <c r="F299" s="1"/>
      <c r="G299" s="13"/>
      <c r="H299" s="1"/>
      <c r="I299" s="1"/>
      <c r="J299" s="13"/>
      <c r="K299" s="1"/>
      <c r="L299" s="1"/>
      <c r="M299" s="13"/>
      <c r="N299" s="1"/>
      <c r="O299" s="1"/>
      <c r="P299" s="13"/>
      <c r="Q299" s="1"/>
      <c r="R299" s="1"/>
      <c r="S299" s="13"/>
      <c r="T299" s="1"/>
      <c r="U299" s="1"/>
      <c r="V299" s="13"/>
      <c r="W299" s="1"/>
      <c r="X299" s="1"/>
      <c r="Y299" s="13"/>
      <c r="Z299" s="1"/>
      <c r="AA299" s="1"/>
      <c r="AB299" s="13"/>
      <c r="AC299" s="1"/>
      <c r="AD299" s="1"/>
      <c r="AE299" s="1"/>
      <c r="AF299" s="1"/>
      <c r="AG299" s="1"/>
      <c r="AH299" s="1">
        <v>12227128131.872499</v>
      </c>
      <c r="AI299" s="1">
        <f t="shared" si="76"/>
        <v>12227128131.872499</v>
      </c>
      <c r="AJ299" s="1">
        <f t="shared" si="77"/>
        <v>0</v>
      </c>
      <c r="AK299" s="1">
        <v>13754621708.1831</v>
      </c>
      <c r="AL299" s="1">
        <f t="shared" si="78"/>
        <v>1527493576.3106003</v>
      </c>
      <c r="AM299" s="1">
        <f t="shared" si="79"/>
        <v>12.492660253791545</v>
      </c>
    </row>
    <row r="300" spans="1:39" ht="17.100000000000001" customHeight="1">
      <c r="A300" s="58" t="s">
        <v>3243</v>
      </c>
      <c r="B300" s="12" t="s">
        <v>41</v>
      </c>
      <c r="C300" s="13"/>
      <c r="D300" s="13"/>
      <c r="E300" s="15"/>
      <c r="F300" s="1"/>
      <c r="G300" s="13"/>
      <c r="H300" s="1"/>
      <c r="I300" s="1"/>
      <c r="J300" s="13"/>
      <c r="K300" s="1"/>
      <c r="L300" s="1"/>
      <c r="M300" s="13"/>
      <c r="N300" s="1"/>
      <c r="O300" s="1"/>
      <c r="P300" s="13"/>
      <c r="Q300" s="1"/>
      <c r="R300" s="1"/>
      <c r="S300" s="13"/>
      <c r="T300" s="1"/>
      <c r="U300" s="1"/>
      <c r="V300" s="13"/>
      <c r="W300" s="1"/>
      <c r="X300" s="1"/>
      <c r="Y300" s="13"/>
      <c r="Z300" s="1"/>
      <c r="AA300" s="1"/>
      <c r="AB300" s="13"/>
      <c r="AC300" s="1"/>
      <c r="AD300" s="1"/>
      <c r="AE300" s="1"/>
      <c r="AF300" s="1"/>
      <c r="AG300" s="1"/>
      <c r="AH300" s="1">
        <v>809637260.72561002</v>
      </c>
      <c r="AI300" s="1">
        <f t="shared" si="76"/>
        <v>809637260.72561002</v>
      </c>
      <c r="AJ300" s="1">
        <f t="shared" si="77"/>
        <v>0</v>
      </c>
      <c r="AK300" s="1">
        <v>1081543110.99103</v>
      </c>
      <c r="AL300" s="1">
        <f t="shared" si="78"/>
        <v>271905850.26541996</v>
      </c>
      <c r="AM300" s="1">
        <f t="shared" si="79"/>
        <v>33.58366313597444</v>
      </c>
    </row>
    <row r="301" spans="1:39" ht="30">
      <c r="A301" s="58" t="s">
        <v>3250</v>
      </c>
      <c r="B301" s="12" t="s">
        <v>3251</v>
      </c>
      <c r="C301" s="13"/>
      <c r="D301" s="13"/>
      <c r="E301" s="15"/>
      <c r="F301" s="1"/>
      <c r="G301" s="13"/>
      <c r="H301" s="1"/>
      <c r="I301" s="1"/>
      <c r="J301" s="13"/>
      <c r="K301" s="1"/>
      <c r="L301" s="1"/>
      <c r="M301" s="13"/>
      <c r="N301" s="1"/>
      <c r="O301" s="1"/>
      <c r="P301" s="13"/>
      <c r="Q301" s="1"/>
      <c r="R301" s="1"/>
      <c r="S301" s="13"/>
      <c r="T301" s="1"/>
      <c r="U301" s="1"/>
      <c r="V301" s="13"/>
      <c r="W301" s="1"/>
      <c r="X301" s="1"/>
      <c r="Y301" s="13"/>
      <c r="Z301" s="1"/>
      <c r="AA301" s="1"/>
      <c r="AB301" s="13"/>
      <c r="AC301" s="1"/>
      <c r="AD301" s="1"/>
      <c r="AE301" s="1"/>
      <c r="AF301" s="1"/>
      <c r="AG301" s="1"/>
      <c r="AH301" s="1">
        <v>202008093.36485001</v>
      </c>
      <c r="AI301" s="1">
        <f t="shared" si="76"/>
        <v>202008093.36485001</v>
      </c>
      <c r="AJ301" s="1">
        <f t="shared" si="77"/>
        <v>0</v>
      </c>
      <c r="AK301" s="1">
        <v>3238862.78211</v>
      </c>
      <c r="AL301" s="1">
        <f t="shared" si="78"/>
        <v>-198769230.58274001</v>
      </c>
      <c r="AM301" s="1">
        <f t="shared" si="79"/>
        <v>-98.396666822521681</v>
      </c>
    </row>
    <row r="302" spans="1:39" ht="17.100000000000001" customHeight="1">
      <c r="A302" s="58" t="s">
        <v>410</v>
      </c>
      <c r="B302" s="12" t="s">
        <v>26</v>
      </c>
      <c r="C302" s="13">
        <v>2520125374</v>
      </c>
      <c r="D302" s="13">
        <v>2553271173</v>
      </c>
      <c r="E302" s="15">
        <f t="shared" si="56"/>
        <v>33145799</v>
      </c>
      <c r="F302" s="1">
        <f t="shared" si="57"/>
        <v>1.3152440486478749</v>
      </c>
      <c r="G302" s="13">
        <v>1988578517</v>
      </c>
      <c r="H302" s="1">
        <f t="shared" si="58"/>
        <v>-564692656</v>
      </c>
      <c r="I302" s="1">
        <f t="shared" si="59"/>
        <v>-22.11643878532913</v>
      </c>
      <c r="J302" s="13">
        <v>2458700539</v>
      </c>
      <c r="K302" s="1">
        <f t="shared" si="60"/>
        <v>470122022</v>
      </c>
      <c r="L302" s="1">
        <f t="shared" si="61"/>
        <v>23.641109364353049</v>
      </c>
      <c r="M302" s="13">
        <v>4755408747</v>
      </c>
      <c r="N302" s="1">
        <f t="shared" si="62"/>
        <v>2296708208</v>
      </c>
      <c r="O302" s="1">
        <f t="shared" si="63"/>
        <v>93.411465592068993</v>
      </c>
      <c r="P302" s="13">
        <v>5162655711</v>
      </c>
      <c r="Q302" s="1">
        <f t="shared" si="64"/>
        <v>407246964</v>
      </c>
      <c r="R302" s="1">
        <f t="shared" si="65"/>
        <v>8.5638687580098356</v>
      </c>
      <c r="S302" s="13">
        <v>3908965049</v>
      </c>
      <c r="T302" s="1">
        <f t="shared" si="66"/>
        <v>-1253690662</v>
      </c>
      <c r="U302" s="1">
        <f t="shared" si="67"/>
        <v>-24.283832433930826</v>
      </c>
      <c r="V302" s="13">
        <v>3959578500</v>
      </c>
      <c r="W302" s="1">
        <f t="shared" si="68"/>
        <v>50613451</v>
      </c>
      <c r="X302" s="1">
        <f t="shared" si="69"/>
        <v>1.2948043885157796</v>
      </c>
      <c r="Y302" s="13">
        <v>4535912019</v>
      </c>
      <c r="Z302" s="1">
        <f t="shared" si="70"/>
        <v>576333519</v>
      </c>
      <c r="AA302" s="1">
        <f t="shared" si="71"/>
        <v>14.555426013147613</v>
      </c>
      <c r="AB302" s="13">
        <v>4373718359</v>
      </c>
      <c r="AC302" s="1">
        <f t="shared" si="72"/>
        <v>-162193660</v>
      </c>
      <c r="AD302" s="1">
        <f t="shared" si="73"/>
        <v>-3.5757673279508997</v>
      </c>
      <c r="AE302" s="1">
        <v>5127839205.58251</v>
      </c>
      <c r="AF302" s="1">
        <f t="shared" si="74"/>
        <v>754120846.58250999</v>
      </c>
      <c r="AG302" s="1">
        <f t="shared" si="75"/>
        <v>17.242098934667823</v>
      </c>
      <c r="AH302" s="1">
        <v>0</v>
      </c>
      <c r="AI302" s="1">
        <f t="shared" si="76"/>
        <v>-5127839205.58251</v>
      </c>
      <c r="AJ302" s="1">
        <f t="shared" si="77"/>
        <v>-100</v>
      </c>
      <c r="AK302" s="1">
        <v>0</v>
      </c>
      <c r="AL302" s="1">
        <f t="shared" si="78"/>
        <v>0</v>
      </c>
      <c r="AM302" s="1">
        <f t="shared" si="79"/>
        <v>0</v>
      </c>
    </row>
    <row r="303" spans="1:39" ht="17.100000000000001" customHeight="1">
      <c r="A303" s="58" t="s">
        <v>411</v>
      </c>
      <c r="B303" s="12" t="s">
        <v>25</v>
      </c>
      <c r="C303" s="13">
        <v>2361270714</v>
      </c>
      <c r="D303" s="13">
        <v>2466620394</v>
      </c>
      <c r="E303" s="15">
        <f t="shared" si="56"/>
        <v>105349680</v>
      </c>
      <c r="F303" s="1">
        <f t="shared" si="57"/>
        <v>4.4615672135931126</v>
      </c>
      <c r="G303" s="13">
        <v>3131894367</v>
      </c>
      <c r="H303" s="1">
        <f t="shared" si="58"/>
        <v>665273973</v>
      </c>
      <c r="I303" s="1">
        <f t="shared" si="59"/>
        <v>26.971072428423291</v>
      </c>
      <c r="J303" s="13">
        <v>3228836322</v>
      </c>
      <c r="K303" s="1">
        <f t="shared" si="60"/>
        <v>96941955</v>
      </c>
      <c r="L303" s="1">
        <f t="shared" si="61"/>
        <v>3.0953136868680349</v>
      </c>
      <c r="M303" s="13">
        <v>3176183835</v>
      </c>
      <c r="N303" s="1">
        <f t="shared" si="62"/>
        <v>-52652487</v>
      </c>
      <c r="O303" s="1">
        <f t="shared" si="63"/>
        <v>-1.6306954502848907</v>
      </c>
      <c r="P303" s="13">
        <v>3167239908</v>
      </c>
      <c r="Q303" s="1">
        <f t="shared" si="64"/>
        <v>-8943927</v>
      </c>
      <c r="R303" s="1">
        <f t="shared" si="65"/>
        <v>-0.28159349284012714</v>
      </c>
      <c r="S303" s="13">
        <v>2016771282</v>
      </c>
      <c r="T303" s="1">
        <f t="shared" si="66"/>
        <v>-1150468626</v>
      </c>
      <c r="U303" s="1">
        <f t="shared" si="67"/>
        <v>-36.324012686695411</v>
      </c>
      <c r="V303" s="13">
        <v>2009051073</v>
      </c>
      <c r="W303" s="1">
        <f t="shared" si="68"/>
        <v>-7720209</v>
      </c>
      <c r="X303" s="1">
        <f t="shared" si="69"/>
        <v>-0.38280042307742457</v>
      </c>
      <c r="Y303" s="13">
        <v>1998337540</v>
      </c>
      <c r="Z303" s="1">
        <f t="shared" si="70"/>
        <v>-10713533</v>
      </c>
      <c r="AA303" s="1">
        <f t="shared" si="71"/>
        <v>-0.53326334725787239</v>
      </c>
      <c r="AB303" s="13">
        <v>2406630374</v>
      </c>
      <c r="AC303" s="1">
        <f t="shared" si="72"/>
        <v>408292834</v>
      </c>
      <c r="AD303" s="1">
        <f t="shared" si="73"/>
        <v>20.431625079715012</v>
      </c>
      <c r="AE303" s="1">
        <v>2396549886.0654502</v>
      </c>
      <c r="AF303" s="1">
        <f t="shared" si="74"/>
        <v>-10080487.934549809</v>
      </c>
      <c r="AG303" s="1">
        <f t="shared" si="75"/>
        <v>-0.41886315586532225</v>
      </c>
      <c r="AH303" s="1">
        <v>2608539314.5984302</v>
      </c>
      <c r="AI303" s="1">
        <f t="shared" si="76"/>
        <v>211989428.53297997</v>
      </c>
      <c r="AJ303" s="1">
        <f t="shared" si="77"/>
        <v>8.8456088381708948</v>
      </c>
      <c r="AK303" s="1">
        <v>2651158010.4647002</v>
      </c>
      <c r="AL303" s="1">
        <f t="shared" si="78"/>
        <v>42618695.866270065</v>
      </c>
      <c r="AM303" s="1">
        <f t="shared" si="79"/>
        <v>1.6338145884081094</v>
      </c>
    </row>
    <row r="304" spans="1:39" ht="17.100000000000001" customHeight="1">
      <c r="A304" s="58" t="s">
        <v>412</v>
      </c>
      <c r="B304" s="12" t="s">
        <v>24</v>
      </c>
      <c r="C304" s="13">
        <v>10253940107</v>
      </c>
      <c r="D304" s="13">
        <v>9233393637</v>
      </c>
      <c r="E304" s="15">
        <f t="shared" si="56"/>
        <v>-1020546470</v>
      </c>
      <c r="F304" s="1">
        <f t="shared" si="57"/>
        <v>-9.952725092506725</v>
      </c>
      <c r="G304" s="13">
        <v>11039133255</v>
      </c>
      <c r="H304" s="1">
        <f t="shared" si="58"/>
        <v>1805739618</v>
      </c>
      <c r="I304" s="1">
        <f t="shared" si="59"/>
        <v>19.556619039440179</v>
      </c>
      <c r="J304" s="13">
        <v>13397561665</v>
      </c>
      <c r="K304" s="1">
        <f t="shared" si="60"/>
        <v>2358428410</v>
      </c>
      <c r="L304" s="1">
        <f t="shared" si="61"/>
        <v>21.364253474626619</v>
      </c>
      <c r="M304" s="13">
        <v>16817677541</v>
      </c>
      <c r="N304" s="1">
        <f t="shared" si="62"/>
        <v>3420115876</v>
      </c>
      <c r="O304" s="1">
        <f t="shared" si="63"/>
        <v>25.527897997549541</v>
      </c>
      <c r="P304" s="13">
        <v>18818186052</v>
      </c>
      <c r="Q304" s="1">
        <f t="shared" si="64"/>
        <v>2000508511</v>
      </c>
      <c r="R304" s="1">
        <f t="shared" si="65"/>
        <v>11.895272139229322</v>
      </c>
      <c r="S304" s="13">
        <v>20906309131</v>
      </c>
      <c r="T304" s="1">
        <f t="shared" si="66"/>
        <v>2088123079</v>
      </c>
      <c r="U304" s="1">
        <f t="shared" si="67"/>
        <v>11.096303720400691</v>
      </c>
      <c r="V304" s="13">
        <v>24710997781</v>
      </c>
      <c r="W304" s="1">
        <f t="shared" si="68"/>
        <v>3804688650</v>
      </c>
      <c r="X304" s="1">
        <f t="shared" si="69"/>
        <v>18.198758212937669</v>
      </c>
      <c r="Y304" s="13">
        <v>25280050249</v>
      </c>
      <c r="Z304" s="1">
        <f t="shared" si="70"/>
        <v>569052468</v>
      </c>
      <c r="AA304" s="1">
        <f t="shared" si="71"/>
        <v>2.3028308004524924</v>
      </c>
      <c r="AB304" s="13">
        <v>27864222242</v>
      </c>
      <c r="AC304" s="1">
        <f t="shared" si="72"/>
        <v>2584171993</v>
      </c>
      <c r="AD304" s="1">
        <f t="shared" si="73"/>
        <v>10.222179020796139</v>
      </c>
      <c r="AE304" s="1">
        <v>33537861438.181801</v>
      </c>
      <c r="AF304" s="1">
        <f t="shared" si="74"/>
        <v>5673639196.1818008</v>
      </c>
      <c r="AG304" s="1">
        <f t="shared" si="75"/>
        <v>20.361735371281501</v>
      </c>
      <c r="AH304" s="1">
        <v>0</v>
      </c>
      <c r="AI304" s="1">
        <f t="shared" si="76"/>
        <v>-33537861438.181801</v>
      </c>
      <c r="AJ304" s="1">
        <f t="shared" si="77"/>
        <v>-100</v>
      </c>
      <c r="AK304" s="1">
        <v>0</v>
      </c>
      <c r="AL304" s="1">
        <f t="shared" si="78"/>
        <v>0</v>
      </c>
      <c r="AM304" s="1">
        <f t="shared" si="79"/>
        <v>0</v>
      </c>
    </row>
    <row r="305" spans="1:39" ht="17.100000000000001" customHeight="1">
      <c r="A305" s="58" t="s">
        <v>413</v>
      </c>
      <c r="B305" s="12" t="s">
        <v>23</v>
      </c>
      <c r="C305" s="13">
        <v>27734150654</v>
      </c>
      <c r="D305" s="13">
        <v>34465140937</v>
      </c>
      <c r="E305" s="15">
        <f t="shared" si="56"/>
        <v>6730990283</v>
      </c>
      <c r="F305" s="1">
        <f t="shared" si="57"/>
        <v>24.269682410588665</v>
      </c>
      <c r="G305" s="13">
        <v>38850722102</v>
      </c>
      <c r="H305" s="1">
        <f t="shared" si="58"/>
        <v>4385581165</v>
      </c>
      <c r="I305" s="1">
        <f t="shared" si="59"/>
        <v>12.724686584095368</v>
      </c>
      <c r="J305" s="13">
        <v>40159864819</v>
      </c>
      <c r="K305" s="1">
        <f t="shared" si="60"/>
        <v>1309142717</v>
      </c>
      <c r="L305" s="1">
        <f t="shared" si="61"/>
        <v>3.3696740914182559</v>
      </c>
      <c r="M305" s="13">
        <v>47697143318</v>
      </c>
      <c r="N305" s="1">
        <f t="shared" si="62"/>
        <v>7537278499</v>
      </c>
      <c r="O305" s="1">
        <f t="shared" si="63"/>
        <v>18.768186927347536</v>
      </c>
      <c r="P305" s="13">
        <v>50790403315</v>
      </c>
      <c r="Q305" s="1">
        <f t="shared" si="64"/>
        <v>3093259997</v>
      </c>
      <c r="R305" s="1">
        <f t="shared" si="65"/>
        <v>6.4852101862307183</v>
      </c>
      <c r="S305" s="13">
        <v>57575485085</v>
      </c>
      <c r="T305" s="1">
        <f t="shared" si="66"/>
        <v>6785081770</v>
      </c>
      <c r="U305" s="1">
        <f t="shared" si="67"/>
        <v>13.358983837791563</v>
      </c>
      <c r="V305" s="13">
        <v>62214446688</v>
      </c>
      <c r="W305" s="1">
        <f t="shared" si="68"/>
        <v>4638961603</v>
      </c>
      <c r="X305" s="1">
        <f t="shared" si="69"/>
        <v>8.0571819692902196</v>
      </c>
      <c r="Y305" s="13">
        <v>71341045654</v>
      </c>
      <c r="Z305" s="1">
        <f t="shared" si="70"/>
        <v>9126598966</v>
      </c>
      <c r="AA305" s="1">
        <f t="shared" si="71"/>
        <v>14.669581506959458</v>
      </c>
      <c r="AB305" s="13">
        <v>77831544525</v>
      </c>
      <c r="AC305" s="1">
        <f t="shared" si="72"/>
        <v>6490498871</v>
      </c>
      <c r="AD305" s="1">
        <f t="shared" si="73"/>
        <v>9.0978465643446675</v>
      </c>
      <c r="AE305" s="1">
        <v>86605207455.776093</v>
      </c>
      <c r="AF305" s="1">
        <f t="shared" si="74"/>
        <v>8773662930.7760925</v>
      </c>
      <c r="AG305" s="1">
        <f t="shared" si="75"/>
        <v>11.272631147590724</v>
      </c>
      <c r="AH305" s="1">
        <v>97100404250.154907</v>
      </c>
      <c r="AI305" s="1">
        <f t="shared" si="76"/>
        <v>10495196794.378815</v>
      </c>
      <c r="AJ305" s="1">
        <f t="shared" si="77"/>
        <v>12.118436180339456</v>
      </c>
      <c r="AK305" s="1">
        <v>102960507979.82201</v>
      </c>
      <c r="AL305" s="1">
        <f t="shared" si="78"/>
        <v>5860103729.667099</v>
      </c>
      <c r="AM305" s="1">
        <f t="shared" si="79"/>
        <v>6.0350971501313291</v>
      </c>
    </row>
    <row r="306" spans="1:39" ht="17.100000000000001" customHeight="1">
      <c r="A306" s="58" t="s">
        <v>3310</v>
      </c>
      <c r="B306" s="12" t="s">
        <v>3311</v>
      </c>
      <c r="C306" s="13"/>
      <c r="D306" s="13"/>
      <c r="E306" s="15"/>
      <c r="F306" s="1"/>
      <c r="G306" s="13"/>
      <c r="H306" s="1"/>
      <c r="I306" s="1"/>
      <c r="J306" s="13"/>
      <c r="K306" s="1"/>
      <c r="L306" s="1"/>
      <c r="M306" s="13"/>
      <c r="N306" s="1"/>
      <c r="O306" s="1"/>
      <c r="P306" s="13"/>
      <c r="Q306" s="1"/>
      <c r="R306" s="1"/>
      <c r="S306" s="13"/>
      <c r="T306" s="1"/>
      <c r="U306" s="1"/>
      <c r="V306" s="13"/>
      <c r="W306" s="1"/>
      <c r="X306" s="1"/>
      <c r="Y306" s="13"/>
      <c r="Z306" s="1"/>
      <c r="AA306" s="1"/>
      <c r="AB306" s="13"/>
      <c r="AC306" s="1"/>
      <c r="AD306" s="1"/>
      <c r="AE306" s="1"/>
      <c r="AF306" s="1"/>
      <c r="AG306" s="1"/>
      <c r="AH306" s="1">
        <v>10718052716.773901</v>
      </c>
      <c r="AI306" s="1">
        <f t="shared" si="76"/>
        <v>10718052716.773901</v>
      </c>
      <c r="AJ306" s="1">
        <f t="shared" si="77"/>
        <v>0</v>
      </c>
      <c r="AK306" s="1">
        <v>9412065884.521019</v>
      </c>
      <c r="AL306" s="1">
        <f t="shared" si="78"/>
        <v>-1305986832.252882</v>
      </c>
      <c r="AM306" s="1">
        <f t="shared" si="79"/>
        <v>-12.184926373883146</v>
      </c>
    </row>
    <row r="307" spans="1:39" ht="17.100000000000001" customHeight="1">
      <c r="A307" s="58" t="s">
        <v>3329</v>
      </c>
      <c r="B307" s="12" t="s">
        <v>178</v>
      </c>
      <c r="C307" s="13"/>
      <c r="D307" s="13"/>
      <c r="E307" s="15"/>
      <c r="F307" s="1"/>
      <c r="G307" s="13"/>
      <c r="H307" s="1"/>
      <c r="I307" s="1"/>
      <c r="J307" s="13"/>
      <c r="K307" s="1"/>
      <c r="L307" s="1"/>
      <c r="M307" s="13"/>
      <c r="N307" s="1"/>
      <c r="O307" s="1"/>
      <c r="P307" s="13"/>
      <c r="Q307" s="1"/>
      <c r="R307" s="1"/>
      <c r="S307" s="13"/>
      <c r="T307" s="1"/>
      <c r="U307" s="1"/>
      <c r="V307" s="13"/>
      <c r="W307" s="1"/>
      <c r="X307" s="1"/>
      <c r="Y307" s="13"/>
      <c r="Z307" s="1"/>
      <c r="AA307" s="1"/>
      <c r="AB307" s="13"/>
      <c r="AC307" s="1"/>
      <c r="AD307" s="1"/>
      <c r="AE307" s="1"/>
      <c r="AF307" s="1"/>
      <c r="AG307" s="1"/>
      <c r="AH307" s="1">
        <v>11026136102.8071</v>
      </c>
      <c r="AI307" s="1">
        <f t="shared" si="76"/>
        <v>11026136102.8071</v>
      </c>
      <c r="AJ307" s="1">
        <f t="shared" si="77"/>
        <v>0</v>
      </c>
      <c r="AK307" s="1">
        <v>533210543.77873999</v>
      </c>
      <c r="AL307" s="1">
        <f t="shared" si="78"/>
        <v>-10492925559.02836</v>
      </c>
      <c r="AM307" s="1">
        <f t="shared" si="79"/>
        <v>-95.164121512675763</v>
      </c>
    </row>
    <row r="308" spans="1:39" ht="17.100000000000001" customHeight="1">
      <c r="A308" s="58" t="s">
        <v>414</v>
      </c>
      <c r="B308" s="12" t="s">
        <v>210</v>
      </c>
      <c r="C308" s="13">
        <v>1181232</v>
      </c>
      <c r="D308" s="13">
        <v>1181232</v>
      </c>
      <c r="E308" s="15">
        <f t="shared" si="56"/>
        <v>0</v>
      </c>
      <c r="F308" s="1">
        <f t="shared" si="57"/>
        <v>0</v>
      </c>
      <c r="G308" s="13">
        <v>1181232</v>
      </c>
      <c r="H308" s="1">
        <f t="shared" si="58"/>
        <v>0</v>
      </c>
      <c r="I308" s="1">
        <f t="shared" si="59"/>
        <v>0</v>
      </c>
      <c r="J308" s="13">
        <v>1181232</v>
      </c>
      <c r="K308" s="1">
        <f t="shared" si="60"/>
        <v>0</v>
      </c>
      <c r="L308" s="1">
        <f t="shared" si="61"/>
        <v>0</v>
      </c>
      <c r="M308" s="13">
        <v>1181232</v>
      </c>
      <c r="N308" s="1">
        <f t="shared" si="62"/>
        <v>0</v>
      </c>
      <c r="O308" s="1">
        <f t="shared" si="63"/>
        <v>0</v>
      </c>
      <c r="P308" s="13">
        <v>1181232</v>
      </c>
      <c r="Q308" s="1">
        <f t="shared" si="64"/>
        <v>0</v>
      </c>
      <c r="R308" s="1">
        <f t="shared" si="65"/>
        <v>0</v>
      </c>
      <c r="S308" s="13">
        <v>1181232</v>
      </c>
      <c r="T308" s="1">
        <f t="shared" si="66"/>
        <v>0</v>
      </c>
      <c r="U308" s="1">
        <f t="shared" si="67"/>
        <v>0</v>
      </c>
      <c r="V308" s="13">
        <v>1181232</v>
      </c>
      <c r="W308" s="1">
        <f t="shared" si="68"/>
        <v>0</v>
      </c>
      <c r="X308" s="1">
        <f t="shared" si="69"/>
        <v>0</v>
      </c>
      <c r="Y308" s="13">
        <v>9741550</v>
      </c>
      <c r="Z308" s="1">
        <f t="shared" si="70"/>
        <v>8560318</v>
      </c>
      <c r="AA308" s="1">
        <f t="shared" si="71"/>
        <v>724.69404824793094</v>
      </c>
      <c r="AB308" s="13">
        <v>1202492</v>
      </c>
      <c r="AC308" s="1">
        <f t="shared" si="72"/>
        <v>-8539058</v>
      </c>
      <c r="AD308" s="1">
        <f t="shared" si="73"/>
        <v>-87.656050628493404</v>
      </c>
      <c r="AE308" s="1">
        <v>1182096.31</v>
      </c>
      <c r="AF308" s="1">
        <f t="shared" si="74"/>
        <v>-20395.689999999944</v>
      </c>
      <c r="AG308" s="1">
        <f t="shared" si="75"/>
        <v>-1.6961185604561149</v>
      </c>
      <c r="AH308" s="1">
        <v>0</v>
      </c>
      <c r="AI308" s="1">
        <f t="shared" si="76"/>
        <v>-1182096.31</v>
      </c>
      <c r="AJ308" s="1">
        <f t="shared" si="77"/>
        <v>-100</v>
      </c>
      <c r="AK308" s="1">
        <v>0</v>
      </c>
      <c r="AL308" s="1">
        <f t="shared" si="78"/>
        <v>0</v>
      </c>
      <c r="AM308" s="1">
        <f t="shared" si="79"/>
        <v>0</v>
      </c>
    </row>
    <row r="309" spans="1:39" ht="17.100000000000001" customHeight="1">
      <c r="A309" s="58" t="s">
        <v>415</v>
      </c>
      <c r="B309" s="12" t="s">
        <v>221</v>
      </c>
      <c r="C309" s="13">
        <v>0</v>
      </c>
      <c r="D309" s="13">
        <v>0</v>
      </c>
      <c r="E309" s="15">
        <f t="shared" si="56"/>
        <v>0</v>
      </c>
      <c r="F309" s="1">
        <f t="shared" si="57"/>
        <v>0</v>
      </c>
      <c r="G309" s="13">
        <v>0</v>
      </c>
      <c r="H309" s="1">
        <f t="shared" si="58"/>
        <v>0</v>
      </c>
      <c r="I309" s="1">
        <f t="shared" si="59"/>
        <v>0</v>
      </c>
      <c r="J309" s="13">
        <v>0</v>
      </c>
      <c r="K309" s="1">
        <f t="shared" si="60"/>
        <v>0</v>
      </c>
      <c r="L309" s="1">
        <f t="shared" si="61"/>
        <v>0</v>
      </c>
      <c r="M309" s="13">
        <v>0</v>
      </c>
      <c r="N309" s="1">
        <f t="shared" si="62"/>
        <v>0</v>
      </c>
      <c r="O309" s="1">
        <f t="shared" si="63"/>
        <v>0</v>
      </c>
      <c r="P309" s="13">
        <v>1013756</v>
      </c>
      <c r="Q309" s="1">
        <f t="shared" si="64"/>
        <v>1013756</v>
      </c>
      <c r="R309" s="1">
        <f t="shared" si="65"/>
        <v>0</v>
      </c>
      <c r="S309" s="13">
        <v>0</v>
      </c>
      <c r="T309" s="1">
        <f t="shared" si="66"/>
        <v>-1013756</v>
      </c>
      <c r="U309" s="1">
        <f t="shared" si="67"/>
        <v>-100</v>
      </c>
      <c r="V309" s="13">
        <v>0</v>
      </c>
      <c r="W309" s="1">
        <f t="shared" si="68"/>
        <v>0</v>
      </c>
      <c r="X309" s="1">
        <f t="shared" si="69"/>
        <v>0</v>
      </c>
      <c r="Y309" s="13">
        <v>0</v>
      </c>
      <c r="Z309" s="1">
        <f t="shared" si="70"/>
        <v>0</v>
      </c>
      <c r="AA309" s="1">
        <f t="shared" si="71"/>
        <v>0</v>
      </c>
      <c r="AB309" s="13">
        <v>0</v>
      </c>
      <c r="AC309" s="1">
        <f t="shared" si="72"/>
        <v>0</v>
      </c>
      <c r="AD309" s="1">
        <f t="shared" si="73"/>
        <v>0</v>
      </c>
      <c r="AE309" s="1">
        <v>0</v>
      </c>
      <c r="AF309" s="1">
        <f t="shared" si="74"/>
        <v>0</v>
      </c>
      <c r="AG309" s="1">
        <f t="shared" si="75"/>
        <v>0</v>
      </c>
      <c r="AH309" s="1">
        <v>0</v>
      </c>
      <c r="AI309" s="1">
        <f t="shared" si="76"/>
        <v>0</v>
      </c>
      <c r="AJ309" s="1">
        <f t="shared" si="77"/>
        <v>0</v>
      </c>
      <c r="AK309" s="1">
        <v>0</v>
      </c>
      <c r="AL309" s="1">
        <f t="shared" si="78"/>
        <v>0</v>
      </c>
      <c r="AM309" s="1">
        <f t="shared" si="79"/>
        <v>0</v>
      </c>
    </row>
    <row r="310" spans="1:39" ht="17.100000000000001" customHeight="1">
      <c r="A310" s="58" t="s">
        <v>3332</v>
      </c>
      <c r="B310" s="12" t="s">
        <v>3333</v>
      </c>
      <c r="C310" s="13"/>
      <c r="D310" s="13"/>
      <c r="E310" s="15"/>
      <c r="F310" s="1"/>
      <c r="G310" s="13"/>
      <c r="H310" s="1"/>
      <c r="I310" s="1"/>
      <c r="J310" s="13"/>
      <c r="K310" s="1"/>
      <c r="L310" s="1"/>
      <c r="M310" s="13"/>
      <c r="N310" s="1"/>
      <c r="O310" s="1"/>
      <c r="P310" s="13"/>
      <c r="Q310" s="1"/>
      <c r="R310" s="1"/>
      <c r="S310" s="13"/>
      <c r="T310" s="1"/>
      <c r="U310" s="1"/>
      <c r="V310" s="13"/>
      <c r="W310" s="1"/>
      <c r="X310" s="1"/>
      <c r="Y310" s="13"/>
      <c r="Z310" s="1"/>
      <c r="AA310" s="1"/>
      <c r="AB310" s="13"/>
      <c r="AC310" s="1"/>
      <c r="AD310" s="1"/>
      <c r="AE310" s="1"/>
      <c r="AF310" s="1"/>
      <c r="AG310" s="1"/>
      <c r="AH310" s="1">
        <v>21434418652.529198</v>
      </c>
      <c r="AI310" s="1">
        <f t="shared" si="76"/>
        <v>21434418652.529198</v>
      </c>
      <c r="AJ310" s="1">
        <f t="shared" si="77"/>
        <v>0</v>
      </c>
      <c r="AK310" s="1">
        <v>21655665347.3395</v>
      </c>
      <c r="AL310" s="1">
        <f t="shared" si="78"/>
        <v>221246694.81030273</v>
      </c>
      <c r="AM310" s="1">
        <f t="shared" si="79"/>
        <v>1.0322029181052517</v>
      </c>
    </row>
    <row r="311" spans="1:39" ht="17.100000000000001" customHeight="1">
      <c r="A311" s="58" t="s">
        <v>3341</v>
      </c>
      <c r="B311" s="12" t="s">
        <v>3342</v>
      </c>
      <c r="C311" s="13"/>
      <c r="D311" s="13"/>
      <c r="E311" s="15"/>
      <c r="F311" s="1"/>
      <c r="G311" s="13"/>
      <c r="H311" s="1"/>
      <c r="I311" s="1"/>
      <c r="J311" s="13"/>
      <c r="K311" s="1"/>
      <c r="L311" s="1"/>
      <c r="M311" s="13"/>
      <c r="N311" s="1"/>
      <c r="O311" s="1"/>
      <c r="P311" s="13"/>
      <c r="Q311" s="1"/>
      <c r="R311" s="1"/>
      <c r="S311" s="13"/>
      <c r="T311" s="1"/>
      <c r="U311" s="1"/>
      <c r="V311" s="13"/>
      <c r="W311" s="1"/>
      <c r="X311" s="1"/>
      <c r="Y311" s="13"/>
      <c r="Z311" s="1"/>
      <c r="AA311" s="1"/>
      <c r="AB311" s="13"/>
      <c r="AC311" s="1"/>
      <c r="AD311" s="1"/>
      <c r="AE311" s="1"/>
      <c r="AF311" s="1"/>
      <c r="AG311" s="1"/>
      <c r="AH311" s="1">
        <v>533623169.54018998</v>
      </c>
      <c r="AI311" s="1">
        <f t="shared" si="76"/>
        <v>533623169.54018998</v>
      </c>
      <c r="AJ311" s="1">
        <f t="shared" si="77"/>
        <v>0</v>
      </c>
      <c r="AK311" s="1">
        <v>866486433.06377006</v>
      </c>
      <c r="AL311" s="1">
        <f t="shared" si="78"/>
        <v>332863263.52358007</v>
      </c>
      <c r="AM311" s="1">
        <f t="shared" si="79"/>
        <v>62.377963050292628</v>
      </c>
    </row>
    <row r="312" spans="1:39" ht="17.100000000000001" customHeight="1">
      <c r="A312" s="58" t="s">
        <v>3349</v>
      </c>
      <c r="B312" s="12" t="s">
        <v>3350</v>
      </c>
      <c r="C312" s="13"/>
      <c r="D312" s="13"/>
      <c r="E312" s="15"/>
      <c r="F312" s="1"/>
      <c r="G312" s="13"/>
      <c r="H312" s="1"/>
      <c r="I312" s="1"/>
      <c r="J312" s="13"/>
      <c r="K312" s="1"/>
      <c r="L312" s="1"/>
      <c r="M312" s="13"/>
      <c r="N312" s="1"/>
      <c r="O312" s="1"/>
      <c r="P312" s="13"/>
      <c r="Q312" s="1"/>
      <c r="R312" s="1"/>
      <c r="S312" s="13"/>
      <c r="T312" s="1"/>
      <c r="U312" s="1"/>
      <c r="V312" s="13"/>
      <c r="W312" s="1"/>
      <c r="X312" s="1"/>
      <c r="Y312" s="13"/>
      <c r="Z312" s="1"/>
      <c r="AA312" s="1"/>
      <c r="AB312" s="13"/>
      <c r="AC312" s="1"/>
      <c r="AD312" s="1"/>
      <c r="AE312" s="1"/>
      <c r="AF312" s="1"/>
      <c r="AG312" s="1"/>
      <c r="AH312" s="1">
        <v>1925785.61154</v>
      </c>
      <c r="AI312" s="1">
        <f t="shared" si="76"/>
        <v>1925785.61154</v>
      </c>
      <c r="AJ312" s="1">
        <f t="shared" si="77"/>
        <v>0</v>
      </c>
      <c r="AK312" s="1">
        <v>3875997.2009999999</v>
      </c>
      <c r="AL312" s="1">
        <f t="shared" si="78"/>
        <v>1950211.5894599999</v>
      </c>
      <c r="AM312" s="1">
        <f t="shared" si="79"/>
        <v>101.26836433783859</v>
      </c>
    </row>
    <row r="313" spans="1:39" ht="30">
      <c r="A313" s="58" t="s">
        <v>416</v>
      </c>
      <c r="B313" s="12" t="s">
        <v>180</v>
      </c>
      <c r="C313" s="13">
        <v>-15621888678</v>
      </c>
      <c r="D313" s="13">
        <v>-14962843881</v>
      </c>
      <c r="E313" s="15">
        <f t="shared" ref="E313:E377" si="80">D313-C313</f>
        <v>659044797</v>
      </c>
      <c r="F313" s="1">
        <f t="shared" si="57"/>
        <v>-4.2187267531109729</v>
      </c>
      <c r="G313" s="13">
        <v>-15452469768</v>
      </c>
      <c r="H313" s="1">
        <f t="shared" si="58"/>
        <v>-489625887</v>
      </c>
      <c r="I313" s="1">
        <f t="shared" si="59"/>
        <v>3.2722782573554272</v>
      </c>
      <c r="J313" s="13">
        <v>-15038941629</v>
      </c>
      <c r="K313" s="1">
        <f t="shared" si="60"/>
        <v>413528139</v>
      </c>
      <c r="L313" s="1">
        <f t="shared" si="61"/>
        <v>-2.6761297398320205</v>
      </c>
      <c r="M313" s="13">
        <v>-16794078384</v>
      </c>
      <c r="N313" s="1">
        <f t="shared" si="62"/>
        <v>-1755136755</v>
      </c>
      <c r="O313" s="1">
        <f t="shared" si="63"/>
        <v>11.670613519873779</v>
      </c>
      <c r="P313" s="13">
        <v>-23504560637</v>
      </c>
      <c r="Q313" s="1">
        <f t="shared" si="64"/>
        <v>-6710482253</v>
      </c>
      <c r="R313" s="1">
        <f t="shared" si="65"/>
        <v>39.957430825100765</v>
      </c>
      <c r="S313" s="13">
        <v>-24667766708</v>
      </c>
      <c r="T313" s="1">
        <f t="shared" si="66"/>
        <v>-1163206071</v>
      </c>
      <c r="U313" s="1">
        <f t="shared" si="67"/>
        <v>4.9488526459368254</v>
      </c>
      <c r="V313" s="13">
        <v>-27359064521</v>
      </c>
      <c r="W313" s="1">
        <f t="shared" si="68"/>
        <v>-2691297813</v>
      </c>
      <c r="X313" s="1">
        <f t="shared" si="69"/>
        <v>10.91018025611206</v>
      </c>
      <c r="Y313" s="13">
        <v>-33218423985</v>
      </c>
      <c r="Z313" s="1">
        <f t="shared" si="70"/>
        <v>-5859359464</v>
      </c>
      <c r="AA313" s="1">
        <f t="shared" si="71"/>
        <v>21.41651977721143</v>
      </c>
      <c r="AB313" s="13">
        <v>-16025453693</v>
      </c>
      <c r="AC313" s="1">
        <f t="shared" si="72"/>
        <v>17192970292</v>
      </c>
      <c r="AD313" s="1">
        <f t="shared" si="73"/>
        <v>-51.757332917912059</v>
      </c>
      <c r="AE313" s="1">
        <v>-15028747873.7628</v>
      </c>
      <c r="AF313" s="1">
        <f t="shared" si="74"/>
        <v>996705819.23719978</v>
      </c>
      <c r="AG313" s="1">
        <f t="shared" si="75"/>
        <v>-6.219517015437547</v>
      </c>
      <c r="AH313" s="1">
        <v>11567097149.747601</v>
      </c>
      <c r="AI313" s="1">
        <f t="shared" si="76"/>
        <v>26595845023.510399</v>
      </c>
      <c r="AJ313" s="1">
        <f t="shared" si="77"/>
        <v>-176.96647283531482</v>
      </c>
      <c r="AK313" s="1">
        <v>11974454056.990801</v>
      </c>
      <c r="AL313" s="1">
        <f t="shared" si="78"/>
        <v>407356907.2432003</v>
      </c>
      <c r="AM313" s="1">
        <f t="shared" si="79"/>
        <v>3.5216865732997586</v>
      </c>
    </row>
    <row r="314" spans="1:39" ht="17.100000000000001" customHeight="1">
      <c r="A314" s="63" t="s">
        <v>417</v>
      </c>
      <c r="B314" s="20" t="s">
        <v>225</v>
      </c>
      <c r="C314" s="21">
        <v>6307980063.9800005</v>
      </c>
      <c r="D314" s="21">
        <v>7423003557.2100143</v>
      </c>
      <c r="E314" s="22">
        <f t="shared" si="80"/>
        <v>1115023493.2300138</v>
      </c>
      <c r="F314" s="2">
        <f t="shared" ref="F314:F377" si="81">IFERROR(E314/C314*100,0)</f>
        <v>17.676395326565018</v>
      </c>
      <c r="G314" s="21">
        <v>10111361825.779972</v>
      </c>
      <c r="H314" s="2">
        <f t="shared" ref="H314:H352" si="82">G314-D314</f>
        <v>2688358268.5699577</v>
      </c>
      <c r="I314" s="2">
        <f t="shared" ref="I314:I352" si="83">IFERROR(H314/D314*100,0)</f>
        <v>36.216583325744693</v>
      </c>
      <c r="J314" s="21">
        <v>11131539373.669952</v>
      </c>
      <c r="K314" s="2">
        <f t="shared" ref="K314:K352" si="84">J314-G314</f>
        <v>1020177547.8899803</v>
      </c>
      <c r="L314" s="2">
        <f t="shared" ref="L314:L352" si="85">IFERROR(K314/G314*100,0)</f>
        <v>10.089417879290318</v>
      </c>
      <c r="M314" s="21">
        <v>16435851667</v>
      </c>
      <c r="N314" s="2">
        <f t="shared" ref="N314:N352" si="86">M314-J314</f>
        <v>5304312293.3300476</v>
      </c>
      <c r="O314" s="2">
        <f t="shared" ref="O314:O352" si="87">IFERROR(N314/J314*100,0)</f>
        <v>47.651201826376607</v>
      </c>
      <c r="P314" s="21">
        <v>18539299312.32</v>
      </c>
      <c r="Q314" s="2">
        <f t="shared" ref="Q314:Q352" si="88">P314-M314</f>
        <v>2103447645.3199997</v>
      </c>
      <c r="R314" s="2">
        <f t="shared" ref="R314:R352" si="89">IFERROR(Q314/M314*100,0)</f>
        <v>12.797923027884913</v>
      </c>
      <c r="S314" s="21">
        <v>23040547297.43</v>
      </c>
      <c r="T314" s="2">
        <f t="shared" ref="T314:T352" si="90">S314-P314</f>
        <v>4501247985.1100006</v>
      </c>
      <c r="U314" s="2">
        <f t="shared" ref="U314:U352" si="91">IFERROR(T314/P314*100,0)</f>
        <v>24.279493573517996</v>
      </c>
      <c r="V314" s="21">
        <v>22022026647.169998</v>
      </c>
      <c r="W314" s="2">
        <f t="shared" ref="W314:W352" si="92">V314-S314</f>
        <v>-1018520650.2600021</v>
      </c>
      <c r="X314" s="2">
        <f t="shared" ref="X314:X352" si="93">IFERROR(W314/S314*100,0)</f>
        <v>-4.4205575375963857</v>
      </c>
      <c r="Y314" s="21">
        <v>21126066500.48</v>
      </c>
      <c r="Z314" s="2">
        <f t="shared" ref="Z314:Z352" si="94">Y314-V314</f>
        <v>-895960146.68999863</v>
      </c>
      <c r="AA314" s="2">
        <f t="shared" ref="AA314:AA352" si="95">IFERROR(Z314/V314*100,0)</f>
        <v>-4.0684727207208988</v>
      </c>
      <c r="AB314" s="21">
        <v>19475696246.599998</v>
      </c>
      <c r="AC314" s="2">
        <f t="shared" ref="AC314:AC352" si="96">AB314-Y314</f>
        <v>-1650370253.8800011</v>
      </c>
      <c r="AD314" s="2">
        <f t="shared" ref="AD314:AD352" si="97">IFERROR(AC314/Y314*100,0)</f>
        <v>-7.812009177584021</v>
      </c>
      <c r="AE314" s="2">
        <v>21003561905.202702</v>
      </c>
      <c r="AF314" s="3">
        <f t="shared" ref="AF314:AF377" si="98">(AE314-AB314)</f>
        <v>1527865658.6027031</v>
      </c>
      <c r="AG314" s="3">
        <f t="shared" si="75"/>
        <v>7.8449860752445897</v>
      </c>
      <c r="AH314" s="55">
        <v>0</v>
      </c>
      <c r="AI314" s="55">
        <f t="shared" si="76"/>
        <v>-21003561905.202702</v>
      </c>
      <c r="AJ314" s="55">
        <f t="shared" si="77"/>
        <v>-100</v>
      </c>
      <c r="AK314" s="55">
        <v>0</v>
      </c>
      <c r="AL314" s="55">
        <f t="shared" si="78"/>
        <v>0</v>
      </c>
      <c r="AM314" s="55">
        <f t="shared" si="79"/>
        <v>0</v>
      </c>
    </row>
    <row r="315" spans="1:39" ht="17.100000000000001" customHeight="1">
      <c r="A315" s="65">
        <v>3</v>
      </c>
      <c r="B315" s="20" t="s">
        <v>22</v>
      </c>
      <c r="C315" s="21">
        <v>20783778658.580002</v>
      </c>
      <c r="D315" s="21">
        <v>16888621451.570015</v>
      </c>
      <c r="E315" s="22">
        <f t="shared" si="80"/>
        <v>-3895157207.0099869</v>
      </c>
      <c r="F315" s="2">
        <f t="shared" si="81"/>
        <v>-18.741333185830385</v>
      </c>
      <c r="G315" s="21">
        <v>6295209613.7000074</v>
      </c>
      <c r="H315" s="2">
        <f t="shared" si="82"/>
        <v>-10593411837.870007</v>
      </c>
      <c r="I315" s="2">
        <f t="shared" si="83"/>
        <v>-62.725142299197024</v>
      </c>
      <c r="J315" s="21">
        <v>8825414942.9100037</v>
      </c>
      <c r="K315" s="2">
        <f t="shared" si="84"/>
        <v>2530205329.2099962</v>
      </c>
      <c r="L315" s="2">
        <f t="shared" si="85"/>
        <v>40.192550915280307</v>
      </c>
      <c r="M315" s="21">
        <v>55179543530.160019</v>
      </c>
      <c r="N315" s="2">
        <f t="shared" si="86"/>
        <v>46354128587.250015</v>
      </c>
      <c r="O315" s="2">
        <f t="shared" si="87"/>
        <v>525.23455143023193</v>
      </c>
      <c r="P315" s="21">
        <v>120325244539.46001</v>
      </c>
      <c r="Q315" s="2">
        <f t="shared" si="88"/>
        <v>65145701009.299988</v>
      </c>
      <c r="R315" s="2">
        <f t="shared" si="89"/>
        <v>118.06132642922765</v>
      </c>
      <c r="S315" s="21">
        <v>144698157199.76001</v>
      </c>
      <c r="T315" s="2">
        <f t="shared" si="90"/>
        <v>24372912660.300003</v>
      </c>
      <c r="U315" s="2">
        <f t="shared" si="91"/>
        <v>20.255859652383286</v>
      </c>
      <c r="V315" s="21">
        <v>130425163723.57001</v>
      </c>
      <c r="W315" s="2">
        <f t="shared" si="92"/>
        <v>-14272993476.190002</v>
      </c>
      <c r="X315" s="2">
        <f t="shared" si="93"/>
        <v>-9.8639773666818176</v>
      </c>
      <c r="Y315" s="21">
        <v>236759746740.59</v>
      </c>
      <c r="Z315" s="2">
        <f t="shared" si="94"/>
        <v>106334583017.01999</v>
      </c>
      <c r="AA315" s="2">
        <f t="shared" si="95"/>
        <v>81.529192665911566</v>
      </c>
      <c r="AB315" s="21">
        <v>234987182270.25</v>
      </c>
      <c r="AC315" s="2">
        <f t="shared" si="96"/>
        <v>-1772564470.3399963</v>
      </c>
      <c r="AD315" s="2">
        <f t="shared" si="97"/>
        <v>-0.74867645144178074</v>
      </c>
      <c r="AE315" s="2">
        <v>246529425544.57501</v>
      </c>
      <c r="AF315" s="3">
        <f t="shared" si="98"/>
        <v>11542243274.325012</v>
      </c>
      <c r="AG315" s="3">
        <f t="shared" ref="AG315:AG377" si="99">IFERROR(AF315/AB315*100,0)</f>
        <v>4.9118607929221891</v>
      </c>
      <c r="AH315" s="55">
        <v>67894048752.308296</v>
      </c>
      <c r="AI315" s="55">
        <f t="shared" si="76"/>
        <v>-178635376792.26672</v>
      </c>
      <c r="AJ315" s="55">
        <f t="shared" si="77"/>
        <v>-72.460062890126537</v>
      </c>
      <c r="AK315" s="55">
        <v>-203353407854.39099</v>
      </c>
      <c r="AL315" s="55">
        <f t="shared" si="78"/>
        <v>-271247456606.69928</v>
      </c>
      <c r="AM315" s="55">
        <f t="shared" si="79"/>
        <v>-399.51580674805058</v>
      </c>
    </row>
    <row r="316" spans="1:39" ht="17.100000000000001" customHeight="1">
      <c r="A316" s="58" t="s">
        <v>418</v>
      </c>
      <c r="B316" s="12" t="s">
        <v>163</v>
      </c>
      <c r="C316" s="13">
        <v>-6786639669</v>
      </c>
      <c r="D316" s="13">
        <v>-13770228701</v>
      </c>
      <c r="E316" s="15">
        <f t="shared" si="80"/>
        <v>-6983589032</v>
      </c>
      <c r="F316" s="1">
        <f t="shared" si="81"/>
        <v>102.90201591075514</v>
      </c>
      <c r="G316" s="13">
        <v>-51516085455</v>
      </c>
      <c r="H316" s="1">
        <f t="shared" si="82"/>
        <v>-37745856754</v>
      </c>
      <c r="I316" s="1">
        <f t="shared" si="83"/>
        <v>274.11205415389276</v>
      </c>
      <c r="J316" s="13">
        <v>-54858040925</v>
      </c>
      <c r="K316" s="1">
        <f t="shared" si="84"/>
        <v>-3341955470</v>
      </c>
      <c r="L316" s="1">
        <f t="shared" si="85"/>
        <v>6.4872077148005429</v>
      </c>
      <c r="M316" s="13">
        <v>-47137383826</v>
      </c>
      <c r="N316" s="1">
        <f t="shared" si="86"/>
        <v>7720657099</v>
      </c>
      <c r="O316" s="1">
        <f t="shared" si="87"/>
        <v>-14.073884099425667</v>
      </c>
      <c r="P316" s="13">
        <v>-5198307448</v>
      </c>
      <c r="Q316" s="1">
        <f t="shared" si="88"/>
        <v>41939076378</v>
      </c>
      <c r="R316" s="1">
        <f t="shared" si="89"/>
        <v>-88.9720068742281</v>
      </c>
      <c r="S316" s="13">
        <v>41202604974</v>
      </c>
      <c r="T316" s="1">
        <f t="shared" si="90"/>
        <v>46400912422</v>
      </c>
      <c r="U316" s="1">
        <f t="shared" si="91"/>
        <v>-892.61577708052494</v>
      </c>
      <c r="V316" s="13">
        <v>28629945908</v>
      </c>
      <c r="W316" s="1">
        <f t="shared" si="92"/>
        <v>-12572659066</v>
      </c>
      <c r="X316" s="1">
        <f t="shared" si="93"/>
        <v>-30.514233442117799</v>
      </c>
      <c r="Y316" s="13">
        <v>33928017299</v>
      </c>
      <c r="Z316" s="1">
        <f t="shared" si="94"/>
        <v>5298071391</v>
      </c>
      <c r="AA316" s="1">
        <f t="shared" si="95"/>
        <v>18.505348937874075</v>
      </c>
      <c r="AB316" s="13">
        <v>-19885414483</v>
      </c>
      <c r="AC316" s="1">
        <f t="shared" si="96"/>
        <v>-53813431782</v>
      </c>
      <c r="AD316" s="1">
        <f t="shared" si="97"/>
        <v>-158.61059992912143</v>
      </c>
      <c r="AE316" s="1">
        <v>-19916789612.411602</v>
      </c>
      <c r="AF316" s="1">
        <f t="shared" si="98"/>
        <v>-31375129.41160202</v>
      </c>
      <c r="AG316" s="1">
        <f t="shared" si="99"/>
        <v>0.15777960996701657</v>
      </c>
      <c r="AH316" s="1">
        <v>-30013367670.398701</v>
      </c>
      <c r="AI316" s="1">
        <f t="shared" si="76"/>
        <v>-10096578057.987099</v>
      </c>
      <c r="AJ316" s="1">
        <f t="shared" si="77"/>
        <v>50.693802839063906</v>
      </c>
      <c r="AK316" s="1">
        <v>-353991153604.17297</v>
      </c>
      <c r="AL316" s="1">
        <f t="shared" si="78"/>
        <v>-323977785933.77429</v>
      </c>
      <c r="AM316" s="1">
        <f t="shared" si="79"/>
        <v>1079.4449642960394</v>
      </c>
    </row>
    <row r="317" spans="1:39" ht="17.100000000000001" customHeight="1">
      <c r="A317" s="58" t="s">
        <v>419</v>
      </c>
      <c r="B317" s="12" t="s">
        <v>16</v>
      </c>
      <c r="C317" s="13">
        <v>-63110287695</v>
      </c>
      <c r="D317" s="13">
        <v>-60348640305</v>
      </c>
      <c r="E317" s="15">
        <f t="shared" si="80"/>
        <v>2761647390</v>
      </c>
      <c r="F317" s="1">
        <f t="shared" si="81"/>
        <v>-4.3759068305099724</v>
      </c>
      <c r="G317" s="13">
        <v>-91459054231</v>
      </c>
      <c r="H317" s="1">
        <f t="shared" si="82"/>
        <v>-31110413926</v>
      </c>
      <c r="I317" s="1">
        <f t="shared" si="83"/>
        <v>51.551143105741929</v>
      </c>
      <c r="J317" s="13">
        <v>-113116259761</v>
      </c>
      <c r="K317" s="1">
        <f t="shared" si="84"/>
        <v>-21657205530</v>
      </c>
      <c r="L317" s="1">
        <f t="shared" si="85"/>
        <v>23.679673611428296</v>
      </c>
      <c r="M317" s="13">
        <v>-130031261164</v>
      </c>
      <c r="N317" s="1">
        <f t="shared" si="86"/>
        <v>-16915001403</v>
      </c>
      <c r="O317" s="1">
        <f t="shared" si="87"/>
        <v>14.953642773142612</v>
      </c>
      <c r="P317" s="13">
        <v>-84433416395</v>
      </c>
      <c r="Q317" s="1">
        <f t="shared" si="88"/>
        <v>45597844769</v>
      </c>
      <c r="R317" s="1">
        <f t="shared" si="89"/>
        <v>-35.066832668407635</v>
      </c>
      <c r="S317" s="13">
        <v>-48468318426</v>
      </c>
      <c r="T317" s="1">
        <f t="shared" si="90"/>
        <v>35965097969</v>
      </c>
      <c r="U317" s="1">
        <f t="shared" si="91"/>
        <v>-42.59581040846026</v>
      </c>
      <c r="V317" s="13">
        <v>-50593727262</v>
      </c>
      <c r="W317" s="1">
        <f t="shared" si="92"/>
        <v>-2125408836</v>
      </c>
      <c r="X317" s="1">
        <f t="shared" si="93"/>
        <v>4.3851507645040577</v>
      </c>
      <c r="Y317" s="13">
        <v>-88776476550</v>
      </c>
      <c r="Z317" s="1">
        <f t="shared" si="94"/>
        <v>-38182749288</v>
      </c>
      <c r="AA317" s="1">
        <f t="shared" si="95"/>
        <v>75.469334548669138</v>
      </c>
      <c r="AB317" s="15">
        <v>-133046658672</v>
      </c>
      <c r="AC317" s="1">
        <f t="shared" si="96"/>
        <v>-44270182122</v>
      </c>
      <c r="AD317" s="1">
        <f t="shared" si="97"/>
        <v>49.86701865450415</v>
      </c>
      <c r="AE317" s="1">
        <v>-187021424672.92801</v>
      </c>
      <c r="AF317" s="1">
        <f t="shared" si="98"/>
        <v>-53974766000.928009</v>
      </c>
      <c r="AG317" s="1">
        <f t="shared" si="99"/>
        <v>40.568298775538608</v>
      </c>
      <c r="AH317" s="1">
        <v>-112641115885.302</v>
      </c>
      <c r="AI317" s="1">
        <f t="shared" si="76"/>
        <v>74380308787.626007</v>
      </c>
      <c r="AJ317" s="1">
        <f t="shared" si="77"/>
        <v>-39.771009614382862</v>
      </c>
      <c r="AK317" s="1">
        <v>-138819480575.49899</v>
      </c>
      <c r="AL317" s="1">
        <f t="shared" si="78"/>
        <v>-26178364690.196991</v>
      </c>
      <c r="AM317" s="1">
        <f t="shared" si="79"/>
        <v>23.240505462368986</v>
      </c>
    </row>
    <row r="318" spans="1:39" ht="17.100000000000001" customHeight="1">
      <c r="A318" s="58" t="s">
        <v>3409</v>
      </c>
      <c r="B318" s="12" t="s">
        <v>183</v>
      </c>
      <c r="C318" s="13"/>
      <c r="D318" s="13"/>
      <c r="E318" s="15"/>
      <c r="F318" s="1"/>
      <c r="G318" s="13"/>
      <c r="H318" s="1"/>
      <c r="I318" s="1"/>
      <c r="J318" s="13"/>
      <c r="K318" s="1"/>
      <c r="L318" s="1"/>
      <c r="M318" s="13"/>
      <c r="N318" s="1"/>
      <c r="O318" s="1"/>
      <c r="P318" s="13"/>
      <c r="Q318" s="1"/>
      <c r="R318" s="1"/>
      <c r="S318" s="13"/>
      <c r="T318" s="1"/>
      <c r="U318" s="1"/>
      <c r="V318" s="13"/>
      <c r="W318" s="1"/>
      <c r="X318" s="1"/>
      <c r="Y318" s="13"/>
      <c r="Z318" s="1"/>
      <c r="AA318" s="1"/>
      <c r="AB318" s="15"/>
      <c r="AC318" s="1"/>
      <c r="AD318" s="1"/>
      <c r="AE318" s="1"/>
      <c r="AF318" s="1"/>
      <c r="AG318" s="1"/>
      <c r="AH318" s="1">
        <v>60492353746.532204</v>
      </c>
      <c r="AI318" s="1">
        <f t="shared" si="76"/>
        <v>60492353746.532204</v>
      </c>
      <c r="AJ318" s="1">
        <f t="shared" si="77"/>
        <v>0</v>
      </c>
      <c r="AK318" s="1">
        <v>60474006803.242996</v>
      </c>
      <c r="AL318" s="1">
        <f t="shared" si="78"/>
        <v>-18346943.289207458</v>
      </c>
      <c r="AM318" s="1">
        <f t="shared" si="79"/>
        <v>-3.0329359254365629E-2</v>
      </c>
    </row>
    <row r="319" spans="1:39" ht="17.100000000000001" customHeight="1">
      <c r="A319" s="58" t="s">
        <v>3417</v>
      </c>
      <c r="B319" s="12" t="s">
        <v>18</v>
      </c>
      <c r="C319" s="13"/>
      <c r="D319" s="13"/>
      <c r="E319" s="15"/>
      <c r="F319" s="1"/>
      <c r="G319" s="13"/>
      <c r="H319" s="1"/>
      <c r="I319" s="1"/>
      <c r="J319" s="13"/>
      <c r="K319" s="1"/>
      <c r="L319" s="1"/>
      <c r="M319" s="13"/>
      <c r="N319" s="1"/>
      <c r="O319" s="1"/>
      <c r="P319" s="13"/>
      <c r="Q319" s="1"/>
      <c r="R319" s="1"/>
      <c r="S319" s="13"/>
      <c r="T319" s="1"/>
      <c r="U319" s="1"/>
      <c r="V319" s="13"/>
      <c r="W319" s="1"/>
      <c r="X319" s="1"/>
      <c r="Y319" s="13"/>
      <c r="Z319" s="1"/>
      <c r="AA319" s="1"/>
      <c r="AB319" s="15"/>
      <c r="AC319" s="1"/>
      <c r="AD319" s="1"/>
      <c r="AE319" s="1"/>
      <c r="AF319" s="1"/>
      <c r="AG319" s="1"/>
      <c r="AH319" s="1">
        <v>87963800.155000001</v>
      </c>
      <c r="AI319" s="1">
        <f t="shared" si="76"/>
        <v>87963800.155000001</v>
      </c>
      <c r="AJ319" s="1">
        <f t="shared" si="77"/>
        <v>0</v>
      </c>
      <c r="AK319" s="1">
        <v>93059444.412</v>
      </c>
      <c r="AL319" s="1">
        <f t="shared" si="78"/>
        <v>5095644.2569999993</v>
      </c>
      <c r="AM319" s="1">
        <f t="shared" si="79"/>
        <v>5.7928878106914699</v>
      </c>
    </row>
    <row r="320" spans="1:39" ht="17.100000000000001" customHeight="1">
      <c r="A320" s="58" t="s">
        <v>3419</v>
      </c>
      <c r="B320" s="12" t="s">
        <v>17</v>
      </c>
      <c r="C320" s="13"/>
      <c r="D320" s="13"/>
      <c r="E320" s="15"/>
      <c r="F320" s="1"/>
      <c r="G320" s="13"/>
      <c r="H320" s="1"/>
      <c r="I320" s="1"/>
      <c r="J320" s="13"/>
      <c r="K320" s="1"/>
      <c r="L320" s="1"/>
      <c r="M320" s="13"/>
      <c r="N320" s="1"/>
      <c r="O320" s="1"/>
      <c r="P320" s="13"/>
      <c r="Q320" s="1"/>
      <c r="R320" s="1"/>
      <c r="S320" s="13"/>
      <c r="T320" s="1"/>
      <c r="U320" s="1"/>
      <c r="V320" s="13"/>
      <c r="W320" s="1"/>
      <c r="X320" s="1"/>
      <c r="Y320" s="13"/>
      <c r="Z320" s="1"/>
      <c r="AA320" s="1"/>
      <c r="AB320" s="15"/>
      <c r="AC320" s="1"/>
      <c r="AD320" s="1"/>
      <c r="AE320" s="1"/>
      <c r="AF320" s="1"/>
      <c r="AG320" s="1"/>
      <c r="AH320" s="1">
        <v>37644596.703740001</v>
      </c>
      <c r="AI320" s="1">
        <f t="shared" si="76"/>
        <v>37644596.703740001</v>
      </c>
      <c r="AJ320" s="1">
        <f t="shared" si="77"/>
        <v>0</v>
      </c>
      <c r="AK320" s="1">
        <v>55073384.990230002</v>
      </c>
      <c r="AL320" s="1">
        <f t="shared" si="78"/>
        <v>17428788.286490001</v>
      </c>
      <c r="AM320" s="1">
        <f t="shared" si="79"/>
        <v>46.298246793964047</v>
      </c>
    </row>
    <row r="321" spans="1:39" ht="17.100000000000001" customHeight="1">
      <c r="A321" s="58" t="s">
        <v>3426</v>
      </c>
      <c r="B321" s="12" t="s">
        <v>11</v>
      </c>
      <c r="C321" s="13"/>
      <c r="D321" s="13"/>
      <c r="E321" s="15"/>
      <c r="F321" s="1"/>
      <c r="G321" s="13"/>
      <c r="H321" s="1"/>
      <c r="I321" s="1"/>
      <c r="J321" s="13"/>
      <c r="K321" s="1"/>
      <c r="L321" s="1"/>
      <c r="M321" s="13"/>
      <c r="N321" s="1"/>
      <c r="O321" s="1"/>
      <c r="P321" s="13"/>
      <c r="Q321" s="1"/>
      <c r="R321" s="1"/>
      <c r="S321" s="13"/>
      <c r="T321" s="1"/>
      <c r="U321" s="1"/>
      <c r="V321" s="13"/>
      <c r="W321" s="1"/>
      <c r="X321" s="1"/>
      <c r="Y321" s="13"/>
      <c r="Z321" s="1"/>
      <c r="AA321" s="1"/>
      <c r="AB321" s="15"/>
      <c r="AC321" s="1"/>
      <c r="AD321" s="1"/>
      <c r="AE321" s="1"/>
      <c r="AF321" s="1"/>
      <c r="AG321" s="1"/>
      <c r="AH321" s="1">
        <v>-10322010627.6514</v>
      </c>
      <c r="AI321" s="1">
        <f t="shared" si="76"/>
        <v>-10322010627.6514</v>
      </c>
      <c r="AJ321" s="1">
        <f t="shared" si="77"/>
        <v>0</v>
      </c>
      <c r="AK321" s="1">
        <v>-285789760155.23297</v>
      </c>
      <c r="AL321" s="1">
        <f t="shared" si="78"/>
        <v>-275467749527.58154</v>
      </c>
      <c r="AM321" s="1">
        <f t="shared" si="79"/>
        <v>2668.7411926280843</v>
      </c>
    </row>
    <row r="322" spans="1:39" ht="17.100000000000001" customHeight="1">
      <c r="A322" s="58" t="s">
        <v>3435</v>
      </c>
      <c r="B322" s="12" t="s">
        <v>3436</v>
      </c>
      <c r="C322" s="13"/>
      <c r="D322" s="13"/>
      <c r="E322" s="15"/>
      <c r="F322" s="1"/>
      <c r="G322" s="13"/>
      <c r="H322" s="1"/>
      <c r="I322" s="1"/>
      <c r="J322" s="13"/>
      <c r="K322" s="1"/>
      <c r="L322" s="1"/>
      <c r="M322" s="13"/>
      <c r="N322" s="1"/>
      <c r="O322" s="1"/>
      <c r="P322" s="13"/>
      <c r="Q322" s="1"/>
      <c r="R322" s="1"/>
      <c r="S322" s="13"/>
      <c r="T322" s="1"/>
      <c r="U322" s="1"/>
      <c r="V322" s="13"/>
      <c r="W322" s="1"/>
      <c r="X322" s="1"/>
      <c r="Y322" s="13"/>
      <c r="Z322" s="1"/>
      <c r="AA322" s="1"/>
      <c r="AB322" s="15"/>
      <c r="AC322" s="1"/>
      <c r="AD322" s="1"/>
      <c r="AE322" s="1"/>
      <c r="AF322" s="1"/>
      <c r="AG322" s="1"/>
      <c r="AH322" s="1">
        <v>0</v>
      </c>
      <c r="AI322" s="1">
        <f t="shared" si="76"/>
        <v>0</v>
      </c>
      <c r="AJ322" s="1">
        <f t="shared" si="77"/>
        <v>0</v>
      </c>
      <c r="AK322" s="1">
        <v>0</v>
      </c>
      <c r="AL322" s="1">
        <f t="shared" si="78"/>
        <v>0</v>
      </c>
      <c r="AM322" s="1">
        <f t="shared" si="79"/>
        <v>0</v>
      </c>
    </row>
    <row r="323" spans="1:39" ht="30">
      <c r="A323" s="58" t="s">
        <v>3445</v>
      </c>
      <c r="B323" s="12" t="s">
        <v>15</v>
      </c>
      <c r="C323" s="13"/>
      <c r="D323" s="13"/>
      <c r="E323" s="15"/>
      <c r="F323" s="1"/>
      <c r="G323" s="13"/>
      <c r="H323" s="1"/>
      <c r="I323" s="1"/>
      <c r="J323" s="13"/>
      <c r="K323" s="1"/>
      <c r="L323" s="1"/>
      <c r="M323" s="13"/>
      <c r="N323" s="1"/>
      <c r="O323" s="1"/>
      <c r="P323" s="13"/>
      <c r="Q323" s="1"/>
      <c r="R323" s="1"/>
      <c r="S323" s="13"/>
      <c r="T323" s="1"/>
      <c r="U323" s="1"/>
      <c r="V323" s="13"/>
      <c r="W323" s="1"/>
      <c r="X323" s="1"/>
      <c r="Y323" s="13"/>
      <c r="Z323" s="1"/>
      <c r="AA323" s="1"/>
      <c r="AB323" s="15"/>
      <c r="AC323" s="1"/>
      <c r="AD323" s="1"/>
      <c r="AE323" s="1"/>
      <c r="AF323" s="1"/>
      <c r="AG323" s="1"/>
      <c r="AH323" s="1">
        <v>115.446</v>
      </c>
      <c r="AI323" s="1">
        <f t="shared" si="76"/>
        <v>115.446</v>
      </c>
      <c r="AJ323" s="1">
        <f t="shared" si="77"/>
        <v>0</v>
      </c>
      <c r="AK323" s="1">
        <v>1214.8389999999999</v>
      </c>
      <c r="AL323" s="1">
        <f t="shared" si="78"/>
        <v>1099.393</v>
      </c>
      <c r="AM323" s="1">
        <f t="shared" si="79"/>
        <v>952.30064272473726</v>
      </c>
    </row>
    <row r="324" spans="1:39" ht="17.100000000000001" customHeight="1">
      <c r="A324" s="58" t="s">
        <v>3448</v>
      </c>
      <c r="B324" s="12" t="s">
        <v>14</v>
      </c>
      <c r="C324" s="13"/>
      <c r="D324" s="13"/>
      <c r="E324" s="15"/>
      <c r="F324" s="1"/>
      <c r="G324" s="13"/>
      <c r="H324" s="1"/>
      <c r="I324" s="1"/>
      <c r="J324" s="13"/>
      <c r="K324" s="1"/>
      <c r="L324" s="1"/>
      <c r="M324" s="13"/>
      <c r="N324" s="1"/>
      <c r="O324" s="1"/>
      <c r="P324" s="13"/>
      <c r="Q324" s="1"/>
      <c r="R324" s="1"/>
      <c r="S324" s="13"/>
      <c r="T324" s="1"/>
      <c r="U324" s="1"/>
      <c r="V324" s="13"/>
      <c r="W324" s="1"/>
      <c r="X324" s="1"/>
      <c r="Y324" s="13"/>
      <c r="Z324" s="1"/>
      <c r="AA324" s="1"/>
      <c r="AB324" s="15"/>
      <c r="AC324" s="1"/>
      <c r="AD324" s="1"/>
      <c r="AE324" s="1"/>
      <c r="AF324" s="1"/>
      <c r="AG324" s="1"/>
      <c r="AH324" s="1">
        <v>336000757.21522999</v>
      </c>
      <c r="AI324" s="1">
        <f t="shared" si="76"/>
        <v>336000757.21522999</v>
      </c>
      <c r="AJ324" s="1">
        <f t="shared" si="77"/>
        <v>0</v>
      </c>
      <c r="AK324" s="1">
        <v>369169092.87137002</v>
      </c>
      <c r="AL324" s="1">
        <f t="shared" si="78"/>
        <v>33168335.656140029</v>
      </c>
      <c r="AM324" s="1">
        <f t="shared" si="79"/>
        <v>9.8715062224974659</v>
      </c>
    </row>
    <row r="325" spans="1:39" ht="17.100000000000001" customHeight="1">
      <c r="A325" s="58" t="s">
        <v>420</v>
      </c>
      <c r="B325" s="12" t="s">
        <v>8</v>
      </c>
      <c r="C325" s="13">
        <v>16754144291</v>
      </c>
      <c r="D325" s="13">
        <v>9810088756</v>
      </c>
      <c r="E325" s="15">
        <f t="shared" si="80"/>
        <v>-6944055535</v>
      </c>
      <c r="F325" s="1">
        <f t="shared" si="81"/>
        <v>-41.446793189731643</v>
      </c>
      <c r="G325" s="13">
        <v>16041946794</v>
      </c>
      <c r="H325" s="1">
        <f t="shared" si="82"/>
        <v>6231858038</v>
      </c>
      <c r="I325" s="1">
        <f t="shared" si="83"/>
        <v>63.52499139407378</v>
      </c>
      <c r="J325" s="13">
        <v>14320267053</v>
      </c>
      <c r="K325" s="1">
        <f t="shared" si="84"/>
        <v>-1721679741</v>
      </c>
      <c r="L325" s="1">
        <f t="shared" si="85"/>
        <v>-10.732361621121582</v>
      </c>
      <c r="M325" s="13">
        <v>17893071971</v>
      </c>
      <c r="N325" s="1">
        <f t="shared" si="86"/>
        <v>3572804918</v>
      </c>
      <c r="O325" s="1">
        <f t="shared" si="87"/>
        <v>24.949289735846939</v>
      </c>
      <c r="P325" s="13">
        <v>19850315783</v>
      </c>
      <c r="Q325" s="1">
        <f t="shared" si="88"/>
        <v>1957243812</v>
      </c>
      <c r="R325" s="1">
        <f t="shared" si="89"/>
        <v>10.938556638972791</v>
      </c>
      <c r="S325" s="13">
        <v>23269315776</v>
      </c>
      <c r="T325" s="1">
        <f t="shared" si="90"/>
        <v>3418999993</v>
      </c>
      <c r="U325" s="1">
        <f t="shared" si="91"/>
        <v>17.223907319036527</v>
      </c>
      <c r="V325" s="13">
        <v>28656652482</v>
      </c>
      <c r="W325" s="1">
        <f t="shared" si="92"/>
        <v>5387336706</v>
      </c>
      <c r="X325" s="1">
        <f t="shared" si="93"/>
        <v>23.152106223752849</v>
      </c>
      <c r="Y325" s="13">
        <v>34205812780</v>
      </c>
      <c r="Z325" s="1">
        <f t="shared" si="94"/>
        <v>5549160298</v>
      </c>
      <c r="AA325" s="1">
        <f t="shared" si="95"/>
        <v>19.364300493526152</v>
      </c>
      <c r="AB325" s="13">
        <v>37311450322</v>
      </c>
      <c r="AC325" s="1">
        <f t="shared" si="96"/>
        <v>3105637542</v>
      </c>
      <c r="AD325" s="1">
        <f t="shared" si="97"/>
        <v>9.079268374572445</v>
      </c>
      <c r="AE325" s="1">
        <v>47629713403.416206</v>
      </c>
      <c r="AF325" s="1">
        <f t="shared" si="98"/>
        <v>10318263081.416206</v>
      </c>
      <c r="AG325" s="1">
        <f t="shared" si="99"/>
        <v>27.654414375128795</v>
      </c>
      <c r="AH325" s="1">
        <v>0</v>
      </c>
      <c r="AI325" s="1">
        <f t="shared" si="76"/>
        <v>-47629713403.416206</v>
      </c>
      <c r="AJ325" s="1">
        <f t="shared" si="77"/>
        <v>-100</v>
      </c>
      <c r="AK325" s="1">
        <v>0</v>
      </c>
      <c r="AL325" s="1">
        <f t="shared" si="78"/>
        <v>0</v>
      </c>
      <c r="AM325" s="1">
        <f t="shared" si="79"/>
        <v>0</v>
      </c>
    </row>
    <row r="326" spans="1:39" ht="17.100000000000001" customHeight="1">
      <c r="A326" s="58" t="s">
        <v>3459</v>
      </c>
      <c r="B326" s="12" t="s">
        <v>13</v>
      </c>
      <c r="C326" s="13"/>
      <c r="D326" s="13"/>
      <c r="E326" s="15"/>
      <c r="F326" s="1"/>
      <c r="G326" s="13"/>
      <c r="H326" s="1"/>
      <c r="I326" s="1"/>
      <c r="J326" s="13"/>
      <c r="K326" s="1"/>
      <c r="L326" s="1"/>
      <c r="M326" s="13"/>
      <c r="N326" s="1"/>
      <c r="O326" s="1"/>
      <c r="P326" s="13"/>
      <c r="Q326" s="1"/>
      <c r="R326" s="1"/>
      <c r="S326" s="13"/>
      <c r="T326" s="1"/>
      <c r="U326" s="1"/>
      <c r="V326" s="13"/>
      <c r="W326" s="1"/>
      <c r="X326" s="1"/>
      <c r="Y326" s="13"/>
      <c r="Z326" s="1"/>
      <c r="AA326" s="1"/>
      <c r="AB326" s="13"/>
      <c r="AC326" s="1"/>
      <c r="AD326" s="1"/>
      <c r="AE326" s="1"/>
      <c r="AF326" s="1"/>
      <c r="AG326" s="1"/>
      <c r="AH326" s="1">
        <v>38221118.814000003</v>
      </c>
      <c r="AI326" s="1">
        <f t="shared" ref="AI326:AI381" si="100">AH326-AE326</f>
        <v>38221118.814000003</v>
      </c>
      <c r="AJ326" s="1">
        <f t="shared" ref="AJ326:AJ381" si="101">IFERROR(AI326/AE326*100,0)</f>
        <v>0</v>
      </c>
      <c r="AK326" s="1">
        <v>42122749.942400001</v>
      </c>
      <c r="AL326" s="1">
        <f t="shared" ref="AL326:AL381" si="102">AK326-AH326</f>
        <v>3901631.1283999979</v>
      </c>
      <c r="AM326" s="1">
        <f t="shared" ref="AM326:AM381" si="103">IFERROR(AL326/AH326*100,0)</f>
        <v>10.208050547622562</v>
      </c>
    </row>
    <row r="327" spans="1:39" ht="30">
      <c r="A327" s="58" t="s">
        <v>421</v>
      </c>
      <c r="B327" s="12" t="s">
        <v>7</v>
      </c>
      <c r="C327" s="13">
        <v>29783906149</v>
      </c>
      <c r="D327" s="13">
        <v>34759579841</v>
      </c>
      <c r="E327" s="15">
        <f t="shared" si="80"/>
        <v>4975673692</v>
      </c>
      <c r="F327" s="1">
        <f t="shared" si="81"/>
        <v>16.705913815025429</v>
      </c>
      <c r="G327" s="13">
        <v>24259004247</v>
      </c>
      <c r="H327" s="1">
        <f t="shared" si="82"/>
        <v>-10500575594</v>
      </c>
      <c r="I327" s="1">
        <f t="shared" si="83"/>
        <v>-30.209155697602093</v>
      </c>
      <c r="J327" s="13">
        <v>31816858509</v>
      </c>
      <c r="K327" s="1">
        <f t="shared" si="84"/>
        <v>7557854262</v>
      </c>
      <c r="L327" s="1">
        <f t="shared" si="85"/>
        <v>31.154841250067573</v>
      </c>
      <c r="M327" s="13">
        <v>35388148741</v>
      </c>
      <c r="N327" s="1">
        <f t="shared" si="86"/>
        <v>3571290232</v>
      </c>
      <c r="O327" s="1">
        <f t="shared" si="87"/>
        <v>11.224521839545513</v>
      </c>
      <c r="P327" s="13">
        <v>42587572507</v>
      </c>
      <c r="Q327" s="1">
        <f t="shared" si="88"/>
        <v>7199423766</v>
      </c>
      <c r="R327" s="1">
        <f t="shared" si="89"/>
        <v>20.344166118130083</v>
      </c>
      <c r="S327" s="13">
        <v>47861111159</v>
      </c>
      <c r="T327" s="1">
        <f t="shared" si="90"/>
        <v>5273538652</v>
      </c>
      <c r="U327" s="1">
        <f t="shared" si="91"/>
        <v>12.382811091506102</v>
      </c>
      <c r="V327" s="13">
        <v>48869493349</v>
      </c>
      <c r="W327" s="1">
        <f t="shared" si="92"/>
        <v>1008382190</v>
      </c>
      <c r="X327" s="1">
        <f t="shared" si="93"/>
        <v>2.10689255970268</v>
      </c>
      <c r="Y327" s="13">
        <v>34754654799</v>
      </c>
      <c r="Z327" s="1">
        <f t="shared" si="94"/>
        <v>-14114838550</v>
      </c>
      <c r="AA327" s="1">
        <f t="shared" si="95"/>
        <v>-28.882719223625486</v>
      </c>
      <c r="AB327" s="13">
        <v>31552442743</v>
      </c>
      <c r="AC327" s="1">
        <f t="shared" si="96"/>
        <v>-3202212056</v>
      </c>
      <c r="AD327" s="1">
        <f t="shared" si="97"/>
        <v>-9.2137645288657488</v>
      </c>
      <c r="AE327" s="1">
        <v>31801251613.7612</v>
      </c>
      <c r="AF327" s="1">
        <f t="shared" si="98"/>
        <v>248808870.76119995</v>
      </c>
      <c r="AG327" s="1">
        <f t="shared" si="99"/>
        <v>0.78855660332795907</v>
      </c>
      <c r="AH327" s="1">
        <v>0</v>
      </c>
      <c r="AI327" s="1">
        <f t="shared" si="100"/>
        <v>-31801251613.7612</v>
      </c>
      <c r="AJ327" s="1">
        <f t="shared" si="101"/>
        <v>-100</v>
      </c>
      <c r="AK327" s="1">
        <v>0</v>
      </c>
      <c r="AL327" s="1">
        <f t="shared" si="102"/>
        <v>0</v>
      </c>
      <c r="AM327" s="1">
        <f t="shared" si="103"/>
        <v>0</v>
      </c>
    </row>
    <row r="328" spans="1:39" ht="17.100000000000001" customHeight="1">
      <c r="A328" s="58" t="s">
        <v>3464</v>
      </c>
      <c r="B328" s="12" t="s">
        <v>181</v>
      </c>
      <c r="C328" s="13"/>
      <c r="D328" s="13"/>
      <c r="E328" s="15"/>
      <c r="F328" s="1"/>
      <c r="G328" s="13"/>
      <c r="H328" s="1"/>
      <c r="I328" s="1"/>
      <c r="J328" s="13"/>
      <c r="K328" s="1"/>
      <c r="L328" s="1"/>
      <c r="M328" s="13"/>
      <c r="N328" s="1"/>
      <c r="O328" s="1"/>
      <c r="P328" s="13"/>
      <c r="Q328" s="1"/>
      <c r="R328" s="1"/>
      <c r="S328" s="13"/>
      <c r="T328" s="1"/>
      <c r="U328" s="1"/>
      <c r="V328" s="13"/>
      <c r="W328" s="1"/>
      <c r="X328" s="1"/>
      <c r="Y328" s="13"/>
      <c r="Z328" s="1"/>
      <c r="AA328" s="1"/>
      <c r="AB328" s="13"/>
      <c r="AC328" s="1"/>
      <c r="AD328" s="1"/>
      <c r="AE328" s="1"/>
      <c r="AF328" s="1"/>
      <c r="AG328" s="1"/>
      <c r="AH328" s="1">
        <v>41475.706729999998</v>
      </c>
      <c r="AI328" s="1">
        <f t="shared" si="100"/>
        <v>41475.706729999998</v>
      </c>
      <c r="AJ328" s="1">
        <f t="shared" si="101"/>
        <v>0</v>
      </c>
      <c r="AK328" s="1">
        <v>41475.706729999998</v>
      </c>
      <c r="AL328" s="1">
        <f t="shared" si="102"/>
        <v>0</v>
      </c>
      <c r="AM328" s="1">
        <f t="shared" si="103"/>
        <v>0</v>
      </c>
    </row>
    <row r="329" spans="1:39" ht="17.100000000000001" customHeight="1">
      <c r="A329" s="58" t="s">
        <v>422</v>
      </c>
      <c r="B329" s="12" t="s">
        <v>10</v>
      </c>
      <c r="C329" s="13">
        <v>1615547796</v>
      </c>
      <c r="D329" s="13">
        <v>1969186661</v>
      </c>
      <c r="E329" s="15">
        <f t="shared" si="80"/>
        <v>353638865</v>
      </c>
      <c r="F329" s="1">
        <f t="shared" si="81"/>
        <v>21.889718513781439</v>
      </c>
      <c r="G329" s="13">
        <v>2186084986</v>
      </c>
      <c r="H329" s="1">
        <f t="shared" si="82"/>
        <v>216898325</v>
      </c>
      <c r="I329" s="1">
        <f t="shared" si="83"/>
        <v>11.014614779578785</v>
      </c>
      <c r="J329" s="13">
        <v>2081781372</v>
      </c>
      <c r="K329" s="1">
        <f t="shared" si="84"/>
        <v>-104303614</v>
      </c>
      <c r="L329" s="1">
        <f t="shared" si="85"/>
        <v>-4.7712515601166112</v>
      </c>
      <c r="M329" s="13">
        <v>2450896759</v>
      </c>
      <c r="N329" s="1">
        <f t="shared" si="86"/>
        <v>369115387</v>
      </c>
      <c r="O329" s="1">
        <f t="shared" si="87"/>
        <v>17.730746944160856</v>
      </c>
      <c r="P329" s="13">
        <v>2912703246</v>
      </c>
      <c r="Q329" s="1">
        <f t="shared" si="88"/>
        <v>461806487</v>
      </c>
      <c r="R329" s="1">
        <f t="shared" si="89"/>
        <v>18.842347614365586</v>
      </c>
      <c r="S329" s="13">
        <v>3215043683</v>
      </c>
      <c r="T329" s="1">
        <f t="shared" si="90"/>
        <v>302340437</v>
      </c>
      <c r="U329" s="1">
        <f t="shared" si="91"/>
        <v>10.38006317379577</v>
      </c>
      <c r="V329" s="13">
        <v>3609338815</v>
      </c>
      <c r="W329" s="1">
        <f t="shared" si="92"/>
        <v>394295132</v>
      </c>
      <c r="X329" s="1">
        <f t="shared" si="93"/>
        <v>12.264067641907682</v>
      </c>
      <c r="Y329" s="13">
        <v>3506328615</v>
      </c>
      <c r="Z329" s="1">
        <f t="shared" si="94"/>
        <v>-103010200</v>
      </c>
      <c r="AA329" s="1">
        <f t="shared" si="95"/>
        <v>-2.8539908631437254</v>
      </c>
      <c r="AB329" s="13">
        <v>4238003212</v>
      </c>
      <c r="AC329" s="1">
        <f t="shared" si="96"/>
        <v>731674597</v>
      </c>
      <c r="AD329" s="1">
        <f t="shared" si="97"/>
        <v>20.867256818710931</v>
      </c>
      <c r="AE329" s="1">
        <v>43541806739.520706</v>
      </c>
      <c r="AF329" s="1">
        <f t="shared" si="98"/>
        <v>39303803527.520706</v>
      </c>
      <c r="AG329" s="1">
        <f t="shared" si="99"/>
        <v>927.41325481375566</v>
      </c>
      <c r="AH329" s="1">
        <v>0</v>
      </c>
      <c r="AI329" s="1">
        <f t="shared" si="100"/>
        <v>-43541806739.520706</v>
      </c>
      <c r="AJ329" s="1">
        <f t="shared" si="101"/>
        <v>-100</v>
      </c>
      <c r="AK329" s="1">
        <v>0</v>
      </c>
      <c r="AL329" s="1">
        <f t="shared" si="102"/>
        <v>0</v>
      </c>
      <c r="AM329" s="1">
        <f t="shared" si="103"/>
        <v>0</v>
      </c>
    </row>
    <row r="330" spans="1:39" ht="17.100000000000001" customHeight="1">
      <c r="A330" s="58" t="s">
        <v>423</v>
      </c>
      <c r="B330" s="12" t="s">
        <v>21</v>
      </c>
      <c r="C330" s="13">
        <v>13815373203</v>
      </c>
      <c r="D330" s="13">
        <v>6817241516</v>
      </c>
      <c r="E330" s="15">
        <f t="shared" si="80"/>
        <v>-6998131687</v>
      </c>
      <c r="F330" s="1">
        <f t="shared" si="81"/>
        <v>-50.654669867914684</v>
      </c>
      <c r="G330" s="13">
        <v>9083604612</v>
      </c>
      <c r="H330" s="1">
        <f t="shared" si="82"/>
        <v>2266363096</v>
      </c>
      <c r="I330" s="1">
        <f t="shared" si="83"/>
        <v>33.244576867063721</v>
      </c>
      <c r="J330" s="13">
        <v>20445539630</v>
      </c>
      <c r="K330" s="1">
        <f t="shared" si="84"/>
        <v>11361935018</v>
      </c>
      <c r="L330" s="1">
        <f t="shared" si="85"/>
        <v>125.08178749865648</v>
      </c>
      <c r="M330" s="13">
        <v>47734447942</v>
      </c>
      <c r="N330" s="1">
        <f t="shared" si="86"/>
        <v>27288908312</v>
      </c>
      <c r="O330" s="1">
        <f t="shared" si="87"/>
        <v>133.4712059737403</v>
      </c>
      <c r="P330" s="13">
        <v>29013838389</v>
      </c>
      <c r="Q330" s="1">
        <f t="shared" si="88"/>
        <v>-18720609553</v>
      </c>
      <c r="R330" s="1">
        <f t="shared" si="89"/>
        <v>-39.218238316585499</v>
      </c>
      <c r="S330" s="13">
        <v>29900990001</v>
      </c>
      <c r="T330" s="1">
        <f t="shared" si="90"/>
        <v>887151612</v>
      </c>
      <c r="U330" s="1">
        <f t="shared" si="91"/>
        <v>3.0576844059914019</v>
      </c>
      <c r="V330" s="13">
        <v>12407151444</v>
      </c>
      <c r="W330" s="1">
        <f t="shared" si="92"/>
        <v>-17493838557</v>
      </c>
      <c r="X330" s="1">
        <f t="shared" si="93"/>
        <v>-58.505884107566139</v>
      </c>
      <c r="Y330" s="13">
        <v>62451342770</v>
      </c>
      <c r="Z330" s="1">
        <f t="shared" si="94"/>
        <v>50044191326</v>
      </c>
      <c r="AA330" s="1">
        <f t="shared" si="95"/>
        <v>403.34956457874921</v>
      </c>
      <c r="AB330" s="13">
        <v>52760819900</v>
      </c>
      <c r="AC330" s="1">
        <f t="shared" si="96"/>
        <v>-9690522870</v>
      </c>
      <c r="AD330" s="1">
        <f t="shared" si="97"/>
        <v>-15.516916754999022</v>
      </c>
      <c r="AE330" s="1">
        <v>59308644021.877602</v>
      </c>
      <c r="AF330" s="1">
        <f t="shared" si="98"/>
        <v>6547824121.8776016</v>
      </c>
      <c r="AG330" s="1">
        <f t="shared" si="99"/>
        <v>12.410391146854792</v>
      </c>
      <c r="AH330" s="1">
        <v>25802990577.216999</v>
      </c>
      <c r="AI330" s="1">
        <f t="shared" si="100"/>
        <v>-33505653444.660603</v>
      </c>
      <c r="AJ330" s="1">
        <f t="shared" si="101"/>
        <v>-56.493710145018881</v>
      </c>
      <c r="AK330" s="1">
        <v>42511035270.295998</v>
      </c>
      <c r="AL330" s="1">
        <f t="shared" si="102"/>
        <v>16708044693.078999</v>
      </c>
      <c r="AM330" s="1">
        <f t="shared" si="103"/>
        <v>64.752357456703209</v>
      </c>
    </row>
    <row r="331" spans="1:39" ht="30">
      <c r="A331" s="60" t="s">
        <v>424</v>
      </c>
      <c r="B331" s="12" t="s">
        <v>20</v>
      </c>
      <c r="C331" s="13">
        <v>-5645527746</v>
      </c>
      <c r="D331" s="13">
        <v>-6781149604</v>
      </c>
      <c r="E331" s="15">
        <f t="shared" si="80"/>
        <v>-1135621858</v>
      </c>
      <c r="F331" s="1">
        <f t="shared" si="81"/>
        <v>20.115424263119014</v>
      </c>
      <c r="G331" s="13">
        <v>-11627671863</v>
      </c>
      <c r="H331" s="1">
        <f t="shared" si="82"/>
        <v>-4846522259</v>
      </c>
      <c r="I331" s="1">
        <f t="shared" si="83"/>
        <v>71.470510783911621</v>
      </c>
      <c r="J331" s="13">
        <v>-10406227728</v>
      </c>
      <c r="K331" s="1">
        <f t="shared" si="84"/>
        <v>1221444135</v>
      </c>
      <c r="L331" s="1">
        <f t="shared" si="85"/>
        <v>-10.504631962368268</v>
      </c>
      <c r="M331" s="13">
        <v>-20572688075</v>
      </c>
      <c r="N331" s="1">
        <f t="shared" si="86"/>
        <v>-10166460347</v>
      </c>
      <c r="O331" s="1">
        <f t="shared" si="87"/>
        <v>97.695924140167918</v>
      </c>
      <c r="P331" s="13">
        <v>-15092924960</v>
      </c>
      <c r="Q331" s="1">
        <f t="shared" si="88"/>
        <v>5479763115</v>
      </c>
      <c r="R331" s="1">
        <f t="shared" si="89"/>
        <v>-26.636106545838445</v>
      </c>
      <c r="S331" s="13">
        <v>-14578312493</v>
      </c>
      <c r="T331" s="1">
        <f t="shared" si="90"/>
        <v>514612467</v>
      </c>
      <c r="U331" s="1">
        <f t="shared" si="91"/>
        <v>-3.4096271489048737</v>
      </c>
      <c r="V331" s="13">
        <v>-14318962920</v>
      </c>
      <c r="W331" s="1">
        <f t="shared" si="92"/>
        <v>259349573</v>
      </c>
      <c r="X331" s="1">
        <f t="shared" si="93"/>
        <v>-1.7790095604311589</v>
      </c>
      <c r="Y331" s="13">
        <v>-12213645115</v>
      </c>
      <c r="Z331" s="1">
        <f t="shared" si="94"/>
        <v>2105317805</v>
      </c>
      <c r="AA331" s="1">
        <f t="shared" si="95"/>
        <v>-14.703004796942377</v>
      </c>
      <c r="AB331" s="13">
        <v>-12701471988</v>
      </c>
      <c r="AC331" s="1">
        <f t="shared" si="96"/>
        <v>-487826873</v>
      </c>
      <c r="AD331" s="1">
        <f t="shared" si="97"/>
        <v>3.9941137015753219</v>
      </c>
      <c r="AE331" s="1">
        <v>-15176780718.0588</v>
      </c>
      <c r="AF331" s="1">
        <f t="shared" si="98"/>
        <v>-2475308730.0587997</v>
      </c>
      <c r="AG331" s="1">
        <f t="shared" si="99"/>
        <v>19.488361131665709</v>
      </c>
      <c r="AH331" s="1">
        <v>14601409846.351</v>
      </c>
      <c r="AI331" s="1">
        <f t="shared" si="100"/>
        <v>29778190564.409798</v>
      </c>
      <c r="AJ331" s="1">
        <f t="shared" si="101"/>
        <v>-196.20887405309105</v>
      </c>
      <c r="AK331" s="1">
        <v>22366301862.761002</v>
      </c>
      <c r="AL331" s="1">
        <f t="shared" si="102"/>
        <v>7764892016.4100018</v>
      </c>
      <c r="AM331" s="1">
        <f t="shared" si="103"/>
        <v>53.179056667260838</v>
      </c>
    </row>
    <row r="332" spans="1:39" ht="17.100000000000001" customHeight="1">
      <c r="A332" s="60" t="s">
        <v>425</v>
      </c>
      <c r="B332" s="12" t="s">
        <v>2</v>
      </c>
      <c r="C332" s="13">
        <v>204333</v>
      </c>
      <c r="D332" s="13">
        <v>3464434</v>
      </c>
      <c r="E332" s="15">
        <f t="shared" si="80"/>
        <v>3260101</v>
      </c>
      <c r="F332" s="1">
        <f t="shared" si="81"/>
        <v>1595.4843319483393</v>
      </c>
      <c r="G332" s="13">
        <v>0</v>
      </c>
      <c r="H332" s="1">
        <f t="shared" si="82"/>
        <v>-3464434</v>
      </c>
      <c r="I332" s="1">
        <f t="shared" si="83"/>
        <v>-100</v>
      </c>
      <c r="J332" s="13">
        <v>0</v>
      </c>
      <c r="K332" s="1">
        <f t="shared" si="84"/>
        <v>0</v>
      </c>
      <c r="L332" s="1">
        <f t="shared" si="85"/>
        <v>0</v>
      </c>
      <c r="M332" s="13">
        <v>0</v>
      </c>
      <c r="N332" s="1">
        <f t="shared" si="86"/>
        <v>0</v>
      </c>
      <c r="O332" s="1">
        <f t="shared" si="87"/>
        <v>0</v>
      </c>
      <c r="P332" s="13">
        <v>-36396018</v>
      </c>
      <c r="Q332" s="1">
        <f t="shared" si="88"/>
        <v>-36396018</v>
      </c>
      <c r="R332" s="1">
        <f t="shared" si="89"/>
        <v>0</v>
      </c>
      <c r="S332" s="13">
        <v>2775274</v>
      </c>
      <c r="T332" s="1">
        <f t="shared" si="90"/>
        <v>39171292</v>
      </c>
      <c r="U332" s="1">
        <f t="shared" si="91"/>
        <v>-107.62521328569517</v>
      </c>
      <c r="V332" s="13">
        <v>0</v>
      </c>
      <c r="W332" s="1">
        <f t="shared" si="92"/>
        <v>-2775274</v>
      </c>
      <c r="X332" s="1">
        <f t="shared" si="93"/>
        <v>-100</v>
      </c>
      <c r="Y332" s="13">
        <v>0</v>
      </c>
      <c r="Z332" s="1">
        <f t="shared" si="94"/>
        <v>0</v>
      </c>
      <c r="AA332" s="1">
        <f t="shared" si="95"/>
        <v>0</v>
      </c>
      <c r="AB332" s="13">
        <v>0</v>
      </c>
      <c r="AC332" s="1">
        <f t="shared" si="96"/>
        <v>0</v>
      </c>
      <c r="AD332" s="1">
        <f t="shared" si="97"/>
        <v>0</v>
      </c>
      <c r="AE332" s="1">
        <v>0</v>
      </c>
      <c r="AF332" s="1">
        <f t="shared" si="98"/>
        <v>0</v>
      </c>
      <c r="AG332" s="1">
        <f t="shared" si="99"/>
        <v>0</v>
      </c>
      <c r="AH332" s="1">
        <v>0</v>
      </c>
      <c r="AI332" s="1">
        <f t="shared" si="100"/>
        <v>0</v>
      </c>
      <c r="AJ332" s="1">
        <f t="shared" si="101"/>
        <v>0</v>
      </c>
      <c r="AK332" s="1">
        <v>0</v>
      </c>
      <c r="AL332" s="1">
        <f t="shared" si="102"/>
        <v>0</v>
      </c>
      <c r="AM332" s="1">
        <f t="shared" si="103"/>
        <v>0</v>
      </c>
    </row>
    <row r="333" spans="1:39" ht="30">
      <c r="A333" s="58" t="s">
        <v>3471</v>
      </c>
      <c r="B333" s="12" t="s">
        <v>3472</v>
      </c>
      <c r="C333" s="13"/>
      <c r="D333" s="13"/>
      <c r="E333" s="15"/>
      <c r="F333" s="1"/>
      <c r="G333" s="13"/>
      <c r="H333" s="1"/>
      <c r="I333" s="1"/>
      <c r="J333" s="13"/>
      <c r="K333" s="1"/>
      <c r="L333" s="1"/>
      <c r="M333" s="13"/>
      <c r="N333" s="1"/>
      <c r="O333" s="1"/>
      <c r="P333" s="13"/>
      <c r="Q333" s="1"/>
      <c r="R333" s="1"/>
      <c r="S333" s="13"/>
      <c r="T333" s="1"/>
      <c r="U333" s="1"/>
      <c r="V333" s="13"/>
      <c r="W333" s="1"/>
      <c r="X333" s="1"/>
      <c r="Y333" s="13"/>
      <c r="Z333" s="1"/>
      <c r="AA333" s="1"/>
      <c r="AB333" s="13"/>
      <c r="AC333" s="1"/>
      <c r="AD333" s="1"/>
      <c r="AE333" s="1"/>
      <c r="AF333" s="1"/>
      <c r="AG333" s="1"/>
      <c r="AH333" s="1">
        <v>6581642584.4207001</v>
      </c>
      <c r="AI333" s="1">
        <f t="shared" si="100"/>
        <v>6581642584.4207001</v>
      </c>
      <c r="AJ333" s="1">
        <f t="shared" si="101"/>
        <v>0</v>
      </c>
      <c r="AK333" s="1">
        <v>0</v>
      </c>
      <c r="AL333" s="1">
        <f t="shared" si="102"/>
        <v>-6581642584.4207001</v>
      </c>
      <c r="AM333" s="1">
        <f t="shared" si="103"/>
        <v>-100</v>
      </c>
    </row>
    <row r="334" spans="1:39" ht="45">
      <c r="A334" s="58" t="s">
        <v>3494</v>
      </c>
      <c r="B334" s="12" t="s">
        <v>3495</v>
      </c>
      <c r="C334" s="13"/>
      <c r="D334" s="13"/>
      <c r="E334" s="15"/>
      <c r="F334" s="1"/>
      <c r="G334" s="13"/>
      <c r="H334" s="1"/>
      <c r="I334" s="1"/>
      <c r="J334" s="13"/>
      <c r="K334" s="1"/>
      <c r="L334" s="1"/>
      <c r="M334" s="13"/>
      <c r="N334" s="1"/>
      <c r="O334" s="1"/>
      <c r="P334" s="13"/>
      <c r="Q334" s="1"/>
      <c r="R334" s="1"/>
      <c r="S334" s="13"/>
      <c r="T334" s="1"/>
      <c r="U334" s="1"/>
      <c r="V334" s="13"/>
      <c r="W334" s="1"/>
      <c r="X334" s="1"/>
      <c r="Y334" s="13"/>
      <c r="Z334" s="1"/>
      <c r="AA334" s="1"/>
      <c r="AB334" s="13"/>
      <c r="AC334" s="1"/>
      <c r="AD334" s="1"/>
      <c r="AE334" s="1"/>
      <c r="AF334" s="1"/>
      <c r="AG334" s="1"/>
      <c r="AH334" s="1">
        <v>905796195.21331</v>
      </c>
      <c r="AI334" s="1">
        <f t="shared" si="100"/>
        <v>905796195.21331</v>
      </c>
      <c r="AJ334" s="1">
        <f t="shared" si="101"/>
        <v>0</v>
      </c>
      <c r="AK334" s="1">
        <v>970506938.13507998</v>
      </c>
      <c r="AL334" s="1">
        <f t="shared" si="102"/>
        <v>64710742.921769977</v>
      </c>
      <c r="AM334" s="1">
        <f t="shared" si="103"/>
        <v>7.1440731660979164</v>
      </c>
    </row>
    <row r="335" spans="1:39" ht="30">
      <c r="A335" s="58" t="s">
        <v>3503</v>
      </c>
      <c r="B335" s="12" t="s">
        <v>3504</v>
      </c>
      <c r="C335" s="13"/>
      <c r="D335" s="13"/>
      <c r="E335" s="15"/>
      <c r="F335" s="1"/>
      <c r="G335" s="13"/>
      <c r="H335" s="1"/>
      <c r="I335" s="1"/>
      <c r="J335" s="13"/>
      <c r="K335" s="1"/>
      <c r="L335" s="1"/>
      <c r="M335" s="13"/>
      <c r="N335" s="1"/>
      <c r="O335" s="1"/>
      <c r="P335" s="13"/>
      <c r="Q335" s="1"/>
      <c r="R335" s="1"/>
      <c r="S335" s="13"/>
      <c r="T335" s="1"/>
      <c r="U335" s="1"/>
      <c r="V335" s="13"/>
      <c r="W335" s="1"/>
      <c r="X335" s="1"/>
      <c r="Y335" s="13"/>
      <c r="Z335" s="1"/>
      <c r="AA335" s="1"/>
      <c r="AB335" s="13"/>
      <c r="AC335" s="1"/>
      <c r="AD335" s="1"/>
      <c r="AE335" s="1"/>
      <c r="AF335" s="1"/>
      <c r="AG335" s="1"/>
      <c r="AH335" s="1">
        <v>3505370.7629999998</v>
      </c>
      <c r="AI335" s="1">
        <f t="shared" si="100"/>
        <v>3505370.7629999998</v>
      </c>
      <c r="AJ335" s="1">
        <f t="shared" si="101"/>
        <v>0</v>
      </c>
      <c r="AK335" s="1">
        <v>-31296960.170639999</v>
      </c>
      <c r="AL335" s="1">
        <f t="shared" si="102"/>
        <v>-34802330.933639996</v>
      </c>
      <c r="AM335" s="1">
        <f t="shared" si="103"/>
        <v>-992.82881288868657</v>
      </c>
    </row>
    <row r="336" spans="1:39" ht="45">
      <c r="A336" s="58" t="s">
        <v>3507</v>
      </c>
      <c r="B336" s="12" t="s">
        <v>3508</v>
      </c>
      <c r="C336" s="13"/>
      <c r="D336" s="13"/>
      <c r="E336" s="15"/>
      <c r="F336" s="1"/>
      <c r="G336" s="13"/>
      <c r="H336" s="1"/>
      <c r="I336" s="1"/>
      <c r="J336" s="13"/>
      <c r="K336" s="1"/>
      <c r="L336" s="1"/>
      <c r="M336" s="13"/>
      <c r="N336" s="1"/>
      <c r="O336" s="1"/>
      <c r="P336" s="13"/>
      <c r="Q336" s="1"/>
      <c r="R336" s="1"/>
      <c r="S336" s="13"/>
      <c r="T336" s="1"/>
      <c r="U336" s="1"/>
      <c r="V336" s="13"/>
      <c r="W336" s="1"/>
      <c r="X336" s="1"/>
      <c r="Y336" s="13"/>
      <c r="Z336" s="1"/>
      <c r="AA336" s="1"/>
      <c r="AB336" s="13"/>
      <c r="AC336" s="1"/>
      <c r="AD336" s="1"/>
      <c r="AE336" s="1"/>
      <c r="AF336" s="1"/>
      <c r="AG336" s="1"/>
      <c r="AH336" s="1">
        <v>25365617371.9422</v>
      </c>
      <c r="AI336" s="1">
        <f t="shared" si="100"/>
        <v>25365617371.9422</v>
      </c>
      <c r="AJ336" s="1">
        <f t="shared" si="101"/>
        <v>0</v>
      </c>
      <c r="AK336" s="1">
        <v>22637022056.456001</v>
      </c>
      <c r="AL336" s="1">
        <f t="shared" si="102"/>
        <v>-2728595315.4861984</v>
      </c>
      <c r="AM336" s="1">
        <f t="shared" si="103"/>
        <v>-10.757062505028534</v>
      </c>
    </row>
    <row r="337" spans="1:39" ht="45">
      <c r="A337" s="58" t="s">
        <v>3517</v>
      </c>
      <c r="B337" s="12" t="s">
        <v>3518</v>
      </c>
      <c r="C337" s="13"/>
      <c r="D337" s="13"/>
      <c r="E337" s="15"/>
      <c r="F337" s="1"/>
      <c r="G337" s="13"/>
      <c r="H337" s="1"/>
      <c r="I337" s="1"/>
      <c r="J337" s="13"/>
      <c r="K337" s="1"/>
      <c r="L337" s="1"/>
      <c r="M337" s="13"/>
      <c r="N337" s="1"/>
      <c r="O337" s="1"/>
      <c r="P337" s="13"/>
      <c r="Q337" s="1"/>
      <c r="R337" s="1"/>
      <c r="S337" s="13"/>
      <c r="T337" s="1"/>
      <c r="U337" s="1"/>
      <c r="V337" s="13"/>
      <c r="W337" s="1"/>
      <c r="X337" s="1"/>
      <c r="Y337" s="13"/>
      <c r="Z337" s="1"/>
      <c r="AA337" s="1"/>
      <c r="AB337" s="13"/>
      <c r="AC337" s="1"/>
      <c r="AD337" s="1"/>
      <c r="AE337" s="1"/>
      <c r="AF337" s="1"/>
      <c r="AG337" s="1"/>
      <c r="AH337" s="1">
        <v>359153116.17383003</v>
      </c>
      <c r="AI337" s="1">
        <f t="shared" si="100"/>
        <v>359153116.17383003</v>
      </c>
      <c r="AJ337" s="1">
        <f t="shared" si="101"/>
        <v>0</v>
      </c>
      <c r="AK337" s="1">
        <v>2202305766.7222004</v>
      </c>
      <c r="AL337" s="1">
        <f t="shared" si="102"/>
        <v>1843152650.5483704</v>
      </c>
      <c r="AM337" s="1">
        <f t="shared" si="103"/>
        <v>513.19411347005689</v>
      </c>
    </row>
    <row r="338" spans="1:39" ht="45">
      <c r="A338" s="58" t="s">
        <v>3523</v>
      </c>
      <c r="B338" s="12" t="s">
        <v>3524</v>
      </c>
      <c r="C338" s="13"/>
      <c r="D338" s="13"/>
      <c r="E338" s="15"/>
      <c r="F338" s="1"/>
      <c r="G338" s="13"/>
      <c r="H338" s="1"/>
      <c r="I338" s="1"/>
      <c r="J338" s="13"/>
      <c r="K338" s="1"/>
      <c r="L338" s="1"/>
      <c r="M338" s="13"/>
      <c r="N338" s="1"/>
      <c r="O338" s="1"/>
      <c r="P338" s="13"/>
      <c r="Q338" s="1"/>
      <c r="R338" s="1"/>
      <c r="S338" s="13"/>
      <c r="T338" s="1"/>
      <c r="U338" s="1"/>
      <c r="V338" s="13"/>
      <c r="W338" s="1"/>
      <c r="X338" s="1"/>
      <c r="Y338" s="13"/>
      <c r="Z338" s="1"/>
      <c r="AA338" s="1"/>
      <c r="AB338" s="13"/>
      <c r="AC338" s="1"/>
      <c r="AD338" s="1"/>
      <c r="AE338" s="1"/>
      <c r="AF338" s="1"/>
      <c r="AG338" s="1"/>
      <c r="AH338" s="1">
        <v>2647497.2182</v>
      </c>
      <c r="AI338" s="1">
        <f t="shared" si="100"/>
        <v>2647497.2182</v>
      </c>
      <c r="AJ338" s="1">
        <f t="shared" si="101"/>
        <v>0</v>
      </c>
      <c r="AK338" s="1">
        <v>2524866.7336500003</v>
      </c>
      <c r="AL338" s="1">
        <f t="shared" si="102"/>
        <v>-122630.4845499997</v>
      </c>
      <c r="AM338" s="1">
        <f t="shared" si="103"/>
        <v>-4.6319400718152455</v>
      </c>
    </row>
    <row r="339" spans="1:39" ht="30">
      <c r="A339" s="58" t="s">
        <v>3527</v>
      </c>
      <c r="B339" s="12" t="s">
        <v>3528</v>
      </c>
      <c r="C339" s="13"/>
      <c r="D339" s="13"/>
      <c r="E339" s="15"/>
      <c r="F339" s="1"/>
      <c r="G339" s="13"/>
      <c r="H339" s="1"/>
      <c r="I339" s="1"/>
      <c r="J339" s="13"/>
      <c r="K339" s="1"/>
      <c r="L339" s="1"/>
      <c r="M339" s="13"/>
      <c r="N339" s="1"/>
      <c r="O339" s="1"/>
      <c r="P339" s="13"/>
      <c r="Q339" s="1"/>
      <c r="R339" s="1"/>
      <c r="S339" s="13"/>
      <c r="T339" s="1"/>
      <c r="U339" s="1"/>
      <c r="V339" s="13"/>
      <c r="W339" s="1"/>
      <c r="X339" s="1"/>
      <c r="Y339" s="13"/>
      <c r="Z339" s="1"/>
      <c r="AA339" s="1"/>
      <c r="AB339" s="13"/>
      <c r="AC339" s="1"/>
      <c r="AD339" s="1"/>
      <c r="AE339" s="1"/>
      <c r="AF339" s="1"/>
      <c r="AG339" s="1"/>
      <c r="AH339" s="1">
        <v>-12471338910.931801</v>
      </c>
      <c r="AI339" s="1">
        <f t="shared" si="100"/>
        <v>-12471338910.931801</v>
      </c>
      <c r="AJ339" s="1">
        <f t="shared" si="101"/>
        <v>0</v>
      </c>
      <c r="AK339" s="1">
        <v>-36350177923.444504</v>
      </c>
      <c r="AL339" s="1">
        <f t="shared" si="102"/>
        <v>-23878839012.512703</v>
      </c>
      <c r="AM339" s="1">
        <f t="shared" si="103"/>
        <v>191.46973058026362</v>
      </c>
    </row>
    <row r="340" spans="1:39" ht="75">
      <c r="A340" s="58" t="s">
        <v>3533</v>
      </c>
      <c r="B340" s="12" t="s">
        <v>3534</v>
      </c>
      <c r="C340" s="13"/>
      <c r="D340" s="13"/>
      <c r="E340" s="15"/>
      <c r="F340" s="1"/>
      <c r="G340" s="13"/>
      <c r="H340" s="1"/>
      <c r="I340" s="1"/>
      <c r="J340" s="13"/>
      <c r="K340" s="1"/>
      <c r="L340" s="1"/>
      <c r="M340" s="13"/>
      <c r="N340" s="1"/>
      <c r="O340" s="1"/>
      <c r="P340" s="13"/>
      <c r="Q340" s="1"/>
      <c r="R340" s="1"/>
      <c r="S340" s="13"/>
      <c r="T340" s="1"/>
      <c r="U340" s="1"/>
      <c r="V340" s="13"/>
      <c r="W340" s="1"/>
      <c r="X340" s="1"/>
      <c r="Y340" s="13"/>
      <c r="Z340" s="1"/>
      <c r="AA340" s="1"/>
      <c r="AB340" s="13"/>
      <c r="AC340" s="1"/>
      <c r="AD340" s="1"/>
      <c r="AE340" s="1"/>
      <c r="AF340" s="1"/>
      <c r="AG340" s="1"/>
      <c r="AH340" s="1">
        <v>8929276.31666</v>
      </c>
      <c r="AI340" s="1">
        <f t="shared" si="100"/>
        <v>8929276.31666</v>
      </c>
      <c r="AJ340" s="1">
        <f t="shared" si="101"/>
        <v>0</v>
      </c>
      <c r="AK340" s="1">
        <v>8994808.5886499994</v>
      </c>
      <c r="AL340" s="1">
        <f t="shared" si="102"/>
        <v>65532.271989999339</v>
      </c>
      <c r="AM340" s="1">
        <f t="shared" si="103"/>
        <v>0.73390350646592739</v>
      </c>
    </row>
    <row r="341" spans="1:39" ht="17.100000000000001" customHeight="1">
      <c r="A341" s="58" t="s">
        <v>426</v>
      </c>
      <c r="B341" s="12" t="s">
        <v>19</v>
      </c>
      <c r="C341" s="13">
        <v>26366212247.68</v>
      </c>
      <c r="D341" s="13">
        <v>35514787090.180016</v>
      </c>
      <c r="E341" s="15">
        <f t="shared" si="80"/>
        <v>9148574842.5000153</v>
      </c>
      <c r="F341" s="1">
        <f t="shared" si="81"/>
        <v>34.69810057113915</v>
      </c>
      <c r="G341" s="13">
        <v>64025539352.390007</v>
      </c>
      <c r="H341" s="1">
        <f t="shared" si="82"/>
        <v>28510752262.209991</v>
      </c>
      <c r="I341" s="1">
        <f t="shared" si="83"/>
        <v>80.278539161208514</v>
      </c>
      <c r="J341" s="13">
        <v>66096645895.370003</v>
      </c>
      <c r="K341" s="1">
        <f t="shared" si="84"/>
        <v>2071106542.9799957</v>
      </c>
      <c r="L341" s="1">
        <f t="shared" si="85"/>
        <v>3.2348131135308953</v>
      </c>
      <c r="M341" s="13">
        <v>80614927112.27002</v>
      </c>
      <c r="N341" s="1">
        <f t="shared" si="86"/>
        <v>14518281216.900017</v>
      </c>
      <c r="O341" s="1">
        <f t="shared" si="87"/>
        <v>21.96523139749366</v>
      </c>
      <c r="P341" s="13">
        <v>76431742312.380005</v>
      </c>
      <c r="Q341" s="1">
        <f t="shared" si="88"/>
        <v>-4183184799.8900146</v>
      </c>
      <c r="R341" s="1">
        <f t="shared" si="89"/>
        <v>-5.1890945631746552</v>
      </c>
      <c r="S341" s="13">
        <v>95663475576.690002</v>
      </c>
      <c r="T341" s="1">
        <f t="shared" si="90"/>
        <v>19231733264.309998</v>
      </c>
      <c r="U341" s="1">
        <f t="shared" si="91"/>
        <v>25.161971561120549</v>
      </c>
      <c r="V341" s="13">
        <v>127334530584.99001</v>
      </c>
      <c r="W341" s="1">
        <f t="shared" si="92"/>
        <v>31671055008.300003</v>
      </c>
      <c r="X341" s="1">
        <f t="shared" si="93"/>
        <v>33.106736732464256</v>
      </c>
      <c r="Y341" s="13">
        <v>239552490791.20001</v>
      </c>
      <c r="Z341" s="1">
        <f t="shared" si="94"/>
        <v>112217960206.21001</v>
      </c>
      <c r="AA341" s="1">
        <f t="shared" si="95"/>
        <v>88.128459492226753</v>
      </c>
      <c r="AB341" s="13">
        <v>259510538599.60999</v>
      </c>
      <c r="AC341" s="1">
        <f t="shared" si="96"/>
        <v>19958047808.409973</v>
      </c>
      <c r="AD341" s="1">
        <f t="shared" si="97"/>
        <v>8.3313881406501054</v>
      </c>
      <c r="AE341" s="1">
        <v>271261758635.52499</v>
      </c>
      <c r="AF341" s="1">
        <f t="shared" si="98"/>
        <v>11751220035.915009</v>
      </c>
      <c r="AG341" s="1">
        <f t="shared" si="99"/>
        <v>4.5282245951658897</v>
      </c>
      <c r="AH341" s="1">
        <v>138914642800.715</v>
      </c>
      <c r="AI341" s="1">
        <f t="shared" si="100"/>
        <v>-132347115834.81</v>
      </c>
      <c r="AJ341" s="1">
        <f t="shared" si="101"/>
        <v>-48.789448428163936</v>
      </c>
      <c r="AK341" s="1">
        <v>145150010512.57901</v>
      </c>
      <c r="AL341" s="1">
        <f t="shared" si="102"/>
        <v>6235367711.8640137</v>
      </c>
      <c r="AM341" s="1">
        <f t="shared" si="103"/>
        <v>4.4886324336658916</v>
      </c>
    </row>
    <row r="342" spans="1:39" ht="17.100000000000001" customHeight="1">
      <c r="A342" s="58" t="s">
        <v>427</v>
      </c>
      <c r="B342" s="12" t="s">
        <v>18</v>
      </c>
      <c r="C342" s="13">
        <v>-4025347993.1599998</v>
      </c>
      <c r="D342" s="13">
        <v>109241660.84</v>
      </c>
      <c r="E342" s="15">
        <f t="shared" si="80"/>
        <v>4134589654</v>
      </c>
      <c r="F342" s="1">
        <f t="shared" si="81"/>
        <v>-102.71384389686624</v>
      </c>
      <c r="G342" s="13">
        <v>196616034</v>
      </c>
      <c r="H342" s="1">
        <f t="shared" si="82"/>
        <v>87374373.159999996</v>
      </c>
      <c r="I342" s="1">
        <f t="shared" si="83"/>
        <v>79.982648092445459</v>
      </c>
      <c r="J342" s="13">
        <v>139760900</v>
      </c>
      <c r="K342" s="1">
        <f t="shared" si="84"/>
        <v>-56855134</v>
      </c>
      <c r="L342" s="1">
        <f t="shared" si="85"/>
        <v>-28.916834931173518</v>
      </c>
      <c r="M342" s="13">
        <v>156688290</v>
      </c>
      <c r="N342" s="1">
        <f t="shared" si="86"/>
        <v>16927390</v>
      </c>
      <c r="O342" s="1">
        <f t="shared" si="87"/>
        <v>12.111677872709748</v>
      </c>
      <c r="P342" s="13">
        <v>234515203</v>
      </c>
      <c r="Q342" s="1">
        <f t="shared" si="88"/>
        <v>77826913</v>
      </c>
      <c r="R342" s="1">
        <f t="shared" si="89"/>
        <v>49.66989747606538</v>
      </c>
      <c r="S342" s="13">
        <v>344774614.14999998</v>
      </c>
      <c r="T342" s="1">
        <f t="shared" si="90"/>
        <v>110259411.14999998</v>
      </c>
      <c r="U342" s="1">
        <f t="shared" si="91"/>
        <v>47.015890543352093</v>
      </c>
      <c r="V342" s="13">
        <v>385919214.44</v>
      </c>
      <c r="W342" s="1">
        <f t="shared" si="92"/>
        <v>41144600.290000021</v>
      </c>
      <c r="X342" s="1">
        <f t="shared" si="93"/>
        <v>11.933767337086881</v>
      </c>
      <c r="Y342" s="13">
        <v>282340737</v>
      </c>
      <c r="Z342" s="1">
        <f t="shared" si="94"/>
        <v>-103578477.44</v>
      </c>
      <c r="AA342" s="1">
        <f t="shared" si="95"/>
        <v>-26.839419641310357</v>
      </c>
      <c r="AB342" s="13">
        <v>297584881</v>
      </c>
      <c r="AC342" s="1">
        <f t="shared" si="96"/>
        <v>15244144</v>
      </c>
      <c r="AD342" s="1">
        <f t="shared" si="97"/>
        <v>5.3992010370079901</v>
      </c>
      <c r="AE342" s="1">
        <v>433336892.98796004</v>
      </c>
      <c r="AF342" s="1">
        <f t="shared" si="98"/>
        <v>135752011.98796004</v>
      </c>
      <c r="AG342" s="1">
        <f t="shared" si="99"/>
        <v>45.617912957063176</v>
      </c>
      <c r="AH342" s="1">
        <v>97561440.403600007</v>
      </c>
      <c r="AI342" s="1">
        <f t="shared" si="100"/>
        <v>-335775452.58436</v>
      </c>
      <c r="AJ342" s="1">
        <f t="shared" si="101"/>
        <v>-77.486006388495824</v>
      </c>
      <c r="AK342" s="1">
        <v>96283328.511289999</v>
      </c>
      <c r="AL342" s="1">
        <f t="shared" si="102"/>
        <v>-1278111.8923100084</v>
      </c>
      <c r="AM342" s="1">
        <f t="shared" si="103"/>
        <v>-1.3100584483199638</v>
      </c>
    </row>
    <row r="343" spans="1:39" ht="17.100000000000001" customHeight="1">
      <c r="A343" s="58" t="s">
        <v>428</v>
      </c>
      <c r="B343" s="19" t="s">
        <v>17</v>
      </c>
      <c r="C343" s="13">
        <v>2072691784.24</v>
      </c>
      <c r="D343" s="13">
        <v>2630229223.4299998</v>
      </c>
      <c r="E343" s="15">
        <f t="shared" si="80"/>
        <v>557537439.18999982</v>
      </c>
      <c r="F343" s="1">
        <f t="shared" si="81"/>
        <v>26.899196659595663</v>
      </c>
      <c r="G343" s="13">
        <v>2750153314.5700002</v>
      </c>
      <c r="H343" s="1">
        <f t="shared" si="82"/>
        <v>119924091.14000034</v>
      </c>
      <c r="I343" s="1">
        <f t="shared" si="83"/>
        <v>4.5594539849120475</v>
      </c>
      <c r="J343" s="13">
        <v>2544597257.3000002</v>
      </c>
      <c r="K343" s="1">
        <f t="shared" si="84"/>
        <v>-205556057.26999998</v>
      </c>
      <c r="L343" s="1">
        <f t="shared" si="85"/>
        <v>-7.4743490183251717</v>
      </c>
      <c r="M343" s="13">
        <v>2761043298.1700001</v>
      </c>
      <c r="N343" s="1">
        <f t="shared" si="86"/>
        <v>216446040.86999989</v>
      </c>
      <c r="O343" s="1">
        <f t="shared" si="87"/>
        <v>8.506102105119167</v>
      </c>
      <c r="P343" s="13">
        <v>3027284225.8299999</v>
      </c>
      <c r="Q343" s="1">
        <f t="shared" si="88"/>
        <v>266240927.65999985</v>
      </c>
      <c r="R343" s="1">
        <f t="shared" si="89"/>
        <v>9.642765393663419</v>
      </c>
      <c r="S343" s="13">
        <v>3378963722.9899998</v>
      </c>
      <c r="T343" s="1">
        <f t="shared" si="90"/>
        <v>351679497.15999985</v>
      </c>
      <c r="U343" s="1">
        <f t="shared" si="91"/>
        <v>11.616996321631438</v>
      </c>
      <c r="V343" s="13">
        <v>3664871601.96</v>
      </c>
      <c r="W343" s="1">
        <f t="shared" si="92"/>
        <v>285907878.97000027</v>
      </c>
      <c r="X343" s="1">
        <f t="shared" si="93"/>
        <v>8.4614071771390389</v>
      </c>
      <c r="Y343" s="13">
        <v>1892004869.76</v>
      </c>
      <c r="Z343" s="1">
        <f t="shared" si="94"/>
        <v>-1772866732.2</v>
      </c>
      <c r="AA343" s="1">
        <f t="shared" si="95"/>
        <v>-48.374593294124082</v>
      </c>
      <c r="AB343" s="13">
        <v>2057064973.8699999</v>
      </c>
      <c r="AC343" s="1">
        <f t="shared" si="96"/>
        <v>165060104.1099999</v>
      </c>
      <c r="AD343" s="1">
        <f t="shared" si="97"/>
        <v>8.7240845279080972</v>
      </c>
      <c r="AE343" s="1">
        <v>905546902.73216009</v>
      </c>
      <c r="AF343" s="1">
        <f t="shared" si="98"/>
        <v>-1151518071.1378398</v>
      </c>
      <c r="AG343" s="1">
        <f t="shared" si="99"/>
        <v>-55.978692251585251</v>
      </c>
      <c r="AH343" s="1">
        <v>2527554818.5736699</v>
      </c>
      <c r="AI343" s="1">
        <f t="shared" si="100"/>
        <v>1622007915.8415098</v>
      </c>
      <c r="AJ343" s="1">
        <f t="shared" si="101"/>
        <v>179.11915009014859</v>
      </c>
      <c r="AK343" s="1">
        <v>2958289546.8227997</v>
      </c>
      <c r="AL343" s="1">
        <f t="shared" si="102"/>
        <v>430734728.24912977</v>
      </c>
      <c r="AM343" s="1">
        <f t="shared" si="103"/>
        <v>17.041558310976558</v>
      </c>
    </row>
    <row r="344" spans="1:39" ht="17.100000000000001" customHeight="1">
      <c r="A344" s="58" t="s">
        <v>429</v>
      </c>
      <c r="B344" s="19" t="s">
        <v>181</v>
      </c>
      <c r="C344" s="13">
        <v>1245258063</v>
      </c>
      <c r="D344" s="13">
        <v>6601283</v>
      </c>
      <c r="E344" s="15">
        <f t="shared" si="80"/>
        <v>-1238656780</v>
      </c>
      <c r="F344" s="1">
        <f t="shared" si="81"/>
        <v>-99.469886347565847</v>
      </c>
      <c r="G344" s="13">
        <v>6601283</v>
      </c>
      <c r="H344" s="1">
        <f t="shared" si="82"/>
        <v>0</v>
      </c>
      <c r="I344" s="1">
        <f t="shared" si="83"/>
        <v>0</v>
      </c>
      <c r="J344" s="13">
        <v>5839476</v>
      </c>
      <c r="K344" s="1">
        <f t="shared" si="84"/>
        <v>-761807</v>
      </c>
      <c r="L344" s="1">
        <f t="shared" si="85"/>
        <v>-11.540286941190068</v>
      </c>
      <c r="M344" s="13">
        <v>5839476</v>
      </c>
      <c r="N344" s="1">
        <f t="shared" si="86"/>
        <v>0</v>
      </c>
      <c r="O344" s="1">
        <f t="shared" si="87"/>
        <v>0</v>
      </c>
      <c r="P344" s="13">
        <v>41476</v>
      </c>
      <c r="Q344" s="1">
        <f t="shared" si="88"/>
        <v>-5798000</v>
      </c>
      <c r="R344" s="1">
        <f t="shared" si="89"/>
        <v>-99.289730790913438</v>
      </c>
      <c r="S344" s="13">
        <v>11512896</v>
      </c>
      <c r="T344" s="1">
        <f t="shared" si="90"/>
        <v>11471420</v>
      </c>
      <c r="U344" s="1">
        <f t="shared" si="91"/>
        <v>27657.970874722731</v>
      </c>
      <c r="V344" s="13">
        <v>41476</v>
      </c>
      <c r="W344" s="1">
        <f t="shared" si="92"/>
        <v>-11471420</v>
      </c>
      <c r="X344" s="1">
        <f t="shared" si="93"/>
        <v>-99.639743119368049</v>
      </c>
      <c r="Y344" s="13">
        <v>41476</v>
      </c>
      <c r="Z344" s="1">
        <f t="shared" si="94"/>
        <v>0</v>
      </c>
      <c r="AA344" s="1">
        <f t="shared" si="95"/>
        <v>0</v>
      </c>
      <c r="AB344" s="13">
        <v>41476</v>
      </c>
      <c r="AC344" s="1">
        <f t="shared" si="96"/>
        <v>0</v>
      </c>
      <c r="AD344" s="1">
        <f t="shared" si="97"/>
        <v>0</v>
      </c>
      <c r="AE344" s="1">
        <v>41475.706729999998</v>
      </c>
      <c r="AF344" s="1">
        <f t="shared" si="98"/>
        <v>-0.29327000000193948</v>
      </c>
      <c r="AG344" s="1">
        <f t="shared" si="99"/>
        <v>-7.0708361462517959E-4</v>
      </c>
      <c r="AH344" s="1">
        <v>0</v>
      </c>
      <c r="AI344" s="1">
        <f t="shared" si="100"/>
        <v>-41475.706729999998</v>
      </c>
      <c r="AJ344" s="1">
        <f t="shared" si="101"/>
        <v>-100</v>
      </c>
      <c r="AK344" s="1">
        <v>0</v>
      </c>
      <c r="AL344" s="1">
        <f t="shared" si="102"/>
        <v>0</v>
      </c>
      <c r="AM344" s="1">
        <f t="shared" si="103"/>
        <v>0</v>
      </c>
    </row>
    <row r="345" spans="1:39" ht="17.100000000000001" customHeight="1">
      <c r="A345" s="58" t="s">
        <v>430</v>
      </c>
      <c r="B345" s="12" t="s">
        <v>183</v>
      </c>
      <c r="C345" s="13"/>
      <c r="D345" s="13"/>
      <c r="E345" s="15">
        <f t="shared" si="80"/>
        <v>0</v>
      </c>
      <c r="F345" s="1">
        <f t="shared" si="81"/>
        <v>0</v>
      </c>
      <c r="G345" s="13">
        <v>0</v>
      </c>
      <c r="H345" s="1">
        <f t="shared" si="82"/>
        <v>0</v>
      </c>
      <c r="I345" s="1">
        <f t="shared" si="83"/>
        <v>0</v>
      </c>
      <c r="J345" s="13">
        <v>0</v>
      </c>
      <c r="K345" s="1">
        <f t="shared" si="84"/>
        <v>0</v>
      </c>
      <c r="L345" s="1">
        <f t="shared" si="85"/>
        <v>0</v>
      </c>
      <c r="M345" s="13">
        <v>0</v>
      </c>
      <c r="N345" s="1">
        <f t="shared" si="86"/>
        <v>0</v>
      </c>
      <c r="O345" s="1">
        <f t="shared" si="87"/>
        <v>0</v>
      </c>
      <c r="P345" s="13">
        <v>0</v>
      </c>
      <c r="Q345" s="1">
        <f t="shared" si="88"/>
        <v>0</v>
      </c>
      <c r="R345" s="1">
        <f t="shared" si="89"/>
        <v>0</v>
      </c>
      <c r="S345" s="13">
        <v>0</v>
      </c>
      <c r="T345" s="1">
        <f t="shared" si="90"/>
        <v>0</v>
      </c>
      <c r="U345" s="1">
        <f t="shared" si="91"/>
        <v>0</v>
      </c>
      <c r="V345" s="13">
        <v>0</v>
      </c>
      <c r="W345" s="1">
        <f t="shared" si="92"/>
        <v>0</v>
      </c>
      <c r="X345" s="1">
        <f t="shared" si="93"/>
        <v>0</v>
      </c>
      <c r="Y345" s="13">
        <v>59284526555</v>
      </c>
      <c r="Z345" s="1">
        <f t="shared" si="94"/>
        <v>59284526555</v>
      </c>
      <c r="AA345" s="1">
        <f t="shared" si="95"/>
        <v>0</v>
      </c>
      <c r="AB345" s="13">
        <v>58453719047</v>
      </c>
      <c r="AC345" s="1">
        <f t="shared" si="96"/>
        <v>-830807508</v>
      </c>
      <c r="AD345" s="1">
        <f t="shared" si="97"/>
        <v>-1.4013901371536388</v>
      </c>
      <c r="AE345" s="1">
        <v>59201607481.150299</v>
      </c>
      <c r="AF345" s="1">
        <f t="shared" si="98"/>
        <v>747888434.15029907</v>
      </c>
      <c r="AG345" s="1">
        <f t="shared" si="99"/>
        <v>1.2794539788802073</v>
      </c>
      <c r="AH345" s="1">
        <v>0</v>
      </c>
      <c r="AI345" s="1">
        <f t="shared" si="100"/>
        <v>-59201607481.150299</v>
      </c>
      <c r="AJ345" s="1">
        <f t="shared" si="101"/>
        <v>-100</v>
      </c>
      <c r="AK345" s="1">
        <v>0</v>
      </c>
      <c r="AL345" s="1">
        <f t="shared" si="102"/>
        <v>0</v>
      </c>
      <c r="AM345" s="1">
        <f t="shared" si="103"/>
        <v>0</v>
      </c>
    </row>
    <row r="346" spans="1:39" ht="17.100000000000001" customHeight="1">
      <c r="A346" s="58" t="s">
        <v>431</v>
      </c>
      <c r="B346" s="12" t="s">
        <v>16</v>
      </c>
      <c r="C346" s="13">
        <v>26520532266</v>
      </c>
      <c r="D346" s="13">
        <v>38504667807</v>
      </c>
      <c r="E346" s="15">
        <f t="shared" si="80"/>
        <v>11984135541</v>
      </c>
      <c r="F346" s="1">
        <f t="shared" si="81"/>
        <v>45.188141100636834</v>
      </c>
      <c r="G346" s="13">
        <v>49363771386</v>
      </c>
      <c r="H346" s="1">
        <f t="shared" si="82"/>
        <v>10859103579</v>
      </c>
      <c r="I346" s="1">
        <f t="shared" si="83"/>
        <v>28.202044576595092</v>
      </c>
      <c r="J346" s="13">
        <v>10240822162</v>
      </c>
      <c r="K346" s="1">
        <f t="shared" si="84"/>
        <v>-39122949224</v>
      </c>
      <c r="L346" s="1">
        <f t="shared" si="85"/>
        <v>-79.254376490155309</v>
      </c>
      <c r="M346" s="13">
        <v>9461250649</v>
      </c>
      <c r="N346" s="1">
        <f t="shared" si="86"/>
        <v>-779571513</v>
      </c>
      <c r="O346" s="1">
        <f t="shared" si="87"/>
        <v>-7.6123918633477397</v>
      </c>
      <c r="P346" s="13">
        <v>12363500057</v>
      </c>
      <c r="Q346" s="1">
        <f t="shared" si="88"/>
        <v>2902249408</v>
      </c>
      <c r="R346" s="1">
        <f t="shared" si="89"/>
        <v>30.675113847731655</v>
      </c>
      <c r="S346" s="13">
        <v>21740516099</v>
      </c>
      <c r="T346" s="1">
        <f t="shared" si="90"/>
        <v>9377016042</v>
      </c>
      <c r="U346" s="1">
        <f t="shared" si="91"/>
        <v>75.844348273294145</v>
      </c>
      <c r="V346" s="13">
        <v>28933855102</v>
      </c>
      <c r="W346" s="1">
        <f t="shared" si="92"/>
        <v>7193339003</v>
      </c>
      <c r="X346" s="1">
        <f t="shared" si="93"/>
        <v>33.087250414128263</v>
      </c>
      <c r="Y346" s="13">
        <v>31675991903</v>
      </c>
      <c r="Z346" s="1">
        <f t="shared" si="94"/>
        <v>2742136801</v>
      </c>
      <c r="AA346" s="1">
        <f t="shared" si="95"/>
        <v>9.4772604318822857</v>
      </c>
      <c r="AB346" s="13">
        <v>58211793594</v>
      </c>
      <c r="AC346" s="1">
        <f t="shared" si="96"/>
        <v>26535801691</v>
      </c>
      <c r="AD346" s="1">
        <f t="shared" si="97"/>
        <v>83.77259904680939</v>
      </c>
      <c r="AE346" s="1">
        <v>68585422341.010796</v>
      </c>
      <c r="AF346" s="1">
        <f t="shared" si="98"/>
        <v>10373628747.010796</v>
      </c>
      <c r="AG346" s="1">
        <f t="shared" si="99"/>
        <v>17.820493248089893</v>
      </c>
      <c r="AH346" s="1">
        <v>16882455096.387901</v>
      </c>
      <c r="AI346" s="1">
        <f t="shared" si="100"/>
        <v>-51702967244.622894</v>
      </c>
      <c r="AJ346" s="1">
        <f t="shared" si="101"/>
        <v>-75.384776356049358</v>
      </c>
      <c r="AK346" s="1">
        <v>18275149243.1031</v>
      </c>
      <c r="AL346" s="1">
        <f t="shared" si="102"/>
        <v>1392694146.7151985</v>
      </c>
      <c r="AM346" s="1">
        <f t="shared" si="103"/>
        <v>8.249357920775239</v>
      </c>
    </row>
    <row r="347" spans="1:39" ht="17.100000000000001" customHeight="1">
      <c r="A347" s="58" t="s">
        <v>432</v>
      </c>
      <c r="B347" s="12" t="s">
        <v>222</v>
      </c>
      <c r="C347" s="13">
        <v>80304</v>
      </c>
      <c r="D347" s="13">
        <v>0</v>
      </c>
      <c r="E347" s="15">
        <f t="shared" si="80"/>
        <v>-80304</v>
      </c>
      <c r="F347" s="1">
        <f t="shared" si="81"/>
        <v>-100</v>
      </c>
      <c r="G347" s="13">
        <v>0</v>
      </c>
      <c r="H347" s="1">
        <f t="shared" si="82"/>
        <v>0</v>
      </c>
      <c r="I347" s="1">
        <f t="shared" si="83"/>
        <v>0</v>
      </c>
      <c r="J347" s="13">
        <v>0</v>
      </c>
      <c r="K347" s="1">
        <f t="shared" si="84"/>
        <v>0</v>
      </c>
      <c r="L347" s="1">
        <f t="shared" si="85"/>
        <v>0</v>
      </c>
      <c r="M347" s="13">
        <v>0</v>
      </c>
      <c r="N347" s="1">
        <f t="shared" si="86"/>
        <v>0</v>
      </c>
      <c r="O347" s="1">
        <f t="shared" si="87"/>
        <v>0</v>
      </c>
      <c r="P347" s="13">
        <v>0</v>
      </c>
      <c r="Q347" s="1">
        <f t="shared" si="88"/>
        <v>0</v>
      </c>
      <c r="R347" s="1">
        <f t="shared" si="89"/>
        <v>0</v>
      </c>
      <c r="S347" s="13">
        <v>0</v>
      </c>
      <c r="T347" s="1">
        <f t="shared" si="90"/>
        <v>0</v>
      </c>
      <c r="U347" s="1">
        <f t="shared" si="91"/>
        <v>0</v>
      </c>
      <c r="V347" s="13">
        <v>0</v>
      </c>
      <c r="W347" s="1">
        <f t="shared" si="92"/>
        <v>0</v>
      </c>
      <c r="X347" s="1">
        <f t="shared" si="93"/>
        <v>0</v>
      </c>
      <c r="Y347" s="13">
        <v>0</v>
      </c>
      <c r="Z347" s="1">
        <f t="shared" si="94"/>
        <v>0</v>
      </c>
      <c r="AA347" s="1">
        <f t="shared" si="95"/>
        <v>0</v>
      </c>
      <c r="AB347" s="13">
        <v>0</v>
      </c>
      <c r="AC347" s="1">
        <f t="shared" si="96"/>
        <v>0</v>
      </c>
      <c r="AD347" s="1">
        <f t="shared" si="97"/>
        <v>0</v>
      </c>
      <c r="AE347" s="1">
        <v>0</v>
      </c>
      <c r="AF347" s="1">
        <f t="shared" si="98"/>
        <v>0</v>
      </c>
      <c r="AG347" s="1">
        <f t="shared" si="99"/>
        <v>0</v>
      </c>
      <c r="AH347" s="1">
        <v>0</v>
      </c>
      <c r="AI347" s="1">
        <f t="shared" si="100"/>
        <v>0</v>
      </c>
      <c r="AJ347" s="1">
        <f t="shared" si="101"/>
        <v>0</v>
      </c>
      <c r="AK347" s="1">
        <v>0</v>
      </c>
      <c r="AL347" s="1">
        <f t="shared" si="102"/>
        <v>0</v>
      </c>
      <c r="AM347" s="1">
        <f t="shared" si="103"/>
        <v>0</v>
      </c>
    </row>
    <row r="348" spans="1:39" ht="30">
      <c r="A348" s="58" t="s">
        <v>433</v>
      </c>
      <c r="B348" s="12" t="s">
        <v>15</v>
      </c>
      <c r="C348" s="13">
        <v>28428483.82</v>
      </c>
      <c r="D348" s="13">
        <v>4507622.1100000003</v>
      </c>
      <c r="E348" s="15">
        <f t="shared" si="80"/>
        <v>-23920861.710000001</v>
      </c>
      <c r="F348" s="1">
        <f t="shared" si="81"/>
        <v>-84.14399396555649</v>
      </c>
      <c r="G348" s="13">
        <v>1923371.23</v>
      </c>
      <c r="H348" s="1">
        <f t="shared" si="82"/>
        <v>-2584250.8800000004</v>
      </c>
      <c r="I348" s="1">
        <f t="shared" si="83"/>
        <v>-57.330690482392718</v>
      </c>
      <c r="J348" s="13">
        <v>49006.23</v>
      </c>
      <c r="K348" s="1">
        <f t="shared" si="84"/>
        <v>-1874365</v>
      </c>
      <c r="L348" s="1">
        <f t="shared" si="85"/>
        <v>-97.452065974804043</v>
      </c>
      <c r="M348" s="13">
        <v>839.95</v>
      </c>
      <c r="N348" s="1">
        <f t="shared" si="86"/>
        <v>-48166.280000000006</v>
      </c>
      <c r="O348" s="1">
        <f t="shared" si="87"/>
        <v>-98.286034245033747</v>
      </c>
      <c r="P348" s="13">
        <v>648697.22</v>
      </c>
      <c r="Q348" s="1">
        <f t="shared" si="88"/>
        <v>647857.27</v>
      </c>
      <c r="R348" s="1">
        <f t="shared" si="89"/>
        <v>77130.456574796117</v>
      </c>
      <c r="S348" s="13">
        <v>23294418.579999998</v>
      </c>
      <c r="T348" s="1">
        <f t="shared" si="90"/>
        <v>22645721.359999999</v>
      </c>
      <c r="U348" s="1">
        <f t="shared" si="91"/>
        <v>3490.9539707908721</v>
      </c>
      <c r="V348" s="13">
        <v>640692.22</v>
      </c>
      <c r="W348" s="1">
        <f t="shared" si="92"/>
        <v>-22653726.359999999</v>
      </c>
      <c r="X348" s="1">
        <f t="shared" si="93"/>
        <v>-97.249589133123578</v>
      </c>
      <c r="Y348" s="13">
        <v>565549.48</v>
      </c>
      <c r="Z348" s="1">
        <f t="shared" si="94"/>
        <v>-75142.739999999991</v>
      </c>
      <c r="AA348" s="1">
        <f t="shared" si="95"/>
        <v>-11.728367795694474</v>
      </c>
      <c r="AB348" s="13">
        <v>191852</v>
      </c>
      <c r="AC348" s="1">
        <f t="shared" si="96"/>
        <v>-373697.48</v>
      </c>
      <c r="AD348" s="1">
        <f t="shared" si="97"/>
        <v>-66.076885085280253</v>
      </c>
      <c r="AE348" s="1">
        <v>26066.048070000001</v>
      </c>
      <c r="AF348" s="1">
        <f t="shared" si="98"/>
        <v>-165785.95193000001</v>
      </c>
      <c r="AG348" s="1">
        <f t="shared" si="99"/>
        <v>-86.41346033921981</v>
      </c>
      <c r="AH348" s="1">
        <v>25776.805069999999</v>
      </c>
      <c r="AI348" s="1">
        <f t="shared" si="100"/>
        <v>-289.24300000000221</v>
      </c>
      <c r="AJ348" s="1">
        <f t="shared" si="101"/>
        <v>-1.1096542108080376</v>
      </c>
      <c r="AK348" s="1">
        <v>1595.479</v>
      </c>
      <c r="AL348" s="1">
        <f t="shared" si="102"/>
        <v>-24181.326069999999</v>
      </c>
      <c r="AM348" s="1">
        <f t="shared" si="103"/>
        <v>-93.810408250102043</v>
      </c>
    </row>
    <row r="349" spans="1:39" ht="17.100000000000001" customHeight="1">
      <c r="A349" s="58" t="s">
        <v>3550</v>
      </c>
      <c r="B349" s="12" t="s">
        <v>3551</v>
      </c>
      <c r="C349" s="13"/>
      <c r="D349" s="13"/>
      <c r="E349" s="15"/>
      <c r="F349" s="1"/>
      <c r="G349" s="13"/>
      <c r="H349" s="1"/>
      <c r="I349" s="1"/>
      <c r="J349" s="13"/>
      <c r="K349" s="1"/>
      <c r="L349" s="1"/>
      <c r="M349" s="13"/>
      <c r="N349" s="1"/>
      <c r="O349" s="1"/>
      <c r="P349" s="13"/>
      <c r="Q349" s="1"/>
      <c r="R349" s="1"/>
      <c r="S349" s="13"/>
      <c r="T349" s="1"/>
      <c r="U349" s="1"/>
      <c r="V349" s="13"/>
      <c r="W349" s="1"/>
      <c r="X349" s="1"/>
      <c r="Y349" s="13"/>
      <c r="Z349" s="1"/>
      <c r="AA349" s="1"/>
      <c r="AB349" s="13"/>
      <c r="AC349" s="1"/>
      <c r="AD349" s="1"/>
      <c r="AE349" s="1"/>
      <c r="AF349" s="1"/>
      <c r="AG349" s="1"/>
      <c r="AH349" s="1">
        <v>15431186919.339001</v>
      </c>
      <c r="AI349" s="1">
        <f t="shared" si="100"/>
        <v>15431186919.339001</v>
      </c>
      <c r="AJ349" s="1">
        <f t="shared" si="101"/>
        <v>0</v>
      </c>
      <c r="AK349" s="1">
        <v>17180494045.291</v>
      </c>
      <c r="AL349" s="1">
        <f t="shared" si="102"/>
        <v>1749307125.9519997</v>
      </c>
      <c r="AM349" s="1">
        <f t="shared" si="103"/>
        <v>11.336180004142751</v>
      </c>
    </row>
    <row r="350" spans="1:39" ht="17.100000000000001" customHeight="1">
      <c r="A350" s="58" t="s">
        <v>434</v>
      </c>
      <c r="B350" s="12" t="s">
        <v>14</v>
      </c>
      <c r="C350" s="13">
        <v>4840780301.1700001</v>
      </c>
      <c r="D350" s="13">
        <v>5725472502.4799995</v>
      </c>
      <c r="E350" s="15">
        <f t="shared" si="80"/>
        <v>884692201.30999947</v>
      </c>
      <c r="F350" s="1">
        <f t="shared" si="81"/>
        <v>18.275818076192639</v>
      </c>
      <c r="G350" s="13">
        <v>8798939614.7999992</v>
      </c>
      <c r="H350" s="1">
        <f t="shared" si="82"/>
        <v>3073467112.3199997</v>
      </c>
      <c r="I350" s="1">
        <f t="shared" si="83"/>
        <v>53.680584632774355</v>
      </c>
      <c r="J350" s="13">
        <v>9604716375.5200005</v>
      </c>
      <c r="K350" s="1">
        <f t="shared" si="84"/>
        <v>805776760.72000122</v>
      </c>
      <c r="L350" s="1">
        <f t="shared" si="85"/>
        <v>9.157657581427971</v>
      </c>
      <c r="M350" s="13">
        <v>9929136964.3099995</v>
      </c>
      <c r="N350" s="1">
        <f t="shared" si="86"/>
        <v>324420588.78999901</v>
      </c>
      <c r="O350" s="1">
        <f t="shared" si="87"/>
        <v>3.377721695321116</v>
      </c>
      <c r="P350" s="13">
        <v>9872706288.2199993</v>
      </c>
      <c r="Q350" s="1">
        <f t="shared" si="88"/>
        <v>-56430676.090000153</v>
      </c>
      <c r="R350" s="1">
        <f t="shared" si="89"/>
        <v>-0.56833414920993242</v>
      </c>
      <c r="S350" s="13">
        <v>10020150622.93</v>
      </c>
      <c r="T350" s="1">
        <f t="shared" si="90"/>
        <v>147444334.71000099</v>
      </c>
      <c r="U350" s="1">
        <f t="shared" si="91"/>
        <v>1.4934540784012778</v>
      </c>
      <c r="V350" s="13">
        <v>8879073688</v>
      </c>
      <c r="W350" s="1">
        <f t="shared" si="92"/>
        <v>-1141076934.9300003</v>
      </c>
      <c r="X350" s="1">
        <f t="shared" si="93"/>
        <v>-11.387822178229264</v>
      </c>
      <c r="Y350" s="13">
        <v>6447745283.9399996</v>
      </c>
      <c r="Z350" s="1">
        <f t="shared" si="94"/>
        <v>-2431328404.0600004</v>
      </c>
      <c r="AA350" s="1">
        <f t="shared" si="95"/>
        <v>-27.382680778355539</v>
      </c>
      <c r="AB350" s="13">
        <v>6555813281.5699997</v>
      </c>
      <c r="AC350" s="1">
        <f t="shared" si="96"/>
        <v>108067997.63000011</v>
      </c>
      <c r="AD350" s="1">
        <f t="shared" si="97"/>
        <v>1.6760587286097539</v>
      </c>
      <c r="AE350" s="1">
        <v>6551590098.0086794</v>
      </c>
      <c r="AF350" s="1">
        <f t="shared" si="98"/>
        <v>-4223183.5613203049</v>
      </c>
      <c r="AG350" s="1">
        <f t="shared" si="99"/>
        <v>-6.4418911581766838E-2</v>
      </c>
      <c r="AH350" s="1">
        <v>5985799299.3612404</v>
      </c>
      <c r="AI350" s="1">
        <f t="shared" si="100"/>
        <v>-565790798.647439</v>
      </c>
      <c r="AJ350" s="1">
        <f t="shared" si="101"/>
        <v>-8.6359309752819868</v>
      </c>
      <c r="AK350" s="1">
        <v>6517185730.5754299</v>
      </c>
      <c r="AL350" s="1">
        <f t="shared" si="102"/>
        <v>531386431.21418953</v>
      </c>
      <c r="AM350" s="1">
        <f t="shared" si="103"/>
        <v>8.8774515254946014</v>
      </c>
    </row>
    <row r="351" spans="1:39" ht="17.100000000000001" customHeight="1">
      <c r="A351" s="58" t="s">
        <v>435</v>
      </c>
      <c r="B351" s="12" t="s">
        <v>13</v>
      </c>
      <c r="C351" s="13">
        <v>49946177.159999996</v>
      </c>
      <c r="D351" s="13">
        <v>19536.16</v>
      </c>
      <c r="E351" s="15">
        <f t="shared" si="80"/>
        <v>-49926641</v>
      </c>
      <c r="F351" s="1">
        <f t="shared" si="81"/>
        <v>-99.960885575011247</v>
      </c>
      <c r="G351" s="13">
        <v>473</v>
      </c>
      <c r="H351" s="1">
        <f t="shared" si="82"/>
        <v>-19063.16</v>
      </c>
      <c r="I351" s="1">
        <f t="shared" si="83"/>
        <v>-97.578848658078144</v>
      </c>
      <c r="J351" s="13">
        <v>473</v>
      </c>
      <c r="K351" s="1">
        <f t="shared" si="84"/>
        <v>0</v>
      </c>
      <c r="L351" s="1">
        <f t="shared" si="85"/>
        <v>0</v>
      </c>
      <c r="M351" s="13">
        <v>473</v>
      </c>
      <c r="N351" s="1">
        <f t="shared" si="86"/>
        <v>0</v>
      </c>
      <c r="O351" s="1">
        <f t="shared" si="87"/>
        <v>0</v>
      </c>
      <c r="P351" s="13">
        <v>573</v>
      </c>
      <c r="Q351" s="1">
        <f t="shared" si="88"/>
        <v>100</v>
      </c>
      <c r="R351" s="1">
        <f t="shared" si="89"/>
        <v>21.141649048625794</v>
      </c>
      <c r="S351" s="13">
        <v>573</v>
      </c>
      <c r="T351" s="1">
        <f t="shared" si="90"/>
        <v>0</v>
      </c>
      <c r="U351" s="1">
        <f t="shared" si="91"/>
        <v>0</v>
      </c>
      <c r="V351" s="13">
        <v>673</v>
      </c>
      <c r="W351" s="1">
        <f t="shared" si="92"/>
        <v>100</v>
      </c>
      <c r="X351" s="1">
        <f t="shared" si="93"/>
        <v>17.452006980802793</v>
      </c>
      <c r="Y351" s="13">
        <v>1042</v>
      </c>
      <c r="Z351" s="1">
        <f t="shared" si="94"/>
        <v>369</v>
      </c>
      <c r="AA351" s="1">
        <f t="shared" si="95"/>
        <v>54.82912332838039</v>
      </c>
      <c r="AB351" s="13">
        <v>1042</v>
      </c>
      <c r="AC351" s="1">
        <f t="shared" si="96"/>
        <v>0</v>
      </c>
      <c r="AD351" s="1">
        <f t="shared" si="97"/>
        <v>0</v>
      </c>
      <c r="AE351" s="1">
        <v>841.86</v>
      </c>
      <c r="AF351" s="1">
        <f t="shared" si="98"/>
        <v>-200.14</v>
      </c>
      <c r="AG351" s="1">
        <f t="shared" si="99"/>
        <v>-19.207293666026871</v>
      </c>
      <c r="AH351" s="1">
        <v>889637.89500000002</v>
      </c>
      <c r="AI351" s="1">
        <f t="shared" si="100"/>
        <v>888796.03500000003</v>
      </c>
      <c r="AJ351" s="1">
        <f t="shared" si="101"/>
        <v>105575.27795595468</v>
      </c>
      <c r="AK351" s="1">
        <v>719031.30700000003</v>
      </c>
      <c r="AL351" s="1">
        <f t="shared" si="102"/>
        <v>-170606.58799999999</v>
      </c>
      <c r="AM351" s="1">
        <f t="shared" si="103"/>
        <v>-19.177081929496715</v>
      </c>
    </row>
    <row r="352" spans="1:39" ht="17.100000000000001" customHeight="1">
      <c r="A352" s="58" t="s">
        <v>436</v>
      </c>
      <c r="B352" s="12" t="s">
        <v>12</v>
      </c>
      <c r="C352" s="13">
        <v>0</v>
      </c>
      <c r="D352" s="13">
        <v>0</v>
      </c>
      <c r="E352" s="15">
        <f t="shared" si="80"/>
        <v>0</v>
      </c>
      <c r="F352" s="1">
        <f t="shared" si="81"/>
        <v>0</v>
      </c>
      <c r="G352" s="13">
        <v>-589318413</v>
      </c>
      <c r="H352" s="1">
        <f t="shared" si="82"/>
        <v>-589318413</v>
      </c>
      <c r="I352" s="1">
        <f t="shared" si="83"/>
        <v>0</v>
      </c>
      <c r="J352" s="13">
        <v>-112577470</v>
      </c>
      <c r="K352" s="1">
        <f t="shared" si="84"/>
        <v>476740943</v>
      </c>
      <c r="L352" s="1">
        <f t="shared" si="85"/>
        <v>-80.897004485756668</v>
      </c>
      <c r="M352" s="13">
        <v>0</v>
      </c>
      <c r="N352" s="1">
        <f t="shared" si="86"/>
        <v>112577470</v>
      </c>
      <c r="O352" s="1">
        <f t="shared" si="87"/>
        <v>-100</v>
      </c>
      <c r="P352" s="13">
        <v>0</v>
      </c>
      <c r="Q352" s="1">
        <f t="shared" si="88"/>
        <v>0</v>
      </c>
      <c r="R352" s="1">
        <f t="shared" si="89"/>
        <v>0</v>
      </c>
      <c r="S352" s="13">
        <v>0</v>
      </c>
      <c r="T352" s="1">
        <f t="shared" si="90"/>
        <v>0</v>
      </c>
      <c r="U352" s="1">
        <f t="shared" si="91"/>
        <v>0</v>
      </c>
      <c r="V352" s="13">
        <v>0</v>
      </c>
      <c r="W352" s="1">
        <f t="shared" si="92"/>
        <v>0</v>
      </c>
      <c r="X352" s="1">
        <f t="shared" si="93"/>
        <v>0</v>
      </c>
      <c r="Y352" s="13">
        <v>0</v>
      </c>
      <c r="Z352" s="1">
        <f t="shared" si="94"/>
        <v>0</v>
      </c>
      <c r="AA352" s="1">
        <f t="shared" si="95"/>
        <v>0</v>
      </c>
      <c r="AB352" s="13">
        <v>0</v>
      </c>
      <c r="AC352" s="1">
        <f t="shared" si="96"/>
        <v>0</v>
      </c>
      <c r="AD352" s="1">
        <f t="shared" si="97"/>
        <v>0</v>
      </c>
      <c r="AE352" s="1">
        <v>0</v>
      </c>
      <c r="AF352" s="1">
        <f t="shared" si="98"/>
        <v>0</v>
      </c>
      <c r="AG352" s="1">
        <f t="shared" si="99"/>
        <v>0</v>
      </c>
      <c r="AH352" s="1">
        <v>0</v>
      </c>
      <c r="AI352" s="1">
        <f t="shared" si="100"/>
        <v>0</v>
      </c>
      <c r="AJ352" s="1">
        <f t="shared" si="101"/>
        <v>0</v>
      </c>
      <c r="AK352" s="1">
        <v>0</v>
      </c>
      <c r="AL352" s="1">
        <f t="shared" si="102"/>
        <v>0</v>
      </c>
      <c r="AM352" s="1">
        <f t="shared" si="103"/>
        <v>0</v>
      </c>
    </row>
    <row r="353" spans="1:39" ht="17.100000000000001" customHeight="1">
      <c r="A353" s="58" t="s">
        <v>437</v>
      </c>
      <c r="B353" s="12" t="s">
        <v>11</v>
      </c>
      <c r="C353" s="15">
        <v>-36004436659.149994</v>
      </c>
      <c r="D353" s="15">
        <v>-58710655386.269997</v>
      </c>
      <c r="E353" s="15">
        <f t="shared" si="80"/>
        <v>-22706218727.120003</v>
      </c>
      <c r="F353" s="1">
        <f t="shared" si="81"/>
        <v>63.065057626306597</v>
      </c>
      <c r="G353" s="15">
        <v>-53169774364.610001</v>
      </c>
      <c r="H353" s="1">
        <f>G353-D353</f>
        <v>5540881021.659996</v>
      </c>
      <c r="I353" s="1">
        <f>IFERROR(H353/D353*100,0)</f>
        <v>-9.4376071689293042</v>
      </c>
      <c r="J353" s="15">
        <v>-4657415249.4499998</v>
      </c>
      <c r="K353" s="15">
        <f>J353-G353</f>
        <v>48512359115.160004</v>
      </c>
      <c r="L353" s="15">
        <f>IFERROR(K353/G353*100,0)</f>
        <v>-91.240483328908027</v>
      </c>
      <c r="M353" s="15">
        <v>1678188156.9100001</v>
      </c>
      <c r="N353" s="15">
        <f>M353-J353</f>
        <v>6335603406.3599997</v>
      </c>
      <c r="O353" s="15">
        <f>IFERROR(N353/J353*100,0)</f>
        <v>-136.03260750924409</v>
      </c>
      <c r="P353" s="15">
        <v>-1873392894.8800001</v>
      </c>
      <c r="Q353" s="15">
        <f>P353-M353</f>
        <v>-3551581051.79</v>
      </c>
      <c r="R353" s="15">
        <f>IFERROR(Q353/M353*100,0)</f>
        <v>-211.63187436201579</v>
      </c>
      <c r="S353" s="15">
        <v>-1670874023.3099999</v>
      </c>
      <c r="T353" s="15">
        <f>S353-P353</f>
        <v>202518871.57000017</v>
      </c>
      <c r="U353" s="15">
        <f>IFERROR(T353/P353*100,0)</f>
        <v>-10.810272213772461</v>
      </c>
      <c r="V353" s="15">
        <v>-3553834344.2600002</v>
      </c>
      <c r="W353" s="15">
        <f>V353-S353</f>
        <v>-1882960320.9500003</v>
      </c>
      <c r="X353" s="15">
        <f>IFERROR(W353/S353*100,0)</f>
        <v>112.69313513055027</v>
      </c>
      <c r="Y353" s="15">
        <v>-25935007427.810001</v>
      </c>
      <c r="Z353" s="15">
        <f>Y353-V353</f>
        <v>-22381173083.550003</v>
      </c>
      <c r="AA353" s="15">
        <f>IFERROR(Z353/V353*100,0)</f>
        <v>629.77536135580169</v>
      </c>
      <c r="AB353" s="15">
        <v>-36949227041.559998</v>
      </c>
      <c r="AC353" s="15">
        <f>AB353-Y353</f>
        <v>-11014219613.749996</v>
      </c>
      <c r="AD353" s="15">
        <f>IFERROR(AC353/Y353*100,0)</f>
        <v>42.468542353064812</v>
      </c>
      <c r="AE353" s="15">
        <v>-35235652082.327003</v>
      </c>
      <c r="AF353" s="1">
        <f t="shared" si="98"/>
        <v>1713574959.2329941</v>
      </c>
      <c r="AG353" s="1">
        <f t="shared" si="99"/>
        <v>-4.6376476490444247</v>
      </c>
      <c r="AH353" s="1">
        <v>12517543635.6266</v>
      </c>
      <c r="AI353" s="1">
        <f t="shared" si="100"/>
        <v>47753195717.953606</v>
      </c>
      <c r="AJ353" s="1">
        <f t="shared" si="101"/>
        <v>-135.52522202903964</v>
      </c>
      <c r="AK353" s="1">
        <v>27334402601.1129</v>
      </c>
      <c r="AL353" s="1">
        <f t="shared" si="102"/>
        <v>14816858965.4863</v>
      </c>
      <c r="AM353" s="1">
        <f t="shared" si="103"/>
        <v>118.36874227716324</v>
      </c>
    </row>
    <row r="354" spans="1:39" ht="17.100000000000001" customHeight="1">
      <c r="A354" s="58" t="s">
        <v>3571</v>
      </c>
      <c r="B354" s="12" t="s">
        <v>3436</v>
      </c>
      <c r="C354" s="15"/>
      <c r="D354" s="15"/>
      <c r="E354" s="15"/>
      <c r="F354" s="1"/>
      <c r="G354" s="15"/>
      <c r="H354" s="1"/>
      <c r="I354" s="1"/>
      <c r="J354" s="15"/>
      <c r="K354" s="15"/>
      <c r="L354" s="15"/>
      <c r="M354" s="15"/>
      <c r="N354" s="15"/>
      <c r="O354" s="15"/>
      <c r="P354" s="15"/>
      <c r="Q354" s="15"/>
      <c r="R354" s="15"/>
      <c r="S354" s="15"/>
      <c r="T354" s="15"/>
      <c r="U354" s="15"/>
      <c r="V354" s="15"/>
      <c r="W354" s="15"/>
      <c r="X354" s="15"/>
      <c r="Y354" s="15"/>
      <c r="Z354" s="15"/>
      <c r="AA354" s="15"/>
      <c r="AB354" s="15"/>
      <c r="AC354" s="15"/>
      <c r="AD354" s="15"/>
      <c r="AE354" s="15"/>
      <c r="AF354" s="1"/>
      <c r="AG354" s="1"/>
      <c r="AH354" s="1">
        <v>0</v>
      </c>
      <c r="AI354" s="1">
        <f t="shared" si="100"/>
        <v>0</v>
      </c>
      <c r="AJ354" s="1">
        <f t="shared" si="101"/>
        <v>0</v>
      </c>
      <c r="AK354" s="1">
        <v>0</v>
      </c>
      <c r="AL354" s="1">
        <f t="shared" si="102"/>
        <v>0</v>
      </c>
      <c r="AM354" s="1">
        <f t="shared" si="103"/>
        <v>0</v>
      </c>
    </row>
    <row r="355" spans="1:39" ht="17.100000000000001" customHeight="1">
      <c r="A355" s="61" t="s">
        <v>438</v>
      </c>
      <c r="B355" s="12" t="s">
        <v>10</v>
      </c>
      <c r="C355" s="15">
        <v>1444613929.8600001</v>
      </c>
      <c r="D355" s="15">
        <v>1548646890.2</v>
      </c>
      <c r="E355" s="15">
        <f t="shared" si="80"/>
        <v>104032960.33999991</v>
      </c>
      <c r="F355" s="1">
        <f t="shared" si="81"/>
        <v>7.2014368814844483</v>
      </c>
      <c r="G355" s="15">
        <v>1760868788.8</v>
      </c>
      <c r="H355" s="1">
        <f t="shared" ref="H355:H377" si="104">G355-D355</f>
        <v>212221898.5999999</v>
      </c>
      <c r="I355" s="1">
        <f t="shared" ref="I355:I377" si="105">IFERROR(H355/D355*100,0)</f>
        <v>13.703698366810556</v>
      </c>
      <c r="J355" s="15">
        <v>1824208143</v>
      </c>
      <c r="K355" s="15">
        <f t="shared" ref="K355:K377" si="106">J355-G355</f>
        <v>63339354.200000048</v>
      </c>
      <c r="L355" s="15">
        <f t="shared" ref="L355:L377" si="107">IFERROR(K355/G355*100,0)</f>
        <v>3.5970513307334313</v>
      </c>
      <c r="M355" s="15">
        <v>1962447816</v>
      </c>
      <c r="N355" s="15">
        <f t="shared" ref="N355:N377" si="108">M355-J355</f>
        <v>138239673</v>
      </c>
      <c r="O355" s="15">
        <f t="shared" ref="O355:O377" si="109">IFERROR(N355/J355*100,0)</f>
        <v>7.5780646814051638</v>
      </c>
      <c r="P355" s="15">
        <v>1963671749</v>
      </c>
      <c r="Q355" s="15">
        <f t="shared" ref="Q355:Q377" si="110">P355-M355</f>
        <v>1223933</v>
      </c>
      <c r="R355" s="15">
        <f t="shared" ref="R355:R377" si="111">IFERROR(Q355/M355*100,0)</f>
        <v>6.2367671130981038E-2</v>
      </c>
      <c r="S355" s="15">
        <v>2050719593</v>
      </c>
      <c r="T355" s="15">
        <f t="shared" ref="T355:T377" si="112">S355-P355</f>
        <v>87047844</v>
      </c>
      <c r="U355" s="15">
        <f t="shared" ref="U355:U377" si="113">IFERROR(T355/P355*100,0)</f>
        <v>4.432912173041605</v>
      </c>
      <c r="V355" s="15">
        <v>2146495898</v>
      </c>
      <c r="W355" s="15">
        <f t="shared" ref="W355:W377" si="114">V355-S355</f>
        <v>95776305</v>
      </c>
      <c r="X355" s="15">
        <f t="shared" ref="X355:X377" si="115">IFERROR(W355/S355*100,0)</f>
        <v>4.670375478291926</v>
      </c>
      <c r="Y355" s="15">
        <v>2003645890.76</v>
      </c>
      <c r="Z355" s="15">
        <f t="shared" ref="Z355:Z377" si="116">Y355-V355</f>
        <v>-142850007.24000001</v>
      </c>
      <c r="AA355" s="15">
        <f t="shared" ref="AA355:AA377" si="117">IFERROR(Z355/V355*100,0)</f>
        <v>-6.6550328548543076</v>
      </c>
      <c r="AB355" s="15">
        <v>1562410921</v>
      </c>
      <c r="AC355" s="15">
        <f t="shared" ref="AC355:AC377" si="118">AB355-Y355</f>
        <v>-441234969.75999999</v>
      </c>
      <c r="AD355" s="15">
        <f t="shared" ref="AD355:AD377" si="119">IFERROR(AC355/Y355*100,0)</f>
        <v>-22.021604306169877</v>
      </c>
      <c r="AE355" s="15">
        <v>1610524115.0824699</v>
      </c>
      <c r="AF355" s="1">
        <f t="shared" si="98"/>
        <v>48113194.08246994</v>
      </c>
      <c r="AG355" s="1">
        <f t="shared" si="99"/>
        <v>3.0794199807356528</v>
      </c>
      <c r="AH355" s="1">
        <v>0</v>
      </c>
      <c r="AI355" s="1">
        <f t="shared" si="100"/>
        <v>-1610524115.0824699</v>
      </c>
      <c r="AJ355" s="1">
        <f t="shared" si="101"/>
        <v>-100</v>
      </c>
      <c r="AK355" s="1">
        <v>0</v>
      </c>
      <c r="AL355" s="1">
        <f t="shared" si="102"/>
        <v>0</v>
      </c>
      <c r="AM355" s="1">
        <f t="shared" si="103"/>
        <v>0</v>
      </c>
    </row>
    <row r="356" spans="1:39" ht="17.100000000000001" customHeight="1">
      <c r="A356" s="61" t="s">
        <v>439</v>
      </c>
      <c r="B356" s="12" t="s">
        <v>9</v>
      </c>
      <c r="C356" s="15">
        <v>256953613</v>
      </c>
      <c r="D356" s="15">
        <v>306344989</v>
      </c>
      <c r="E356" s="15">
        <f t="shared" si="80"/>
        <v>49391376</v>
      </c>
      <c r="F356" s="1">
        <f t="shared" si="81"/>
        <v>19.221903682669758</v>
      </c>
      <c r="G356" s="15">
        <v>17494476</v>
      </c>
      <c r="H356" s="1">
        <f t="shared" si="104"/>
        <v>-288850513</v>
      </c>
      <c r="I356" s="1">
        <f t="shared" si="105"/>
        <v>-94.289289321458426</v>
      </c>
      <c r="J356" s="15">
        <v>20578058</v>
      </c>
      <c r="K356" s="15">
        <f t="shared" si="106"/>
        <v>3083582</v>
      </c>
      <c r="L356" s="15">
        <f t="shared" si="107"/>
        <v>17.626032354441481</v>
      </c>
      <c r="M356" s="15">
        <v>17140525</v>
      </c>
      <c r="N356" s="15">
        <f t="shared" si="108"/>
        <v>-3437533</v>
      </c>
      <c r="O356" s="15">
        <f t="shared" si="109"/>
        <v>-16.704846492317206</v>
      </c>
      <c r="P356" s="15">
        <v>20287442</v>
      </c>
      <c r="Q356" s="15">
        <f t="shared" si="110"/>
        <v>3146917</v>
      </c>
      <c r="R356" s="15">
        <f t="shared" si="111"/>
        <v>18.359513492147993</v>
      </c>
      <c r="S356" s="15">
        <v>20349140</v>
      </c>
      <c r="T356" s="15">
        <f t="shared" si="112"/>
        <v>61698</v>
      </c>
      <c r="U356" s="15">
        <f t="shared" si="113"/>
        <v>0.30411916889275642</v>
      </c>
      <c r="V356" s="15">
        <v>22298354</v>
      </c>
      <c r="W356" s="15">
        <f t="shared" si="114"/>
        <v>1949214</v>
      </c>
      <c r="X356" s="15">
        <f t="shared" si="115"/>
        <v>9.5788519809682384</v>
      </c>
      <c r="Y356" s="15">
        <v>23837522</v>
      </c>
      <c r="Z356" s="15">
        <f t="shared" si="116"/>
        <v>1539168</v>
      </c>
      <c r="AA356" s="15">
        <f t="shared" si="117"/>
        <v>6.9026081476686567</v>
      </c>
      <c r="AB356" s="15">
        <v>30580101</v>
      </c>
      <c r="AC356" s="15">
        <f t="shared" si="118"/>
        <v>6742579</v>
      </c>
      <c r="AD356" s="15">
        <f t="shared" si="119"/>
        <v>28.285570119243097</v>
      </c>
      <c r="AE356" s="15">
        <v>32576598.508000001</v>
      </c>
      <c r="AF356" s="1">
        <f t="shared" si="98"/>
        <v>1996497.5080000013</v>
      </c>
      <c r="AG356" s="1">
        <f t="shared" si="99"/>
        <v>6.5287472660734549</v>
      </c>
      <c r="AH356" s="1">
        <v>0</v>
      </c>
      <c r="AI356" s="1">
        <f t="shared" si="100"/>
        <v>-32576598.508000001</v>
      </c>
      <c r="AJ356" s="1">
        <f t="shared" si="101"/>
        <v>-100</v>
      </c>
      <c r="AK356" s="1">
        <v>0</v>
      </c>
      <c r="AL356" s="1">
        <f t="shared" si="102"/>
        <v>0</v>
      </c>
      <c r="AM356" s="1">
        <f t="shared" si="103"/>
        <v>0</v>
      </c>
    </row>
    <row r="357" spans="1:39" ht="17.100000000000001" customHeight="1">
      <c r="A357" s="61" t="s">
        <v>440</v>
      </c>
      <c r="B357" s="12" t="s">
        <v>8</v>
      </c>
      <c r="C357" s="15">
        <v>18247832899.349998</v>
      </c>
      <c r="D357" s="15">
        <v>20381418665.360001</v>
      </c>
      <c r="E357" s="15">
        <f t="shared" si="80"/>
        <v>2133585766.0100021</v>
      </c>
      <c r="F357" s="1">
        <f t="shared" si="81"/>
        <v>11.692269310982139</v>
      </c>
      <c r="G357" s="15">
        <v>24896598615.560001</v>
      </c>
      <c r="H357" s="1">
        <f t="shared" si="104"/>
        <v>4515179950.2000008</v>
      </c>
      <c r="I357" s="1">
        <f t="shared" si="105"/>
        <v>22.153413480848332</v>
      </c>
      <c r="J357" s="15">
        <v>27175315982.759998</v>
      </c>
      <c r="K357" s="15">
        <f t="shared" si="106"/>
        <v>2278717367.1999969</v>
      </c>
      <c r="L357" s="15">
        <f t="shared" si="107"/>
        <v>9.1527256489399829</v>
      </c>
      <c r="M357" s="15">
        <v>30076440259.560001</v>
      </c>
      <c r="N357" s="15">
        <f t="shared" si="108"/>
        <v>2901124276.8000031</v>
      </c>
      <c r="O357" s="15">
        <f t="shared" si="109"/>
        <v>10.675586177693294</v>
      </c>
      <c r="P357" s="15">
        <v>31302939547.73</v>
      </c>
      <c r="Q357" s="15">
        <f t="shared" si="110"/>
        <v>1226499288.1699982</v>
      </c>
      <c r="R357" s="15">
        <f t="shared" si="111"/>
        <v>4.0779403333150341</v>
      </c>
      <c r="S357" s="15">
        <v>36161608426.25</v>
      </c>
      <c r="T357" s="15">
        <f t="shared" si="112"/>
        <v>4858668878.5200005</v>
      </c>
      <c r="U357" s="15">
        <f t="shared" si="113"/>
        <v>15.521446064551267</v>
      </c>
      <c r="V357" s="15">
        <v>37006587542</v>
      </c>
      <c r="W357" s="15">
        <f t="shared" si="114"/>
        <v>844979115.75</v>
      </c>
      <c r="X357" s="15">
        <f t="shared" si="115"/>
        <v>2.3366745908808162</v>
      </c>
      <c r="Y357" s="15">
        <v>32179703977.939999</v>
      </c>
      <c r="Z357" s="15">
        <f t="shared" si="116"/>
        <v>-4826883564.0600014</v>
      </c>
      <c r="AA357" s="15">
        <f t="shared" si="117"/>
        <v>-13.043309001625214</v>
      </c>
      <c r="AB357" s="15">
        <v>23671112978.830002</v>
      </c>
      <c r="AC357" s="15">
        <f t="shared" si="118"/>
        <v>-8508590999.1099968</v>
      </c>
      <c r="AD357" s="15">
        <f t="shared" si="119"/>
        <v>-26.440861621793822</v>
      </c>
      <c r="AE357" s="15">
        <v>23366418101.828102</v>
      </c>
      <c r="AF357" s="1">
        <f t="shared" si="98"/>
        <v>-304694877.00189972</v>
      </c>
      <c r="AG357" s="1">
        <f t="shared" si="99"/>
        <v>-1.2872013127325286</v>
      </c>
      <c r="AH357" s="1">
        <v>0</v>
      </c>
      <c r="AI357" s="1">
        <f t="shared" si="100"/>
        <v>-23366418101.828102</v>
      </c>
      <c r="AJ357" s="1">
        <f t="shared" si="101"/>
        <v>-100</v>
      </c>
      <c r="AK357" s="1">
        <v>0</v>
      </c>
      <c r="AL357" s="1">
        <f t="shared" si="102"/>
        <v>0</v>
      </c>
      <c r="AM357" s="1">
        <f t="shared" si="103"/>
        <v>0</v>
      </c>
    </row>
    <row r="358" spans="1:39" ht="17.100000000000001" customHeight="1">
      <c r="A358" s="61" t="s">
        <v>441</v>
      </c>
      <c r="B358" s="12" t="s">
        <v>223</v>
      </c>
      <c r="C358" s="15">
        <v>8345879664</v>
      </c>
      <c r="D358" s="15">
        <v>14178806077</v>
      </c>
      <c r="E358" s="15">
        <f t="shared" si="80"/>
        <v>5832926413</v>
      </c>
      <c r="F358" s="1">
        <f t="shared" si="81"/>
        <v>69.889893550231278</v>
      </c>
      <c r="G358" s="15">
        <v>9684826468</v>
      </c>
      <c r="H358" s="1">
        <f t="shared" si="104"/>
        <v>-4493979609</v>
      </c>
      <c r="I358" s="1">
        <f t="shared" si="105"/>
        <v>-31.69504953093238</v>
      </c>
      <c r="J358" s="15">
        <v>6674139162</v>
      </c>
      <c r="K358" s="15">
        <f t="shared" si="106"/>
        <v>-3010687306</v>
      </c>
      <c r="L358" s="15">
        <f t="shared" si="107"/>
        <v>-31.086641727115357</v>
      </c>
      <c r="M358" s="15">
        <v>7948638620</v>
      </c>
      <c r="N358" s="15">
        <f t="shared" si="108"/>
        <v>1274499458</v>
      </c>
      <c r="O358" s="15">
        <f t="shared" si="109"/>
        <v>19.096087556227676</v>
      </c>
      <c r="P358" s="15">
        <v>2355246836</v>
      </c>
      <c r="Q358" s="15">
        <f t="shared" si="110"/>
        <v>-5593391784</v>
      </c>
      <c r="R358" s="15">
        <f t="shared" si="111"/>
        <v>-70.369179571532712</v>
      </c>
      <c r="S358" s="15">
        <v>8531155721</v>
      </c>
      <c r="T358" s="15">
        <f t="shared" si="112"/>
        <v>6175908885</v>
      </c>
      <c r="U358" s="15">
        <f t="shared" si="113"/>
        <v>262.21917765055855</v>
      </c>
      <c r="V358" s="15">
        <v>29832573014</v>
      </c>
      <c r="W358" s="15">
        <f t="shared" si="114"/>
        <v>21301417293</v>
      </c>
      <c r="X358" s="15">
        <f t="shared" si="115"/>
        <v>249.6897019540408</v>
      </c>
      <c r="Y358" s="15">
        <v>63721526943</v>
      </c>
      <c r="Z358" s="15">
        <f t="shared" si="116"/>
        <v>33888953929</v>
      </c>
      <c r="AA358" s="15">
        <f t="shared" si="117"/>
        <v>113.59715406745639</v>
      </c>
      <c r="AB358" s="15">
        <v>56896691117</v>
      </c>
      <c r="AC358" s="15">
        <f t="shared" si="118"/>
        <v>-6824835826</v>
      </c>
      <c r="AD358" s="15">
        <f t="shared" si="119"/>
        <v>-10.710408481116488</v>
      </c>
      <c r="AE358" s="15">
        <v>57284730728.383003</v>
      </c>
      <c r="AF358" s="1">
        <f t="shared" si="98"/>
        <v>388039611.38300323</v>
      </c>
      <c r="AG358" s="1">
        <f t="shared" si="99"/>
        <v>0.68200734307212107</v>
      </c>
      <c r="AH358" s="1">
        <v>68249039241.745003</v>
      </c>
      <c r="AI358" s="1">
        <f t="shared" si="100"/>
        <v>10964308513.362</v>
      </c>
      <c r="AJ358" s="1">
        <f t="shared" si="101"/>
        <v>19.140019293011161</v>
      </c>
      <c r="AK358" s="1">
        <v>70148841739.531006</v>
      </c>
      <c r="AL358" s="1">
        <f t="shared" si="102"/>
        <v>1899802497.7860031</v>
      </c>
      <c r="AM358" s="1">
        <f t="shared" si="103"/>
        <v>2.7836325886679667</v>
      </c>
    </row>
    <row r="359" spans="1:39" ht="30">
      <c r="A359" s="62" t="s">
        <v>442</v>
      </c>
      <c r="B359" s="12" t="s">
        <v>7</v>
      </c>
      <c r="C359" s="15">
        <v>299443824</v>
      </c>
      <c r="D359" s="15">
        <v>292008947.35000002</v>
      </c>
      <c r="E359" s="15">
        <f t="shared" si="80"/>
        <v>-7434876.6499999762</v>
      </c>
      <c r="F359" s="1">
        <f t="shared" si="81"/>
        <v>-2.4828953059322325</v>
      </c>
      <c r="G359" s="15">
        <v>1152914501.1400001</v>
      </c>
      <c r="H359" s="1">
        <f t="shared" si="104"/>
        <v>860905553.79000008</v>
      </c>
      <c r="I359" s="1">
        <f t="shared" si="105"/>
        <v>294.8216352967172</v>
      </c>
      <c r="J359" s="15">
        <v>1443637254</v>
      </c>
      <c r="K359" s="15">
        <f t="shared" si="106"/>
        <v>290722752.8599999</v>
      </c>
      <c r="L359" s="15">
        <f t="shared" si="107"/>
        <v>25.216332396941286</v>
      </c>
      <c r="M359" s="15">
        <v>1338248015</v>
      </c>
      <c r="N359" s="15">
        <f t="shared" si="108"/>
        <v>-105389239</v>
      </c>
      <c r="O359" s="15">
        <f t="shared" si="109"/>
        <v>-7.3002576449166634</v>
      </c>
      <c r="P359" s="15">
        <v>892335923</v>
      </c>
      <c r="Q359" s="15">
        <f t="shared" si="110"/>
        <v>-445912092</v>
      </c>
      <c r="R359" s="15">
        <f t="shared" si="111"/>
        <v>-33.320586842043625</v>
      </c>
      <c r="S359" s="15">
        <v>1019058433.21</v>
      </c>
      <c r="T359" s="15">
        <f t="shared" si="112"/>
        <v>126722510.21000004</v>
      </c>
      <c r="U359" s="15">
        <f t="shared" si="113"/>
        <v>14.2012113312623</v>
      </c>
      <c r="V359" s="15">
        <v>2345724033</v>
      </c>
      <c r="W359" s="15">
        <f t="shared" si="114"/>
        <v>1326665599.79</v>
      </c>
      <c r="X359" s="15">
        <f t="shared" si="115"/>
        <v>130.18542966285531</v>
      </c>
      <c r="Y359" s="15">
        <v>358775147</v>
      </c>
      <c r="Z359" s="15">
        <f t="shared" si="116"/>
        <v>-1986948886</v>
      </c>
      <c r="AA359" s="15">
        <f t="shared" si="117"/>
        <v>-84.705142550756307</v>
      </c>
      <c r="AB359" s="15">
        <v>474879071.43000001</v>
      </c>
      <c r="AC359" s="15">
        <f t="shared" si="118"/>
        <v>116103924.43000001</v>
      </c>
      <c r="AD359" s="15">
        <f t="shared" si="119"/>
        <v>32.361194860021897</v>
      </c>
      <c r="AE359" s="15">
        <v>464417576.83747</v>
      </c>
      <c r="AF359" s="1">
        <f t="shared" si="98"/>
        <v>-10461494.592530012</v>
      </c>
      <c r="AG359" s="1">
        <f t="shared" si="99"/>
        <v>-2.2029807632977776</v>
      </c>
      <c r="AH359" s="1">
        <v>0</v>
      </c>
      <c r="AI359" s="1">
        <f t="shared" si="100"/>
        <v>-464417576.83747</v>
      </c>
      <c r="AJ359" s="1">
        <f t="shared" si="101"/>
        <v>-100</v>
      </c>
      <c r="AK359" s="1">
        <v>0</v>
      </c>
      <c r="AL359" s="1">
        <f t="shared" si="102"/>
        <v>0</v>
      </c>
      <c r="AM359" s="1">
        <f t="shared" si="103"/>
        <v>0</v>
      </c>
    </row>
    <row r="360" spans="1:39" ht="17.100000000000001" customHeight="1">
      <c r="A360" s="62" t="s">
        <v>443</v>
      </c>
      <c r="B360" s="12" t="s">
        <v>6</v>
      </c>
      <c r="C360" s="15">
        <v>1311497955.4099998</v>
      </c>
      <c r="D360" s="15">
        <v>1292133115.4300001</v>
      </c>
      <c r="E360" s="15">
        <f t="shared" si="80"/>
        <v>-19364839.979999781</v>
      </c>
      <c r="F360" s="1">
        <f t="shared" si="81"/>
        <v>-1.4765436652126502</v>
      </c>
      <c r="G360" s="15">
        <v>3889858297.6900001</v>
      </c>
      <c r="H360" s="1">
        <f t="shared" si="104"/>
        <v>2597725182.2600002</v>
      </c>
      <c r="I360" s="1">
        <f t="shared" si="105"/>
        <v>201.04160718731529</v>
      </c>
      <c r="J360" s="15">
        <v>4440542758.1099997</v>
      </c>
      <c r="K360" s="15">
        <f t="shared" si="106"/>
        <v>550684460.4199996</v>
      </c>
      <c r="L360" s="15">
        <f t="shared" si="107"/>
        <v>14.15692856336244</v>
      </c>
      <c r="M360" s="15">
        <v>3270925653.5900002</v>
      </c>
      <c r="N360" s="15">
        <f t="shared" si="108"/>
        <v>-1169617104.5199995</v>
      </c>
      <c r="O360" s="15">
        <f t="shared" si="109"/>
        <v>-26.339507763636899</v>
      </c>
      <c r="P360" s="15">
        <v>3387192641.6100001</v>
      </c>
      <c r="Q360" s="15">
        <f t="shared" si="110"/>
        <v>116266988.01999998</v>
      </c>
      <c r="R360" s="15">
        <f t="shared" si="111"/>
        <v>3.5545591778398049</v>
      </c>
      <c r="S360" s="15">
        <v>2694303377.6300001</v>
      </c>
      <c r="T360" s="15">
        <f t="shared" si="112"/>
        <v>-692889263.98000002</v>
      </c>
      <c r="U360" s="15">
        <f t="shared" si="113"/>
        <v>-20.456151665783494</v>
      </c>
      <c r="V360" s="15">
        <v>2561964122</v>
      </c>
      <c r="W360" s="15">
        <f t="shared" si="114"/>
        <v>-132339255.63000011</v>
      </c>
      <c r="X360" s="15">
        <f t="shared" si="115"/>
        <v>-4.9118171594473594</v>
      </c>
      <c r="Y360" s="15">
        <v>579067328.50999999</v>
      </c>
      <c r="Z360" s="15">
        <f t="shared" si="116"/>
        <v>-1982896793.49</v>
      </c>
      <c r="AA360" s="15">
        <f t="shared" si="117"/>
        <v>-77.397523894364667</v>
      </c>
      <c r="AB360" s="15">
        <v>406595205</v>
      </c>
      <c r="AC360" s="15">
        <f t="shared" si="118"/>
        <v>-172472123.50999999</v>
      </c>
      <c r="AD360" s="15">
        <f t="shared" si="119"/>
        <v>-29.784468060698327</v>
      </c>
      <c r="AE360" s="15">
        <v>476310537.44711</v>
      </c>
      <c r="AF360" s="1">
        <f t="shared" si="98"/>
        <v>69715332.447109997</v>
      </c>
      <c r="AG360" s="1">
        <f t="shared" si="99"/>
        <v>17.146127546464793</v>
      </c>
      <c r="AH360" s="1">
        <v>0</v>
      </c>
      <c r="AI360" s="1">
        <f t="shared" si="100"/>
        <v>-476310537.44711</v>
      </c>
      <c r="AJ360" s="1">
        <f t="shared" si="101"/>
        <v>-100</v>
      </c>
      <c r="AK360" s="1">
        <v>0</v>
      </c>
      <c r="AL360" s="1">
        <f t="shared" si="102"/>
        <v>0</v>
      </c>
      <c r="AM360" s="1">
        <f t="shared" si="103"/>
        <v>0</v>
      </c>
    </row>
    <row r="361" spans="1:39" ht="17.100000000000001" customHeight="1">
      <c r="A361" s="62" t="s">
        <v>444</v>
      </c>
      <c r="B361" s="12" t="s">
        <v>5</v>
      </c>
      <c r="C361" s="15">
        <v>2115556064.0099998</v>
      </c>
      <c r="D361" s="15">
        <v>8726998829.75</v>
      </c>
      <c r="E361" s="15">
        <f t="shared" si="80"/>
        <v>6611442765.7399998</v>
      </c>
      <c r="F361" s="1">
        <f t="shared" si="81"/>
        <v>312.51560184172689</v>
      </c>
      <c r="G361" s="15">
        <v>12425336846.25</v>
      </c>
      <c r="H361" s="1">
        <f t="shared" si="104"/>
        <v>3698338016.5</v>
      </c>
      <c r="I361" s="1">
        <f t="shared" si="105"/>
        <v>42.378119771169324</v>
      </c>
      <c r="J361" s="15">
        <v>6424079120.6099997</v>
      </c>
      <c r="K361" s="15">
        <f t="shared" si="106"/>
        <v>-6001257725.6400003</v>
      </c>
      <c r="L361" s="15">
        <f t="shared" si="107"/>
        <v>-48.29855157971992</v>
      </c>
      <c r="M361" s="15">
        <v>6825765892.5</v>
      </c>
      <c r="N361" s="15">
        <f t="shared" si="108"/>
        <v>401686771.89000034</v>
      </c>
      <c r="O361" s="15">
        <f t="shared" si="109"/>
        <v>6.2528303955860691</v>
      </c>
      <c r="P361" s="15">
        <v>6778588136</v>
      </c>
      <c r="Q361" s="15">
        <f t="shared" si="110"/>
        <v>-47177756.5</v>
      </c>
      <c r="R361" s="15">
        <f t="shared" si="111"/>
        <v>-0.6911716171197414</v>
      </c>
      <c r="S361" s="15">
        <v>4663977229.6000004</v>
      </c>
      <c r="T361" s="15">
        <f t="shared" si="112"/>
        <v>-2114610906.3999996</v>
      </c>
      <c r="U361" s="15">
        <f t="shared" si="113"/>
        <v>-31.195447547102596</v>
      </c>
      <c r="V361" s="15">
        <v>4129836939</v>
      </c>
      <c r="W361" s="15">
        <f t="shared" si="114"/>
        <v>-534140290.60000038</v>
      </c>
      <c r="X361" s="15">
        <f t="shared" si="115"/>
        <v>-11.452463515689381</v>
      </c>
      <c r="Y361" s="15">
        <v>9951443611.2099991</v>
      </c>
      <c r="Z361" s="15">
        <f t="shared" si="116"/>
        <v>5821606672.2099991</v>
      </c>
      <c r="AA361" s="15">
        <f t="shared" si="117"/>
        <v>140.96456490167492</v>
      </c>
      <c r="AB361" s="15">
        <v>13786841164</v>
      </c>
      <c r="AC361" s="15">
        <f t="shared" si="118"/>
        <v>3835397552.7900009</v>
      </c>
      <c r="AD361" s="15">
        <f t="shared" si="119"/>
        <v>38.541117275382462</v>
      </c>
      <c r="AE361" s="15">
        <v>15752045398.5333</v>
      </c>
      <c r="AF361" s="1">
        <f t="shared" si="98"/>
        <v>1965204234.5333004</v>
      </c>
      <c r="AG361" s="1">
        <f t="shared" si="99"/>
        <v>14.25420233073268</v>
      </c>
      <c r="AH361" s="1">
        <v>0</v>
      </c>
      <c r="AI361" s="1">
        <f t="shared" si="100"/>
        <v>-15752045398.5333</v>
      </c>
      <c r="AJ361" s="1">
        <f t="shared" si="101"/>
        <v>-100</v>
      </c>
      <c r="AK361" s="1">
        <v>0</v>
      </c>
      <c r="AL361" s="1">
        <f t="shared" si="102"/>
        <v>0</v>
      </c>
      <c r="AM361" s="1">
        <f t="shared" si="103"/>
        <v>0</v>
      </c>
    </row>
    <row r="362" spans="1:39" ht="17.100000000000001" customHeight="1">
      <c r="A362" s="62" t="s">
        <v>445</v>
      </c>
      <c r="B362" s="12" t="s">
        <v>4</v>
      </c>
      <c r="C362" s="15">
        <v>115296035.69999999</v>
      </c>
      <c r="D362" s="15">
        <v>82082461.980000004</v>
      </c>
      <c r="E362" s="15">
        <f t="shared" si="80"/>
        <v>-33213573.719999984</v>
      </c>
      <c r="F362" s="1">
        <f t="shared" si="81"/>
        <v>-28.807212250056562</v>
      </c>
      <c r="G362" s="15">
        <v>75841076.75</v>
      </c>
      <c r="H362" s="1">
        <f t="shared" si="104"/>
        <v>-6241385.2300000042</v>
      </c>
      <c r="I362" s="1">
        <f t="shared" si="105"/>
        <v>-7.6037987646140088</v>
      </c>
      <c r="J362" s="15">
        <v>72465704</v>
      </c>
      <c r="K362" s="15">
        <f t="shared" si="106"/>
        <v>-3375372.75</v>
      </c>
      <c r="L362" s="15">
        <f t="shared" si="107"/>
        <v>-4.450586535218199</v>
      </c>
      <c r="M362" s="15">
        <v>71364311</v>
      </c>
      <c r="N362" s="15">
        <f t="shared" si="108"/>
        <v>-1101393</v>
      </c>
      <c r="O362" s="15">
        <f t="shared" si="109"/>
        <v>-1.5198817360554449</v>
      </c>
      <c r="P362" s="15">
        <v>43205318</v>
      </c>
      <c r="Q362" s="15">
        <f t="shared" si="110"/>
        <v>-28158993</v>
      </c>
      <c r="R362" s="15">
        <f t="shared" si="111"/>
        <v>-39.45808851149701</v>
      </c>
      <c r="S362" s="15">
        <v>40977304</v>
      </c>
      <c r="T362" s="15">
        <f t="shared" si="112"/>
        <v>-2228014</v>
      </c>
      <c r="U362" s="15">
        <f t="shared" si="113"/>
        <v>-5.1568050025693601</v>
      </c>
      <c r="V362" s="15">
        <v>63022101</v>
      </c>
      <c r="W362" s="15">
        <f t="shared" si="114"/>
        <v>22044797</v>
      </c>
      <c r="X362" s="15">
        <f t="shared" si="115"/>
        <v>53.797577800628375</v>
      </c>
      <c r="Y362" s="15">
        <v>-237820469</v>
      </c>
      <c r="Z362" s="15">
        <f t="shared" si="116"/>
        <v>-300842570</v>
      </c>
      <c r="AA362" s="15">
        <f t="shared" si="117"/>
        <v>-477.36042630505125</v>
      </c>
      <c r="AB362" s="15">
        <v>-481227857</v>
      </c>
      <c r="AC362" s="15">
        <f t="shared" si="118"/>
        <v>-243407388</v>
      </c>
      <c r="AD362" s="15">
        <f t="shared" si="119"/>
        <v>102.34921704741909</v>
      </c>
      <c r="AE362" s="15">
        <v>-496815735.65632999</v>
      </c>
      <c r="AF362" s="1">
        <f t="shared" si="98"/>
        <v>-15587878.656329989</v>
      </c>
      <c r="AG362" s="1">
        <f t="shared" si="99"/>
        <v>3.2391887604981249</v>
      </c>
      <c r="AH362" s="1">
        <v>0</v>
      </c>
      <c r="AI362" s="1">
        <f t="shared" si="100"/>
        <v>496815735.65632999</v>
      </c>
      <c r="AJ362" s="1">
        <f t="shared" si="101"/>
        <v>-100</v>
      </c>
      <c r="AK362" s="1">
        <v>0</v>
      </c>
      <c r="AL362" s="1">
        <f t="shared" si="102"/>
        <v>0</v>
      </c>
      <c r="AM362" s="1">
        <f t="shared" si="103"/>
        <v>0</v>
      </c>
    </row>
    <row r="363" spans="1:39" ht="30">
      <c r="A363" s="62" t="s">
        <v>446</v>
      </c>
      <c r="B363" s="12" t="s">
        <v>3</v>
      </c>
      <c r="C363" s="15">
        <v>-10877077</v>
      </c>
      <c r="D363" s="15">
        <v>128269</v>
      </c>
      <c r="E363" s="15">
        <f t="shared" si="80"/>
        <v>11005346</v>
      </c>
      <c r="F363" s="1">
        <f t="shared" si="81"/>
        <v>-101.17925983239799</v>
      </c>
      <c r="G363" s="15">
        <v>-1683818</v>
      </c>
      <c r="H363" s="1">
        <f t="shared" si="104"/>
        <v>-1812087</v>
      </c>
      <c r="I363" s="1">
        <f t="shared" si="105"/>
        <v>-1412.724040882832</v>
      </c>
      <c r="J363" s="15">
        <v>-20827440.030000001</v>
      </c>
      <c r="K363" s="15">
        <f t="shared" si="106"/>
        <v>-19143622.030000001</v>
      </c>
      <c r="L363" s="15">
        <f t="shared" si="107"/>
        <v>1136.9175308732893</v>
      </c>
      <c r="M363" s="15">
        <v>-1590179</v>
      </c>
      <c r="N363" s="15">
        <f t="shared" si="108"/>
        <v>19237261.030000001</v>
      </c>
      <c r="O363" s="15">
        <f t="shared" si="109"/>
        <v>-92.364981016824458</v>
      </c>
      <c r="P363" s="15">
        <v>-1372169</v>
      </c>
      <c r="Q363" s="15">
        <f t="shared" si="110"/>
        <v>218010</v>
      </c>
      <c r="R363" s="15">
        <f t="shared" si="111"/>
        <v>-13.709777326955017</v>
      </c>
      <c r="S363" s="15">
        <v>-718416</v>
      </c>
      <c r="T363" s="15">
        <f t="shared" si="112"/>
        <v>653753</v>
      </c>
      <c r="U363" s="15">
        <f t="shared" si="113"/>
        <v>-47.643766912093191</v>
      </c>
      <c r="V363" s="15">
        <v>-1201066</v>
      </c>
      <c r="W363" s="15">
        <f t="shared" si="114"/>
        <v>-482650</v>
      </c>
      <c r="X363" s="15">
        <f t="shared" si="115"/>
        <v>67.182523774526175</v>
      </c>
      <c r="Y363" s="15">
        <v>-1329037</v>
      </c>
      <c r="Z363" s="15">
        <f t="shared" si="116"/>
        <v>-127971</v>
      </c>
      <c r="AA363" s="15">
        <f t="shared" si="117"/>
        <v>10.654784999325599</v>
      </c>
      <c r="AB363" s="15">
        <v>-1396632</v>
      </c>
      <c r="AC363" s="15">
        <f t="shared" si="118"/>
        <v>-67595</v>
      </c>
      <c r="AD363" s="15">
        <f t="shared" si="119"/>
        <v>5.0860134066997382</v>
      </c>
      <c r="AE363" s="15">
        <v>-3246686.09087</v>
      </c>
      <c r="AF363" s="1">
        <f t="shared" si="98"/>
        <v>-1850054.09087</v>
      </c>
      <c r="AG363" s="1">
        <f t="shared" si="99"/>
        <v>132.46539466874597</v>
      </c>
      <c r="AH363" s="1">
        <v>0</v>
      </c>
      <c r="AI363" s="1">
        <f t="shared" si="100"/>
        <v>3246686.09087</v>
      </c>
      <c r="AJ363" s="1">
        <f t="shared" si="101"/>
        <v>-100</v>
      </c>
      <c r="AK363" s="1">
        <v>0</v>
      </c>
      <c r="AL363" s="1">
        <f t="shared" si="102"/>
        <v>0</v>
      </c>
      <c r="AM363" s="1">
        <f t="shared" si="103"/>
        <v>0</v>
      </c>
    </row>
    <row r="364" spans="1:39" ht="17.100000000000001" customHeight="1">
      <c r="A364" s="62" t="s">
        <v>447</v>
      </c>
      <c r="B364" s="12" t="s">
        <v>2</v>
      </c>
      <c r="C364" s="15">
        <v>-731536437.73000002</v>
      </c>
      <c r="D364" s="15">
        <v>379102681.36000001</v>
      </c>
      <c r="E364" s="15">
        <f t="shared" si="80"/>
        <v>1110639119.0900002</v>
      </c>
      <c r="F364" s="1">
        <f t="shared" si="81"/>
        <v>-151.8228022292885</v>
      </c>
      <c r="G364" s="15">
        <v>-101928363.01000001</v>
      </c>
      <c r="H364" s="1">
        <f t="shared" si="104"/>
        <v>-481031044.37</v>
      </c>
      <c r="I364" s="1">
        <f t="shared" si="105"/>
        <v>-126.8867428329286</v>
      </c>
      <c r="J364" s="15">
        <v>-180538203.91999999</v>
      </c>
      <c r="K364" s="15">
        <f t="shared" si="106"/>
        <v>-78609840.909999982</v>
      </c>
      <c r="L364" s="15">
        <f t="shared" si="107"/>
        <v>77.122636515105924</v>
      </c>
      <c r="M364" s="15">
        <v>4639789558.9300003</v>
      </c>
      <c r="N364" s="15">
        <f t="shared" si="108"/>
        <v>4820327762.8500004</v>
      </c>
      <c r="O364" s="15">
        <f t="shared" si="109"/>
        <v>-2669.9765801292574</v>
      </c>
      <c r="P364" s="15">
        <v>3391506089.1100001</v>
      </c>
      <c r="Q364" s="15">
        <f t="shared" si="110"/>
        <v>-1248283469.8200002</v>
      </c>
      <c r="R364" s="15">
        <f t="shared" si="111"/>
        <v>-26.903881177487531</v>
      </c>
      <c r="S364" s="15">
        <v>3824334026.4499998</v>
      </c>
      <c r="T364" s="15">
        <f t="shared" si="112"/>
        <v>432827937.33999968</v>
      </c>
      <c r="U364" s="15">
        <f t="shared" si="113"/>
        <v>12.762115885028013</v>
      </c>
      <c r="V364" s="15">
        <v>1073684927.98</v>
      </c>
      <c r="W364" s="15">
        <f t="shared" si="114"/>
        <v>-2750649098.4699998</v>
      </c>
      <c r="X364" s="15">
        <f t="shared" si="115"/>
        <v>-71.924917631301525</v>
      </c>
      <c r="Y364" s="15">
        <v>334809153.19</v>
      </c>
      <c r="Z364" s="15">
        <f t="shared" si="116"/>
        <v>-738875774.78999996</v>
      </c>
      <c r="AA364" s="15">
        <f t="shared" si="117"/>
        <v>-68.816815392956997</v>
      </c>
      <c r="AB364" s="15">
        <v>-1357441683.6099999</v>
      </c>
      <c r="AC364" s="15">
        <f t="shared" si="118"/>
        <v>-1692250836.8</v>
      </c>
      <c r="AD364" s="15">
        <f t="shared" si="119"/>
        <v>-505.43744717745778</v>
      </c>
      <c r="AE364" s="15">
        <v>-740611859.28772998</v>
      </c>
      <c r="AF364" s="1">
        <f t="shared" si="98"/>
        <v>616829824.32226992</v>
      </c>
      <c r="AG364" s="1">
        <f t="shared" si="99"/>
        <v>-45.440613160033791</v>
      </c>
      <c r="AH364" s="1">
        <v>0</v>
      </c>
      <c r="AI364" s="1">
        <f t="shared" si="100"/>
        <v>740611859.28772998</v>
      </c>
      <c r="AJ364" s="1">
        <f t="shared" si="101"/>
        <v>-100</v>
      </c>
      <c r="AK364" s="1">
        <v>0</v>
      </c>
      <c r="AL364" s="1">
        <f t="shared" si="102"/>
        <v>0</v>
      </c>
      <c r="AM364" s="1">
        <f t="shared" si="103"/>
        <v>0</v>
      </c>
    </row>
    <row r="365" spans="1:39" ht="17.100000000000001" customHeight="1">
      <c r="A365" s="62" t="s">
        <v>448</v>
      </c>
      <c r="B365" s="12" t="s">
        <v>1</v>
      </c>
      <c r="C365" s="15">
        <v>1106871578</v>
      </c>
      <c r="D365" s="15">
        <v>1306906364</v>
      </c>
      <c r="E365" s="15">
        <f t="shared" si="80"/>
        <v>200034786</v>
      </c>
      <c r="F365" s="1">
        <f t="shared" si="81"/>
        <v>18.07208622715218</v>
      </c>
      <c r="G365" s="15">
        <v>4209044726</v>
      </c>
      <c r="H365" s="1">
        <f t="shared" si="104"/>
        <v>2902138362</v>
      </c>
      <c r="I365" s="1">
        <f t="shared" si="105"/>
        <v>222.06169025893581</v>
      </c>
      <c r="J365" s="15">
        <v>2187386817.5</v>
      </c>
      <c r="K365" s="15">
        <f t="shared" si="106"/>
        <v>-2021657908.5</v>
      </c>
      <c r="L365" s="15">
        <f t="shared" si="107"/>
        <v>-48.031276455958476</v>
      </c>
      <c r="M365" s="15">
        <v>2243095456.5</v>
      </c>
      <c r="N365" s="15">
        <f t="shared" si="108"/>
        <v>55708639</v>
      </c>
      <c r="O365" s="15">
        <f t="shared" si="109"/>
        <v>2.5468124135295973</v>
      </c>
      <c r="P365" s="15">
        <v>4613132938</v>
      </c>
      <c r="Q365" s="15">
        <f t="shared" si="110"/>
        <v>2370037481.5</v>
      </c>
      <c r="R365" s="15">
        <f t="shared" si="111"/>
        <v>105.65923419050891</v>
      </c>
      <c r="S365" s="15">
        <v>4751940889</v>
      </c>
      <c r="T365" s="15">
        <f t="shared" si="112"/>
        <v>138807951</v>
      </c>
      <c r="U365" s="15">
        <f t="shared" si="113"/>
        <v>3.0089735731782201</v>
      </c>
      <c r="V365" s="15">
        <v>4876657681</v>
      </c>
      <c r="W365" s="15">
        <f t="shared" si="114"/>
        <v>124716792</v>
      </c>
      <c r="X365" s="15">
        <f t="shared" si="115"/>
        <v>2.6245442633493163</v>
      </c>
      <c r="Y365" s="15">
        <v>5009413907.25</v>
      </c>
      <c r="Z365" s="15">
        <f t="shared" si="116"/>
        <v>132756226.25</v>
      </c>
      <c r="AA365" s="15">
        <f t="shared" si="117"/>
        <v>2.7222789651041737</v>
      </c>
      <c r="AB365" s="15">
        <v>5007636920</v>
      </c>
      <c r="AC365" s="15">
        <f t="shared" si="118"/>
        <v>-1776987.25</v>
      </c>
      <c r="AD365" s="15">
        <f t="shared" si="119"/>
        <v>-3.5472957174255665E-2</v>
      </c>
      <c r="AE365" s="15">
        <v>5007636921.3739996</v>
      </c>
      <c r="AF365" s="1">
        <f t="shared" si="98"/>
        <v>1.3739995956420898</v>
      </c>
      <c r="AG365" s="1">
        <f t="shared" si="99"/>
        <v>2.7438083423230488E-8</v>
      </c>
      <c r="AH365" s="1">
        <v>0</v>
      </c>
      <c r="AI365" s="1">
        <f t="shared" si="100"/>
        <v>-5007636921.3739996</v>
      </c>
      <c r="AJ365" s="1">
        <f t="shared" si="101"/>
        <v>-100</v>
      </c>
      <c r="AK365" s="1">
        <v>0</v>
      </c>
      <c r="AL365" s="1">
        <f t="shared" si="102"/>
        <v>0</v>
      </c>
      <c r="AM365" s="1">
        <f t="shared" si="103"/>
        <v>0</v>
      </c>
    </row>
    <row r="366" spans="1:39" ht="30">
      <c r="A366" s="62" t="s">
        <v>3582</v>
      </c>
      <c r="B366" s="12" t="s">
        <v>3472</v>
      </c>
      <c r="C366" s="15"/>
      <c r="D366" s="15"/>
      <c r="E366" s="15"/>
      <c r="F366" s="1"/>
      <c r="G366" s="15"/>
      <c r="H366" s="1"/>
      <c r="I366" s="1"/>
      <c r="J366" s="15"/>
      <c r="K366" s="15"/>
      <c r="L366" s="15"/>
      <c r="M366" s="15"/>
      <c r="N366" s="15"/>
      <c r="O366" s="15"/>
      <c r="P366" s="15"/>
      <c r="Q366" s="15"/>
      <c r="R366" s="15"/>
      <c r="S366" s="15"/>
      <c r="T366" s="15"/>
      <c r="U366" s="15"/>
      <c r="V366" s="15"/>
      <c r="W366" s="15"/>
      <c r="X366" s="15"/>
      <c r="Y366" s="15"/>
      <c r="Z366" s="15"/>
      <c r="AA366" s="15"/>
      <c r="AB366" s="15"/>
      <c r="AC366" s="15"/>
      <c r="AD366" s="15"/>
      <c r="AE366" s="15"/>
      <c r="AF366" s="1"/>
      <c r="AG366" s="1"/>
      <c r="AH366" s="1">
        <v>16743182753.555</v>
      </c>
      <c r="AI366" s="1">
        <f t="shared" si="100"/>
        <v>16743182753.555</v>
      </c>
      <c r="AJ366" s="1">
        <f t="shared" si="101"/>
        <v>0</v>
      </c>
      <c r="AK366" s="1">
        <v>0</v>
      </c>
      <c r="AL366" s="1">
        <f t="shared" si="102"/>
        <v>-16743182753.555</v>
      </c>
      <c r="AM366" s="1">
        <f t="shared" si="103"/>
        <v>-100</v>
      </c>
    </row>
    <row r="367" spans="1:39" ht="17.100000000000001" customHeight="1">
      <c r="A367" s="62" t="s">
        <v>449</v>
      </c>
      <c r="B367" s="12" t="s">
        <v>0</v>
      </c>
      <c r="C367" s="15">
        <v>-863252528</v>
      </c>
      <c r="D367" s="15">
        <v>-1249874449</v>
      </c>
      <c r="E367" s="15">
        <f t="shared" si="80"/>
        <v>-386621921</v>
      </c>
      <c r="F367" s="1">
        <f t="shared" si="81"/>
        <v>44.78665378434895</v>
      </c>
      <c r="G367" s="15">
        <v>-1342544961.78</v>
      </c>
      <c r="H367" s="1">
        <f t="shared" si="104"/>
        <v>-92670512.779999971</v>
      </c>
      <c r="I367" s="1">
        <f t="shared" si="105"/>
        <v>7.4143857292341506</v>
      </c>
      <c r="J367" s="15">
        <v>-1730134391.26</v>
      </c>
      <c r="K367" s="15">
        <f t="shared" si="106"/>
        <v>-387589429.48000002</v>
      </c>
      <c r="L367" s="15">
        <f t="shared" si="107"/>
        <v>28.86975412474219</v>
      </c>
      <c r="M367" s="15">
        <v>-1769486964.1500001</v>
      </c>
      <c r="N367" s="15">
        <f t="shared" si="108"/>
        <v>-39352572.890000105</v>
      </c>
      <c r="O367" s="15">
        <f t="shared" si="109"/>
        <v>2.2745385034130745</v>
      </c>
      <c r="P367" s="15">
        <v>-1940295764.46</v>
      </c>
      <c r="Q367" s="15">
        <f t="shared" si="110"/>
        <v>-170808800.30999994</v>
      </c>
      <c r="R367" s="15">
        <f t="shared" si="111"/>
        <v>9.6530126398557865</v>
      </c>
      <c r="S367" s="15">
        <v>-1942569070.77</v>
      </c>
      <c r="T367" s="15">
        <f t="shared" si="112"/>
        <v>-2273306.3099999428</v>
      </c>
      <c r="U367" s="15">
        <f t="shared" si="113"/>
        <v>0.11716287545639323</v>
      </c>
      <c r="V367" s="15">
        <v>-2141349752.8800001</v>
      </c>
      <c r="W367" s="15">
        <f t="shared" si="114"/>
        <v>-198780682.11000013</v>
      </c>
      <c r="X367" s="15">
        <f t="shared" si="115"/>
        <v>10.232875891059409</v>
      </c>
      <c r="Y367" s="15">
        <v>-111191972.34999999</v>
      </c>
      <c r="Z367" s="15">
        <f t="shared" si="116"/>
        <v>2030157780.5300002</v>
      </c>
      <c r="AA367" s="15">
        <f t="shared" si="117"/>
        <v>-94.807388554791075</v>
      </c>
      <c r="AB367" s="15">
        <v>-3011579895.0300002</v>
      </c>
      <c r="AC367" s="15">
        <f t="shared" si="118"/>
        <v>-2900387922.6800003</v>
      </c>
      <c r="AD367" s="15">
        <f t="shared" si="119"/>
        <v>2608.4508273226979</v>
      </c>
      <c r="AE367" s="15">
        <v>-2405451243.2652502</v>
      </c>
      <c r="AF367" s="1">
        <f t="shared" si="98"/>
        <v>606128651.76475</v>
      </c>
      <c r="AG367" s="1">
        <f t="shared" si="99"/>
        <v>-20.126600418771623</v>
      </c>
      <c r="AH367" s="1">
        <v>0</v>
      </c>
      <c r="AI367" s="1">
        <f t="shared" si="100"/>
        <v>2405451243.2652502</v>
      </c>
      <c r="AJ367" s="1">
        <f t="shared" si="101"/>
        <v>-100</v>
      </c>
      <c r="AK367" s="1">
        <v>0</v>
      </c>
      <c r="AL367" s="1">
        <f t="shared" si="102"/>
        <v>0</v>
      </c>
      <c r="AM367" s="1">
        <f t="shared" si="103"/>
        <v>0</v>
      </c>
    </row>
    <row r="368" spans="1:39" ht="45">
      <c r="A368" s="62" t="s">
        <v>3602</v>
      </c>
      <c r="B368" s="12" t="s">
        <v>3603</v>
      </c>
      <c r="C368" s="15"/>
      <c r="D368" s="15"/>
      <c r="E368" s="15"/>
      <c r="F368" s="1"/>
      <c r="G368" s="15"/>
      <c r="H368" s="1"/>
      <c r="I368" s="1"/>
      <c r="J368" s="15"/>
      <c r="K368" s="15"/>
      <c r="L368" s="15"/>
      <c r="M368" s="15"/>
      <c r="N368" s="15"/>
      <c r="O368" s="15"/>
      <c r="P368" s="15"/>
      <c r="Q368" s="15"/>
      <c r="R368" s="15"/>
      <c r="S368" s="15"/>
      <c r="T368" s="15"/>
      <c r="U368" s="15"/>
      <c r="V368" s="15"/>
      <c r="W368" s="15"/>
      <c r="X368" s="15"/>
      <c r="Y368" s="15"/>
      <c r="Z368" s="15"/>
      <c r="AA368" s="15"/>
      <c r="AB368" s="15"/>
      <c r="AC368" s="15"/>
      <c r="AD368" s="15"/>
      <c r="AE368" s="15"/>
      <c r="AF368" s="1"/>
      <c r="AG368" s="1"/>
      <c r="AH368" s="1">
        <v>420237018.05400002</v>
      </c>
      <c r="AI368" s="1">
        <f t="shared" si="100"/>
        <v>420237018.05400002</v>
      </c>
      <c r="AJ368" s="1">
        <f t="shared" si="101"/>
        <v>0</v>
      </c>
      <c r="AK368" s="1">
        <v>2913842503.86761</v>
      </c>
      <c r="AL368" s="1">
        <f t="shared" si="102"/>
        <v>2493605485.8136101</v>
      </c>
      <c r="AM368" s="1">
        <f t="shared" si="103"/>
        <v>593.3807300843697</v>
      </c>
    </row>
    <row r="369" spans="1:39" ht="30">
      <c r="A369" s="62" t="s">
        <v>3614</v>
      </c>
      <c r="B369" s="12" t="s">
        <v>3504</v>
      </c>
      <c r="C369" s="15"/>
      <c r="D369" s="15"/>
      <c r="E369" s="15"/>
      <c r="F369" s="1"/>
      <c r="G369" s="15"/>
      <c r="H369" s="1"/>
      <c r="I369" s="1"/>
      <c r="J369" s="15"/>
      <c r="K369" s="15"/>
      <c r="L369" s="15"/>
      <c r="M369" s="15"/>
      <c r="N369" s="15"/>
      <c r="O369" s="15"/>
      <c r="P369" s="15"/>
      <c r="Q369" s="15"/>
      <c r="R369" s="15"/>
      <c r="S369" s="15"/>
      <c r="T369" s="15"/>
      <c r="U369" s="15"/>
      <c r="V369" s="15"/>
      <c r="W369" s="15"/>
      <c r="X369" s="15"/>
      <c r="Y369" s="15"/>
      <c r="Z369" s="15"/>
      <c r="AA369" s="15"/>
      <c r="AB369" s="15"/>
      <c r="AC369" s="15"/>
      <c r="AD369" s="15"/>
      <c r="AE369" s="15"/>
      <c r="AF369" s="1"/>
      <c r="AG369" s="1"/>
      <c r="AH369" s="1">
        <v>-105556.16232999999</v>
      </c>
      <c r="AI369" s="1">
        <f t="shared" si="100"/>
        <v>-105556.16232999999</v>
      </c>
      <c r="AJ369" s="1">
        <f t="shared" si="101"/>
        <v>0</v>
      </c>
      <c r="AK369" s="1">
        <v>-78573133.801289991</v>
      </c>
      <c r="AL369" s="1">
        <f t="shared" si="102"/>
        <v>-78467577.638959989</v>
      </c>
      <c r="AM369" s="1">
        <f t="shared" si="103"/>
        <v>74337.277812021028</v>
      </c>
    </row>
    <row r="370" spans="1:39" ht="30">
      <c r="A370" s="62" t="s">
        <v>3616</v>
      </c>
      <c r="B370" s="12" t="s">
        <v>3617</v>
      </c>
      <c r="C370" s="15"/>
      <c r="D370" s="15"/>
      <c r="E370" s="15"/>
      <c r="F370" s="1"/>
      <c r="G370" s="15"/>
      <c r="H370" s="1"/>
      <c r="I370" s="1"/>
      <c r="J370" s="15"/>
      <c r="K370" s="15"/>
      <c r="L370" s="15"/>
      <c r="M370" s="15"/>
      <c r="N370" s="15"/>
      <c r="O370" s="15"/>
      <c r="P370" s="15"/>
      <c r="Q370" s="15"/>
      <c r="R370" s="15"/>
      <c r="S370" s="15"/>
      <c r="T370" s="15"/>
      <c r="U370" s="15"/>
      <c r="V370" s="15"/>
      <c r="W370" s="15"/>
      <c r="X370" s="15"/>
      <c r="Y370" s="15"/>
      <c r="Z370" s="15"/>
      <c r="AA370" s="15"/>
      <c r="AB370" s="15"/>
      <c r="AC370" s="15"/>
      <c r="AD370" s="15"/>
      <c r="AE370" s="15"/>
      <c r="AF370" s="1"/>
      <c r="AG370" s="1"/>
      <c r="AH370" s="1">
        <v>0</v>
      </c>
      <c r="AI370" s="1">
        <f t="shared" si="100"/>
        <v>0</v>
      </c>
      <c r="AJ370" s="1">
        <f t="shared" si="101"/>
        <v>0</v>
      </c>
      <c r="AK370" s="1">
        <v>0</v>
      </c>
      <c r="AL370" s="1">
        <f t="shared" si="102"/>
        <v>0</v>
      </c>
      <c r="AM370" s="1">
        <f t="shared" si="103"/>
        <v>0</v>
      </c>
    </row>
    <row r="371" spans="1:39" ht="45">
      <c r="A371" s="62" t="s">
        <v>3619</v>
      </c>
      <c r="B371" s="12" t="s">
        <v>3508</v>
      </c>
      <c r="C371" s="15"/>
      <c r="D371" s="15"/>
      <c r="E371" s="15"/>
      <c r="F371" s="1"/>
      <c r="G371" s="15"/>
      <c r="H371" s="1"/>
      <c r="I371" s="1"/>
      <c r="J371" s="15"/>
      <c r="K371" s="15"/>
      <c r="L371" s="15"/>
      <c r="M371" s="15"/>
      <c r="N371" s="15"/>
      <c r="O371" s="15"/>
      <c r="P371" s="15"/>
      <c r="Q371" s="15"/>
      <c r="R371" s="15"/>
      <c r="S371" s="15"/>
      <c r="T371" s="15"/>
      <c r="U371" s="15"/>
      <c r="V371" s="15"/>
      <c r="W371" s="15"/>
      <c r="X371" s="15"/>
      <c r="Y371" s="15"/>
      <c r="Z371" s="15"/>
      <c r="AA371" s="15"/>
      <c r="AB371" s="15"/>
      <c r="AC371" s="15"/>
      <c r="AD371" s="15"/>
      <c r="AE371" s="15"/>
      <c r="AF371" s="1"/>
      <c r="AG371" s="1"/>
      <c r="AH371" s="1">
        <v>13007857.877</v>
      </c>
      <c r="AI371" s="1">
        <f t="shared" si="100"/>
        <v>13007857.877</v>
      </c>
      <c r="AJ371" s="1">
        <f t="shared" si="101"/>
        <v>0</v>
      </c>
      <c r="AK371" s="1">
        <v>812309058.20388997</v>
      </c>
      <c r="AL371" s="1">
        <f t="shared" si="102"/>
        <v>799301200.32688999</v>
      </c>
      <c r="AM371" s="1">
        <f t="shared" si="103"/>
        <v>6144.7565608798968</v>
      </c>
    </row>
    <row r="372" spans="1:39" ht="45">
      <c r="A372" s="62" t="s">
        <v>3626</v>
      </c>
      <c r="B372" s="12" t="s">
        <v>3518</v>
      </c>
      <c r="C372" s="15"/>
      <c r="D372" s="15"/>
      <c r="E372" s="15"/>
      <c r="F372" s="1"/>
      <c r="G372" s="15"/>
      <c r="H372" s="1"/>
      <c r="I372" s="1"/>
      <c r="J372" s="15"/>
      <c r="K372" s="15"/>
      <c r="L372" s="15"/>
      <c r="M372" s="15"/>
      <c r="N372" s="15"/>
      <c r="O372" s="15"/>
      <c r="P372" s="15"/>
      <c r="Q372" s="15"/>
      <c r="R372" s="15"/>
      <c r="S372" s="15"/>
      <c r="T372" s="15"/>
      <c r="U372" s="15"/>
      <c r="V372" s="15"/>
      <c r="W372" s="15"/>
      <c r="X372" s="15"/>
      <c r="Y372" s="15"/>
      <c r="Z372" s="15"/>
      <c r="AA372" s="15"/>
      <c r="AB372" s="15"/>
      <c r="AC372" s="15"/>
      <c r="AD372" s="15"/>
      <c r="AE372" s="15"/>
      <c r="AF372" s="1"/>
      <c r="AG372" s="1"/>
      <c r="AH372" s="1">
        <v>39061618.785999998</v>
      </c>
      <c r="AI372" s="1">
        <f t="shared" si="100"/>
        <v>39061618.785999998</v>
      </c>
      <c r="AJ372" s="1">
        <f t="shared" si="101"/>
        <v>0</v>
      </c>
      <c r="AK372" s="1">
        <v>72325463.186279997</v>
      </c>
      <c r="AL372" s="1">
        <f t="shared" si="102"/>
        <v>33263844.400279999</v>
      </c>
      <c r="AM372" s="1">
        <f t="shared" si="103"/>
        <v>85.15736273633911</v>
      </c>
    </row>
    <row r="373" spans="1:39" ht="45">
      <c r="A373" s="62" t="s">
        <v>3631</v>
      </c>
      <c r="B373" s="12" t="s">
        <v>3524</v>
      </c>
      <c r="C373" s="15"/>
      <c r="D373" s="15"/>
      <c r="E373" s="15"/>
      <c r="F373" s="1"/>
      <c r="G373" s="15"/>
      <c r="H373" s="1"/>
      <c r="I373" s="1"/>
      <c r="J373" s="15"/>
      <c r="K373" s="15"/>
      <c r="L373" s="15"/>
      <c r="M373" s="15"/>
      <c r="N373" s="15"/>
      <c r="O373" s="15"/>
      <c r="P373" s="15"/>
      <c r="Q373" s="15"/>
      <c r="R373" s="15"/>
      <c r="S373" s="15"/>
      <c r="T373" s="15"/>
      <c r="U373" s="15"/>
      <c r="V373" s="15"/>
      <c r="W373" s="15"/>
      <c r="X373" s="15"/>
      <c r="Y373" s="15"/>
      <c r="Z373" s="15"/>
      <c r="AA373" s="15"/>
      <c r="AB373" s="15"/>
      <c r="AC373" s="15"/>
      <c r="AD373" s="15"/>
      <c r="AE373" s="15"/>
      <c r="AF373" s="1"/>
      <c r="AG373" s="1"/>
      <c r="AH373" s="1">
        <v>570242.45799999998</v>
      </c>
      <c r="AI373" s="1">
        <f t="shared" si="100"/>
        <v>570242.45799999998</v>
      </c>
      <c r="AJ373" s="1">
        <f t="shared" si="101"/>
        <v>0</v>
      </c>
      <c r="AK373" s="1">
        <v>610500.46499999997</v>
      </c>
      <c r="AL373" s="1">
        <f t="shared" si="102"/>
        <v>40258.006999999983</v>
      </c>
      <c r="AM373" s="1">
        <f t="shared" si="103"/>
        <v>7.0598052521722225</v>
      </c>
    </row>
    <row r="374" spans="1:39" ht="30">
      <c r="A374" s="62" t="s">
        <v>3635</v>
      </c>
      <c r="B374" s="12" t="s">
        <v>3636</v>
      </c>
      <c r="C374" s="15"/>
      <c r="D374" s="15"/>
      <c r="E374" s="15"/>
      <c r="F374" s="1"/>
      <c r="G374" s="15"/>
      <c r="H374" s="1"/>
      <c r="I374" s="1"/>
      <c r="J374" s="15"/>
      <c r="K374" s="15"/>
      <c r="L374" s="15"/>
      <c r="M374" s="15"/>
      <c r="N374" s="15"/>
      <c r="O374" s="15"/>
      <c r="P374" s="15"/>
      <c r="Q374" s="15"/>
      <c r="R374" s="15"/>
      <c r="S374" s="15"/>
      <c r="T374" s="15"/>
      <c r="U374" s="15"/>
      <c r="V374" s="15"/>
      <c r="W374" s="15"/>
      <c r="X374" s="15"/>
      <c r="Y374" s="15"/>
      <c r="Z374" s="15"/>
      <c r="AA374" s="15"/>
      <c r="AB374" s="15"/>
      <c r="AC374" s="15"/>
      <c r="AD374" s="15"/>
      <c r="AE374" s="15"/>
      <c r="AF374" s="1"/>
      <c r="AG374" s="1"/>
      <c r="AH374" s="1">
        <v>63962510.226959996</v>
      </c>
      <c r="AI374" s="1">
        <f t="shared" si="100"/>
        <v>63962510.226959996</v>
      </c>
      <c r="AJ374" s="1">
        <f t="shared" si="101"/>
        <v>0</v>
      </c>
      <c r="AK374" s="1">
        <v>75974177.155899987</v>
      </c>
      <c r="AL374" s="1">
        <f t="shared" si="102"/>
        <v>12011666.928939991</v>
      </c>
      <c r="AM374" s="1">
        <f t="shared" si="103"/>
        <v>18.779230030714324</v>
      </c>
    </row>
    <row r="375" spans="1:39" ht="30">
      <c r="A375" s="62" t="s">
        <v>3640</v>
      </c>
      <c r="B375" s="12" t="s">
        <v>3641</v>
      </c>
      <c r="C375" s="15"/>
      <c r="D375" s="15"/>
      <c r="E375" s="15"/>
      <c r="F375" s="1"/>
      <c r="G375" s="15"/>
      <c r="H375" s="1"/>
      <c r="I375" s="1"/>
      <c r="J375" s="15"/>
      <c r="K375" s="15"/>
      <c r="L375" s="15"/>
      <c r="M375" s="15"/>
      <c r="N375" s="15"/>
      <c r="O375" s="15"/>
      <c r="P375" s="15"/>
      <c r="Q375" s="15"/>
      <c r="R375" s="15"/>
      <c r="S375" s="15"/>
      <c r="T375" s="15"/>
      <c r="U375" s="15"/>
      <c r="V375" s="15"/>
      <c r="W375" s="15"/>
      <c r="X375" s="15"/>
      <c r="Y375" s="15"/>
      <c r="Z375" s="15"/>
      <c r="AA375" s="15"/>
      <c r="AB375" s="15"/>
      <c r="AC375" s="15"/>
      <c r="AD375" s="15"/>
      <c r="AE375" s="15"/>
      <c r="AF375" s="1"/>
      <c r="AG375" s="1"/>
      <c r="AH375" s="1">
        <v>-1293495365.1396999</v>
      </c>
      <c r="AI375" s="1">
        <f t="shared" si="100"/>
        <v>-1293495365.1396999</v>
      </c>
      <c r="AJ375" s="1">
        <f t="shared" si="101"/>
        <v>0</v>
      </c>
      <c r="AK375" s="1">
        <v>-1553651595.1861999</v>
      </c>
      <c r="AL375" s="1">
        <f t="shared" si="102"/>
        <v>-260156230.04649997</v>
      </c>
      <c r="AM375" s="1">
        <f t="shared" si="103"/>
        <v>20.112652666397658</v>
      </c>
    </row>
    <row r="376" spans="1:39" ht="30">
      <c r="A376" s="62" t="s">
        <v>3647</v>
      </c>
      <c r="B376" s="12" t="s">
        <v>3648</v>
      </c>
      <c r="C376" s="15"/>
      <c r="D376" s="15"/>
      <c r="E376" s="15"/>
      <c r="F376" s="1"/>
      <c r="G376" s="15"/>
      <c r="H376" s="1"/>
      <c r="I376" s="1"/>
      <c r="J376" s="15"/>
      <c r="K376" s="15"/>
      <c r="L376" s="15"/>
      <c r="M376" s="15"/>
      <c r="N376" s="15"/>
      <c r="O376" s="15"/>
      <c r="P376" s="15"/>
      <c r="Q376" s="15"/>
      <c r="R376" s="15"/>
      <c r="S376" s="15"/>
      <c r="T376" s="15"/>
      <c r="U376" s="15"/>
      <c r="V376" s="15"/>
      <c r="W376" s="15"/>
      <c r="X376" s="15"/>
      <c r="Y376" s="15"/>
      <c r="Z376" s="15"/>
      <c r="AA376" s="15"/>
      <c r="AB376" s="15"/>
      <c r="AC376" s="15"/>
      <c r="AD376" s="15"/>
      <c r="AE376" s="15"/>
      <c r="AF376" s="1"/>
      <c r="AG376" s="1"/>
      <c r="AH376" s="1">
        <v>1236165854.9230001</v>
      </c>
      <c r="AI376" s="1">
        <f t="shared" si="100"/>
        <v>1236165854.9230001</v>
      </c>
      <c r="AJ376" s="1">
        <f t="shared" si="101"/>
        <v>0</v>
      </c>
      <c r="AK376" s="1">
        <v>395806676.95374</v>
      </c>
      <c r="AL376" s="1">
        <f t="shared" si="102"/>
        <v>-840359177.9692601</v>
      </c>
      <c r="AM376" s="1">
        <f t="shared" si="103"/>
        <v>-67.981102586076972</v>
      </c>
    </row>
    <row r="377" spans="1:39" ht="17.100000000000001" customHeight="1">
      <c r="A377" s="66" t="s">
        <v>450</v>
      </c>
      <c r="B377" s="20" t="s">
        <v>164</v>
      </c>
      <c r="C377" s="22">
        <v>1204206079.9000001</v>
      </c>
      <c r="D377" s="22">
        <v>-4855936937.6099997</v>
      </c>
      <c r="E377" s="22">
        <f t="shared" si="80"/>
        <v>-6060143017.5100002</v>
      </c>
      <c r="F377" s="2">
        <f t="shared" si="81"/>
        <v>-503.24800037658406</v>
      </c>
      <c r="G377" s="22">
        <v>-6214244283.6899996</v>
      </c>
      <c r="H377" s="2">
        <f t="shared" si="104"/>
        <v>-1358307346.0799999</v>
      </c>
      <c r="I377" s="2">
        <f t="shared" si="105"/>
        <v>27.972096086332893</v>
      </c>
      <c r="J377" s="22">
        <v>-2413190027.46</v>
      </c>
      <c r="K377" s="22">
        <f t="shared" si="106"/>
        <v>3801054256.2299995</v>
      </c>
      <c r="L377" s="22">
        <f t="shared" si="107"/>
        <v>-61.166798128717026</v>
      </c>
      <c r="M377" s="22">
        <v>21702000243.889999</v>
      </c>
      <c r="N377" s="22">
        <f t="shared" si="108"/>
        <v>24115190271.349998</v>
      </c>
      <c r="O377" s="22">
        <f t="shared" si="109"/>
        <v>-999.30755543244186</v>
      </c>
      <c r="P377" s="22">
        <v>49091809675.080002</v>
      </c>
      <c r="Q377" s="22">
        <f t="shared" si="110"/>
        <v>27389809431.190002</v>
      </c>
      <c r="R377" s="22">
        <f t="shared" si="111"/>
        <v>126.20868640392425</v>
      </c>
      <c r="S377" s="22">
        <v>7832076649.0699997</v>
      </c>
      <c r="T377" s="22">
        <f t="shared" si="112"/>
        <v>-41259733026.010002</v>
      </c>
      <c r="U377" s="22">
        <f t="shared" si="113"/>
        <v>-84.046062467634556</v>
      </c>
      <c r="V377" s="22">
        <v>-25539312769.43</v>
      </c>
      <c r="W377" s="22">
        <f t="shared" si="114"/>
        <v>-33371389418.5</v>
      </c>
      <c r="X377" s="22">
        <f t="shared" si="115"/>
        <v>-426.08609330275902</v>
      </c>
      <c r="Y377" s="22">
        <v>-36720761349.610001</v>
      </c>
      <c r="Z377" s="22">
        <f t="shared" si="116"/>
        <v>-11181448580.18</v>
      </c>
      <c r="AA377" s="22">
        <f t="shared" si="117"/>
        <v>43.781321295238413</v>
      </c>
      <c r="AB377" s="22">
        <v>-4637941846.3599997</v>
      </c>
      <c r="AC377" s="22">
        <f t="shared" si="118"/>
        <v>32082819503.25</v>
      </c>
      <c r="AD377" s="22">
        <f t="shared" si="119"/>
        <v>-87.369701291857183</v>
      </c>
      <c r="AE377" s="22">
        <v>-4815543478.5384998</v>
      </c>
      <c r="AF377" s="3">
        <f t="shared" si="98"/>
        <v>-177601632.17850018</v>
      </c>
      <c r="AG377" s="3">
        <f t="shared" si="99"/>
        <v>3.8293199453953362</v>
      </c>
      <c r="AH377" s="55">
        <v>-30365559777.0877</v>
      </c>
      <c r="AI377" s="55">
        <f t="shared" si="100"/>
        <v>-25550016298.549202</v>
      </c>
      <c r="AJ377" s="55">
        <f t="shared" si="101"/>
        <v>530.573888750425</v>
      </c>
      <c r="AK377" s="55">
        <v>19559801774.668999</v>
      </c>
      <c r="AL377" s="55">
        <f t="shared" si="102"/>
        <v>49925361551.756699</v>
      </c>
      <c r="AM377" s="55">
        <f t="shared" si="103"/>
        <v>-164.41442844543846</v>
      </c>
    </row>
    <row r="378" spans="1:39" ht="17.100000000000001" customHeight="1">
      <c r="A378" s="66" t="s">
        <v>3651</v>
      </c>
      <c r="B378" s="20" t="s">
        <v>3652</v>
      </c>
      <c r="C378" s="22"/>
      <c r="D378" s="22"/>
      <c r="E378" s="22"/>
      <c r="F378" s="2"/>
      <c r="G378" s="22"/>
      <c r="H378" s="2"/>
      <c r="I378" s="2"/>
      <c r="J378" s="22"/>
      <c r="K378" s="22"/>
      <c r="L378" s="22"/>
      <c r="M378" s="22"/>
      <c r="N378" s="22"/>
      <c r="O378" s="22"/>
      <c r="P378" s="22"/>
      <c r="Q378" s="22"/>
      <c r="R378" s="22"/>
      <c r="S378" s="22"/>
      <c r="T378" s="22"/>
      <c r="U378" s="22"/>
      <c r="V378" s="22"/>
      <c r="W378" s="22"/>
      <c r="X378" s="22"/>
      <c r="Y378" s="22"/>
      <c r="Z378" s="22"/>
      <c r="AA378" s="22"/>
      <c r="AB378" s="22"/>
      <c r="AC378" s="22"/>
      <c r="AD378" s="22"/>
      <c r="AE378" s="22"/>
      <c r="AF378" s="3"/>
      <c r="AG378" s="3"/>
      <c r="AH378" s="55">
        <v>2998047590.6238599</v>
      </c>
      <c r="AI378" s="55">
        <f t="shared" si="100"/>
        <v>2998047590.6238599</v>
      </c>
      <c r="AJ378" s="55">
        <f t="shared" si="101"/>
        <v>0</v>
      </c>
      <c r="AK378" s="55">
        <v>19559801774.668999</v>
      </c>
      <c r="AL378" s="55">
        <f t="shared" si="102"/>
        <v>16561754184.045139</v>
      </c>
      <c r="AM378" s="55">
        <f t="shared" si="103"/>
        <v>552.41798815471191</v>
      </c>
    </row>
    <row r="379" spans="1:39" ht="17.100000000000001" customHeight="1">
      <c r="A379" s="66" t="s">
        <v>3657</v>
      </c>
      <c r="B379" s="20" t="s">
        <v>3658</v>
      </c>
      <c r="C379" s="22"/>
      <c r="D379" s="22"/>
      <c r="E379" s="22"/>
      <c r="F379" s="2"/>
      <c r="G379" s="22"/>
      <c r="H379" s="2"/>
      <c r="I379" s="2"/>
      <c r="J379" s="22"/>
      <c r="K379" s="22"/>
      <c r="L379" s="22"/>
      <c r="M379" s="22"/>
      <c r="N379" s="22"/>
      <c r="O379" s="22"/>
      <c r="P379" s="22"/>
      <c r="Q379" s="22"/>
      <c r="R379" s="22"/>
      <c r="S379" s="22"/>
      <c r="T379" s="22"/>
      <c r="U379" s="22"/>
      <c r="V379" s="22"/>
      <c r="W379" s="22"/>
      <c r="X379" s="22"/>
      <c r="Y379" s="22"/>
      <c r="Z379" s="22"/>
      <c r="AA379" s="22"/>
      <c r="AB379" s="22"/>
      <c r="AC379" s="22"/>
      <c r="AD379" s="22"/>
      <c r="AE379" s="22"/>
      <c r="AF379" s="3"/>
      <c r="AG379" s="3"/>
      <c r="AH379" s="55">
        <v>-33363607367.711601</v>
      </c>
      <c r="AI379" s="55">
        <f t="shared" si="100"/>
        <v>-33363607367.711601</v>
      </c>
      <c r="AJ379" s="55">
        <f t="shared" si="101"/>
        <v>0</v>
      </c>
      <c r="AK379" s="55">
        <v>0</v>
      </c>
      <c r="AL379" s="55">
        <f t="shared" si="102"/>
        <v>33363607367.711601</v>
      </c>
      <c r="AM379" s="55">
        <f t="shared" si="103"/>
        <v>-100</v>
      </c>
    </row>
    <row r="380" spans="1:39" ht="30">
      <c r="A380" s="66" t="s">
        <v>3663</v>
      </c>
      <c r="B380" s="20" t="s">
        <v>3664</v>
      </c>
      <c r="C380" s="22"/>
      <c r="D380" s="22"/>
      <c r="E380" s="22"/>
      <c r="F380" s="2"/>
      <c r="G380" s="22"/>
      <c r="H380" s="2"/>
      <c r="I380" s="2"/>
      <c r="J380" s="22"/>
      <c r="K380" s="22"/>
      <c r="L380" s="22"/>
      <c r="M380" s="22"/>
      <c r="N380" s="22"/>
      <c r="O380" s="22"/>
      <c r="P380" s="22"/>
      <c r="Q380" s="22"/>
      <c r="R380" s="22"/>
      <c r="S380" s="22"/>
      <c r="T380" s="22"/>
      <c r="U380" s="22"/>
      <c r="V380" s="22"/>
      <c r="W380" s="22"/>
      <c r="X380" s="22"/>
      <c r="Y380" s="22"/>
      <c r="Z380" s="22"/>
      <c r="AA380" s="22"/>
      <c r="AB380" s="22"/>
      <c r="AC380" s="22"/>
      <c r="AD380" s="22"/>
      <c r="AE380" s="22"/>
      <c r="AF380" s="3"/>
      <c r="AG380" s="3"/>
      <c r="AH380" s="55">
        <v>6605551718.6555023</v>
      </c>
      <c r="AI380" s="55">
        <f t="shared" si="100"/>
        <v>6605551718.6555023</v>
      </c>
      <c r="AJ380" s="55">
        <f t="shared" si="101"/>
        <v>0</v>
      </c>
      <c r="AK380" s="55">
        <v>30645756291.739201</v>
      </c>
      <c r="AL380" s="55">
        <f t="shared" si="102"/>
        <v>24040204573.083698</v>
      </c>
      <c r="AM380" s="55">
        <f t="shared" si="103"/>
        <v>363.93938912307624</v>
      </c>
    </row>
    <row r="381" spans="1:39" ht="17.100000000000001" customHeight="1">
      <c r="A381" s="66" t="s">
        <v>3671</v>
      </c>
      <c r="B381" s="20" t="s">
        <v>3672</v>
      </c>
      <c r="C381" s="22"/>
      <c r="D381" s="22"/>
      <c r="E381" s="22"/>
      <c r="F381" s="2"/>
      <c r="G381" s="22"/>
      <c r="H381" s="2"/>
      <c r="I381" s="2"/>
      <c r="J381" s="22"/>
      <c r="K381" s="22"/>
      <c r="L381" s="22"/>
      <c r="M381" s="22"/>
      <c r="N381" s="22"/>
      <c r="O381" s="22"/>
      <c r="P381" s="22"/>
      <c r="Q381" s="22"/>
      <c r="R381" s="22"/>
      <c r="S381" s="22"/>
      <c r="T381" s="22"/>
      <c r="U381" s="22"/>
      <c r="V381" s="22"/>
      <c r="W381" s="22"/>
      <c r="X381" s="22"/>
      <c r="Y381" s="22"/>
      <c r="Z381" s="22"/>
      <c r="AA381" s="22"/>
      <c r="AB381" s="22"/>
      <c r="AC381" s="22"/>
      <c r="AD381" s="22"/>
      <c r="AE381" s="22"/>
      <c r="AF381" s="3"/>
      <c r="AG381" s="3"/>
      <c r="AH381" s="55">
        <v>15670075218.1602</v>
      </c>
      <c r="AI381" s="55">
        <f t="shared" si="100"/>
        <v>15670075218.1602</v>
      </c>
      <c r="AJ381" s="55">
        <f t="shared" si="101"/>
        <v>0</v>
      </c>
      <c r="AK381" s="55">
        <v>16573689754.2729</v>
      </c>
      <c r="AL381" s="55">
        <f t="shared" si="102"/>
        <v>903614536.11269951</v>
      </c>
      <c r="AM381" s="55">
        <f t="shared" si="103"/>
        <v>5.7664977578760563</v>
      </c>
    </row>
  </sheetData>
  <mergeCells count="1">
    <mergeCell ref="A1:AM1"/>
  </mergeCells>
  <printOptions horizontalCentered="1"/>
  <pageMargins left="0.25" right="0.25" top="0.75" bottom="0.75" header="0.3" footer="0.3"/>
  <pageSetup paperSize="3" scale="29" fitToHeight="0" orientation="landscape" r:id="rId1"/>
  <headerFooter alignWithMargins="0">
    <oddHeader>&amp;R09/05/2014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  <pageSetUpPr fitToPage="1"/>
  </sheetPr>
  <dimension ref="A1:Q6"/>
  <sheetViews>
    <sheetView zoomScale="96" zoomScaleNormal="96" zoomScaleSheetLayoutView="100" workbookViewId="0">
      <pane xSplit="1" ySplit="3" topLeftCell="L4" activePane="bottomRight" state="frozen"/>
      <selection activeCell="B385" sqref="B385"/>
      <selection pane="topRight" activeCell="B385" sqref="B385"/>
      <selection pane="bottomLeft" activeCell="B385" sqref="B385"/>
      <selection pane="bottomRight" activeCell="P6" sqref="P6"/>
    </sheetView>
  </sheetViews>
  <sheetFormatPr baseColWidth="10" defaultColWidth="9.85546875" defaultRowHeight="15"/>
  <cols>
    <col min="1" max="1" width="18.7109375" style="24" customWidth="1"/>
    <col min="2" max="2" width="18.7109375" style="25" customWidth="1"/>
    <col min="3" max="3" width="20.85546875" style="25" bestFit="1" customWidth="1"/>
    <col min="4" max="4" width="20.7109375" style="25" bestFit="1" customWidth="1"/>
    <col min="5" max="5" width="20.85546875" style="25" bestFit="1" customWidth="1"/>
    <col min="6" max="6" width="20.42578125" style="25" bestFit="1" customWidth="1"/>
    <col min="7" max="8" width="20.85546875" style="25" bestFit="1" customWidth="1"/>
    <col min="9" max="9" width="21.42578125" style="25" bestFit="1" customWidth="1"/>
    <col min="10" max="10" width="21.140625" style="25" bestFit="1" customWidth="1"/>
    <col min="11" max="11" width="22" style="25" bestFit="1" customWidth="1"/>
    <col min="12" max="12" width="22.28515625" style="25" bestFit="1" customWidth="1"/>
    <col min="13" max="13" width="21.140625" style="7" bestFit="1" customWidth="1"/>
    <col min="14" max="16" width="19.28515625" style="7" bestFit="1" customWidth="1"/>
    <col min="17" max="16384" width="9.85546875" style="7"/>
  </cols>
  <sheetData>
    <row r="1" spans="1:17" s="23" customFormat="1" ht="171" customHeight="1">
      <c r="A1" s="115"/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</row>
    <row r="2" spans="1:17" s="23" customFormat="1" ht="3" customHeight="1">
      <c r="A2" s="4"/>
      <c r="B2" s="4"/>
      <c r="C2" s="4"/>
      <c r="D2" s="4"/>
      <c r="E2" s="4"/>
      <c r="F2" s="4"/>
      <c r="G2" s="8"/>
      <c r="H2" s="8"/>
      <c r="I2" s="8"/>
      <c r="J2" s="8"/>
      <c r="K2" s="8"/>
      <c r="L2" s="8"/>
    </row>
    <row r="3" spans="1:17" s="5" customFormat="1" ht="15.75">
      <c r="A3" s="68" t="s">
        <v>187</v>
      </c>
      <c r="B3" s="26">
        <v>2007</v>
      </c>
      <c r="C3" s="49">
        <v>2008</v>
      </c>
      <c r="D3" s="49">
        <v>2009</v>
      </c>
      <c r="E3" s="49">
        <v>2010</v>
      </c>
      <c r="F3" s="49">
        <v>2011</v>
      </c>
      <c r="G3" s="49">
        <v>2012</v>
      </c>
      <c r="H3" s="49">
        <v>2013</v>
      </c>
      <c r="I3" s="49">
        <v>2014</v>
      </c>
      <c r="J3" s="49">
        <v>2015</v>
      </c>
      <c r="K3" s="49">
        <v>2016</v>
      </c>
      <c r="L3" s="49">
        <v>2017</v>
      </c>
      <c r="M3" s="49">
        <v>2018</v>
      </c>
      <c r="N3" s="49">
        <v>2019</v>
      </c>
      <c r="O3" s="49">
        <v>2020</v>
      </c>
      <c r="P3" s="49">
        <v>2021</v>
      </c>
      <c r="Q3" s="49">
        <v>2022</v>
      </c>
    </row>
    <row r="4" spans="1:17" s="6" customFormat="1">
      <c r="A4" s="69" t="s">
        <v>182</v>
      </c>
      <c r="B4" s="70">
        <v>436566480290.56</v>
      </c>
      <c r="C4" s="70">
        <v>464326270041.78003</v>
      </c>
      <c r="D4" s="70">
        <v>515913079436.47998</v>
      </c>
      <c r="E4" s="70">
        <v>566548513946.57996</v>
      </c>
      <c r="F4" s="70">
        <v>665478976927.53003</v>
      </c>
      <c r="G4" s="70">
        <v>797320542097.78003</v>
      </c>
      <c r="H4" s="70">
        <v>899523627140.18994</v>
      </c>
      <c r="I4" s="70">
        <v>993772572235.72998</v>
      </c>
      <c r="J4" s="70">
        <v>1133248137733.0701</v>
      </c>
      <c r="K4" s="70">
        <v>1207973460205.8601</v>
      </c>
      <c r="L4" s="71">
        <v>1287476920806.77</v>
      </c>
      <c r="M4" s="71">
        <v>1371675580417.0432</v>
      </c>
      <c r="N4" s="71">
        <v>1487089621826.03</v>
      </c>
      <c r="O4" s="72">
        <v>1539452983422.74</v>
      </c>
      <c r="P4" s="72">
        <v>1645750897606.2251</v>
      </c>
      <c r="Q4" s="72">
        <v>1915362291120.28</v>
      </c>
    </row>
    <row r="5" spans="1:17">
      <c r="A5" s="69" t="s">
        <v>157</v>
      </c>
      <c r="B5" s="73">
        <v>409474721568.00995</v>
      </c>
      <c r="C5" s="73">
        <v>440014645033</v>
      </c>
      <c r="D5" s="73">
        <v>499506507997</v>
      </c>
      <c r="E5" s="73">
        <v>546591559630</v>
      </c>
      <c r="F5" s="73">
        <v>593863581730</v>
      </c>
      <c r="G5" s="73">
        <v>658455998246</v>
      </c>
      <c r="H5" s="73">
        <v>731784922643.01001</v>
      </c>
      <c r="I5" s="73">
        <v>841325381865.01001</v>
      </c>
      <c r="J5" s="73">
        <v>875362324491.98999</v>
      </c>
      <c r="K5" s="73">
        <v>953510581689</v>
      </c>
      <c r="L5" s="70">
        <v>1019943933356.99</v>
      </c>
      <c r="M5" s="74">
        <v>1270864238126.9998</v>
      </c>
      <c r="N5" s="74">
        <v>1690443029680.4199</v>
      </c>
      <c r="O5" s="75">
        <v>1789146499572.71</v>
      </c>
      <c r="P5" s="75">
        <v>2044787467113.2849</v>
      </c>
      <c r="Q5" s="75">
        <v>2319637288744.4302</v>
      </c>
    </row>
    <row r="6" spans="1:17">
      <c r="A6" s="69" t="s">
        <v>22</v>
      </c>
      <c r="B6" s="73">
        <v>20783778658.580002</v>
      </c>
      <c r="C6" s="73">
        <v>16888621451.570015</v>
      </c>
      <c r="D6" s="73">
        <v>6295209613.7000074</v>
      </c>
      <c r="E6" s="73">
        <v>8825414942.9100037</v>
      </c>
      <c r="F6" s="73">
        <v>55179543530.160019</v>
      </c>
      <c r="G6" s="73">
        <v>120325244539.46001</v>
      </c>
      <c r="H6" s="73">
        <v>144698157199.76001</v>
      </c>
      <c r="I6" s="73">
        <v>130425163723.57001</v>
      </c>
      <c r="J6" s="73">
        <v>236759746740.59</v>
      </c>
      <c r="K6" s="73">
        <v>234987182270.25</v>
      </c>
      <c r="L6" s="70">
        <v>246529425544.57501</v>
      </c>
      <c r="M6" s="74">
        <v>100811342290.04346</v>
      </c>
      <c r="N6" s="74">
        <v>-203353407854.39099</v>
      </c>
      <c r="O6" s="75">
        <f>O4-O5</f>
        <v>-249693516149.96997</v>
      </c>
      <c r="P6" s="75">
        <f>P4-P5</f>
        <v>-399036569507.05981</v>
      </c>
      <c r="Q6" s="75">
        <v>-404274997624.15198</v>
      </c>
    </row>
  </sheetData>
  <mergeCells count="1">
    <mergeCell ref="A1:N1"/>
  </mergeCells>
  <printOptions horizontalCentered="1"/>
  <pageMargins left="0.39370078740157483" right="0.39370078740157483" top="0.39370078740157483" bottom="0.39370078740157483" header="0" footer="0"/>
  <pageSetup scale="19" fitToHeight="9" orientation="landscape" r:id="rId1"/>
  <headerFooter alignWithMargins="0">
    <oddHeader>&amp;R09/05/2014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20B805-368A-3C42-9A54-58947B07B923}">
  <sheetPr>
    <pageSetUpPr fitToPage="1"/>
  </sheetPr>
  <dimension ref="A1:S593"/>
  <sheetViews>
    <sheetView showGridLines="0" tabSelected="1" zoomScale="82" zoomScaleNormal="82" zoomScaleSheetLayoutView="100" workbookViewId="0">
      <selection activeCell="C5" sqref="C5"/>
    </sheetView>
  </sheetViews>
  <sheetFormatPr baseColWidth="10" defaultColWidth="9.85546875" defaultRowHeight="15"/>
  <cols>
    <col min="1" max="1" width="13.28515625" style="105" bestFit="1" customWidth="1"/>
    <col min="2" max="2" width="60.7109375" style="67" bestFit="1" customWidth="1"/>
    <col min="3" max="5" width="24.140625" style="95" customWidth="1"/>
    <col min="6" max="7" width="25.140625" style="95" customWidth="1"/>
    <col min="8" max="10" width="24.140625" style="95" customWidth="1"/>
    <col min="11" max="13" width="26" style="95" customWidth="1"/>
    <col min="14" max="14" width="31.140625" style="96" customWidth="1"/>
    <col min="15" max="17" width="26" style="96" customWidth="1"/>
    <col min="18" max="18" width="26" style="95" bestFit="1" customWidth="1"/>
    <col min="19" max="19" width="26" style="7" customWidth="1"/>
    <col min="20" max="16384" width="9.85546875" style="7"/>
  </cols>
  <sheetData>
    <row r="1" spans="1:19" s="23" customFormat="1" ht="154.5" customHeight="1">
      <c r="A1" s="113" t="s">
        <v>7789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13"/>
    </row>
    <row r="2" spans="1:19" s="23" customFormat="1" ht="36" customHeight="1">
      <c r="A2" s="114"/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</row>
    <row r="3" spans="1:19" s="104" customFormat="1" ht="15.75">
      <c r="A3" s="106" t="s">
        <v>224</v>
      </c>
      <c r="B3" s="106" t="s">
        <v>187</v>
      </c>
      <c r="C3" s="106">
        <v>2007</v>
      </c>
      <c r="D3" s="106">
        <v>2008</v>
      </c>
      <c r="E3" s="106">
        <v>2009</v>
      </c>
      <c r="F3" s="106">
        <v>2010</v>
      </c>
      <c r="G3" s="106">
        <v>2011</v>
      </c>
      <c r="H3" s="106">
        <v>2012</v>
      </c>
      <c r="I3" s="106">
        <v>2013</v>
      </c>
      <c r="J3" s="106">
        <v>2014</v>
      </c>
      <c r="K3" s="106">
        <v>2015</v>
      </c>
      <c r="L3" s="106">
        <v>2016</v>
      </c>
      <c r="M3" s="106">
        <v>2017</v>
      </c>
      <c r="N3" s="106">
        <v>2018</v>
      </c>
      <c r="O3" s="106">
        <v>2019</v>
      </c>
      <c r="P3" s="106">
        <v>2020</v>
      </c>
      <c r="Q3" s="106">
        <v>2021</v>
      </c>
      <c r="R3" s="106">
        <v>2022</v>
      </c>
      <c r="S3" s="106">
        <v>2023</v>
      </c>
    </row>
    <row r="4" spans="1:19" s="6" customFormat="1">
      <c r="A4" s="87">
        <v>1</v>
      </c>
      <c r="B4" s="88" t="s">
        <v>182</v>
      </c>
      <c r="C4" s="99">
        <v>163080880999.54999</v>
      </c>
      <c r="D4" s="99">
        <v>179102990489.17999</v>
      </c>
      <c r="E4" s="99">
        <v>196324778043.04999</v>
      </c>
      <c r="F4" s="99">
        <v>216568146575.39999</v>
      </c>
      <c r="G4" s="99">
        <v>243904844168.60001</v>
      </c>
      <c r="H4" s="99">
        <v>274914419767.5</v>
      </c>
      <c r="I4" s="99">
        <v>299344837730.59003</v>
      </c>
      <c r="J4" s="99">
        <v>323144406765.23999</v>
      </c>
      <c r="K4" s="99">
        <v>401298800981.03003</v>
      </c>
      <c r="L4" s="99">
        <v>426935920035.63</v>
      </c>
      <c r="M4" s="99">
        <v>469207320808.80603</v>
      </c>
      <c r="N4" s="99">
        <v>580927847169.18896</v>
      </c>
      <c r="O4" s="99">
        <v>608644075291.48499</v>
      </c>
      <c r="P4" s="99">
        <v>635216558115.91504</v>
      </c>
      <c r="Q4" s="99">
        <v>679946112011.16895</v>
      </c>
      <c r="R4" s="99">
        <v>718419429640.78894</v>
      </c>
      <c r="S4" s="99">
        <v>763844438092.89001</v>
      </c>
    </row>
    <row r="5" spans="1:19">
      <c r="A5" s="89" t="s">
        <v>226</v>
      </c>
      <c r="B5" s="89" t="s">
        <v>474</v>
      </c>
      <c r="C5" s="90">
        <v>13618963813</v>
      </c>
      <c r="D5" s="90">
        <v>15651819996</v>
      </c>
      <c r="E5" s="90">
        <v>17490387086</v>
      </c>
      <c r="F5" s="90">
        <v>19269755774</v>
      </c>
      <c r="G5" s="90">
        <v>19556205990</v>
      </c>
      <c r="H5" s="90">
        <v>25329062213</v>
      </c>
      <c r="I5" s="90">
        <v>32913348528</v>
      </c>
      <c r="J5" s="90">
        <v>34194704985</v>
      </c>
      <c r="K5" s="90">
        <v>29231747075</v>
      </c>
      <c r="L5" s="90">
        <v>31582510378</v>
      </c>
      <c r="M5" s="100">
        <v>36081408265.756599</v>
      </c>
      <c r="N5" s="100">
        <v>42630510589.0616</v>
      </c>
      <c r="O5" s="100">
        <v>36225868379.557098</v>
      </c>
      <c r="P5" s="100">
        <v>40432959056.934296</v>
      </c>
      <c r="Q5" s="100">
        <v>50188922344.636299</v>
      </c>
      <c r="R5" s="100">
        <v>50935278162.658501</v>
      </c>
      <c r="S5" s="100">
        <v>47851955836.57</v>
      </c>
    </row>
    <row r="6" spans="1:19">
      <c r="A6" s="89" t="s">
        <v>227</v>
      </c>
      <c r="B6" s="89" t="s">
        <v>152</v>
      </c>
      <c r="C6" s="90">
        <v>330851329</v>
      </c>
      <c r="D6" s="90">
        <v>169914770</v>
      </c>
      <c r="E6" s="90">
        <v>183918940</v>
      </c>
      <c r="F6" s="90">
        <v>85660335</v>
      </c>
      <c r="G6" s="90">
        <v>81484353</v>
      </c>
      <c r="H6" s="90">
        <v>99436488</v>
      </c>
      <c r="I6" s="90">
        <v>103189286</v>
      </c>
      <c r="J6" s="90">
        <v>64006757</v>
      </c>
      <c r="K6" s="90">
        <v>67951217</v>
      </c>
      <c r="L6" s="90">
        <v>67314392</v>
      </c>
      <c r="M6" s="100">
        <v>89927777.790409997</v>
      </c>
      <c r="N6" s="100">
        <v>39699684.34973</v>
      </c>
      <c r="O6" s="100">
        <v>60422135.296330005</v>
      </c>
      <c r="P6" s="100">
        <v>35515267.79061</v>
      </c>
      <c r="Q6" s="100">
        <v>44720243.577179998</v>
      </c>
      <c r="R6" s="100">
        <v>89150085.360530004</v>
      </c>
      <c r="S6" s="100">
        <v>112686146</v>
      </c>
    </row>
    <row r="7" spans="1:19">
      <c r="A7" s="89" t="s">
        <v>230</v>
      </c>
      <c r="B7" s="89" t="s">
        <v>151</v>
      </c>
      <c r="C7" s="90">
        <v>13108866632</v>
      </c>
      <c r="D7" s="90">
        <v>15289423027</v>
      </c>
      <c r="E7" s="90">
        <v>17054307504</v>
      </c>
      <c r="F7" s="90">
        <v>19046823704</v>
      </c>
      <c r="G7" s="90">
        <v>19353977318</v>
      </c>
      <c r="H7" s="90">
        <v>25116112204</v>
      </c>
      <c r="I7" s="90">
        <v>32705713649</v>
      </c>
      <c r="J7" s="90">
        <v>34017428973</v>
      </c>
      <c r="K7" s="90">
        <v>29061248281</v>
      </c>
      <c r="L7" s="90">
        <v>31292962216</v>
      </c>
      <c r="M7" s="100">
        <v>35809697598.141998</v>
      </c>
      <c r="N7" s="100">
        <v>32150350564.471397</v>
      </c>
      <c r="O7" s="100">
        <v>31682475508.089699</v>
      </c>
      <c r="P7" s="100">
        <v>38227513204.345299</v>
      </c>
      <c r="Q7" s="100">
        <v>46471090491.555397</v>
      </c>
      <c r="R7" s="100">
        <v>48196058473.371704</v>
      </c>
      <c r="S7" s="100">
        <v>44647736442.139999</v>
      </c>
    </row>
    <row r="8" spans="1:19">
      <c r="A8" s="89" t="s">
        <v>231</v>
      </c>
      <c r="B8" s="89" t="s">
        <v>7790</v>
      </c>
      <c r="C8" s="90">
        <v>72105846</v>
      </c>
      <c r="D8" s="90">
        <v>32870473</v>
      </c>
      <c r="E8" s="90">
        <v>30239476</v>
      </c>
      <c r="F8" s="90">
        <v>11143756</v>
      </c>
      <c r="G8" s="90">
        <v>14539694</v>
      </c>
      <c r="H8" s="90">
        <v>7086550</v>
      </c>
      <c r="I8" s="90">
        <v>6682744</v>
      </c>
      <c r="J8" s="90">
        <v>12321827</v>
      </c>
      <c r="K8" s="90">
        <v>671373</v>
      </c>
      <c r="L8" s="90">
        <v>5555564</v>
      </c>
      <c r="M8" s="100">
        <v>2719653.3769999999</v>
      </c>
      <c r="N8" s="100">
        <v>0</v>
      </c>
      <c r="O8" s="100">
        <v>0</v>
      </c>
      <c r="P8" s="100">
        <v>0</v>
      </c>
      <c r="Q8" s="100">
        <v>0</v>
      </c>
      <c r="R8" s="100">
        <v>0</v>
      </c>
      <c r="S8" s="100">
        <v>0</v>
      </c>
    </row>
    <row r="9" spans="1:19">
      <c r="A9" s="89" t="s">
        <v>232</v>
      </c>
      <c r="B9" s="89" t="s">
        <v>165</v>
      </c>
      <c r="C9" s="90">
        <v>790053</v>
      </c>
      <c r="D9" s="90">
        <v>250474</v>
      </c>
      <c r="E9" s="90">
        <v>0</v>
      </c>
      <c r="F9" s="90">
        <v>0</v>
      </c>
      <c r="G9" s="90">
        <v>0</v>
      </c>
      <c r="H9" s="90">
        <v>0</v>
      </c>
      <c r="I9" s="90">
        <v>0</v>
      </c>
      <c r="J9" s="90">
        <v>0</v>
      </c>
      <c r="K9" s="90">
        <v>0</v>
      </c>
      <c r="L9" s="90">
        <v>0</v>
      </c>
      <c r="M9" s="100">
        <v>0</v>
      </c>
      <c r="N9" s="100">
        <v>0</v>
      </c>
      <c r="O9" s="100">
        <v>0</v>
      </c>
      <c r="P9" s="100">
        <v>0</v>
      </c>
      <c r="Q9" s="100">
        <v>0</v>
      </c>
      <c r="R9" s="100">
        <v>0</v>
      </c>
      <c r="S9" s="100">
        <v>0</v>
      </c>
    </row>
    <row r="10" spans="1:19">
      <c r="A10" s="89" t="s">
        <v>233</v>
      </c>
      <c r="B10" s="89" t="s">
        <v>150</v>
      </c>
      <c r="C10" s="90">
        <v>106349953</v>
      </c>
      <c r="D10" s="90">
        <v>159361252</v>
      </c>
      <c r="E10" s="90">
        <v>221921166</v>
      </c>
      <c r="F10" s="90">
        <v>126127979</v>
      </c>
      <c r="G10" s="90">
        <v>106204625</v>
      </c>
      <c r="H10" s="90">
        <v>106426971</v>
      </c>
      <c r="I10" s="90">
        <v>97762849</v>
      </c>
      <c r="J10" s="90">
        <v>100947428</v>
      </c>
      <c r="K10" s="90">
        <v>101876204</v>
      </c>
      <c r="L10" s="90">
        <v>216678206</v>
      </c>
      <c r="M10" s="100">
        <v>179063236.44723001</v>
      </c>
      <c r="N10" s="100">
        <v>114303534.02655999</v>
      </c>
      <c r="O10" s="100">
        <v>124275275.22688</v>
      </c>
      <c r="P10" s="91">
        <v>142249022.39745</v>
      </c>
      <c r="Q10" s="91">
        <v>179007175.41253</v>
      </c>
      <c r="R10" s="100">
        <v>242526850.20370999</v>
      </c>
      <c r="S10" s="100">
        <v>365672436.58999997</v>
      </c>
    </row>
    <row r="11" spans="1:19">
      <c r="A11" s="89" t="s">
        <v>527</v>
      </c>
      <c r="B11" s="89" t="s">
        <v>528</v>
      </c>
      <c r="C11" s="90">
        <v>0</v>
      </c>
      <c r="D11" s="90">
        <v>0</v>
      </c>
      <c r="E11" s="90">
        <v>0</v>
      </c>
      <c r="F11" s="90">
        <v>0</v>
      </c>
      <c r="G11" s="90">
        <v>0</v>
      </c>
      <c r="H11" s="90">
        <v>0</v>
      </c>
      <c r="I11" s="90">
        <v>0</v>
      </c>
      <c r="J11" s="90">
        <v>0</v>
      </c>
      <c r="K11" s="90">
        <v>0</v>
      </c>
      <c r="L11" s="90">
        <v>0</v>
      </c>
      <c r="M11" s="100">
        <v>0</v>
      </c>
      <c r="N11" s="100">
        <v>8900124250.7558689</v>
      </c>
      <c r="O11" s="100">
        <v>2939092460.8201799</v>
      </c>
      <c r="P11" s="91">
        <v>1381129159.3303301</v>
      </c>
      <c r="Q11" s="91">
        <v>2000753455.81601</v>
      </c>
      <c r="R11" s="100">
        <v>1081565192.2493401</v>
      </c>
      <c r="S11" s="100">
        <v>1292005742.47</v>
      </c>
    </row>
    <row r="12" spans="1:19">
      <c r="A12" s="89" t="s">
        <v>532</v>
      </c>
      <c r="B12" s="89" t="s">
        <v>533</v>
      </c>
      <c r="C12" s="90">
        <v>0</v>
      </c>
      <c r="D12" s="90">
        <v>0</v>
      </c>
      <c r="E12" s="90">
        <v>0</v>
      </c>
      <c r="F12" s="90">
        <v>0</v>
      </c>
      <c r="G12" s="90">
        <v>0</v>
      </c>
      <c r="H12" s="90">
        <v>0</v>
      </c>
      <c r="I12" s="90">
        <v>0</v>
      </c>
      <c r="J12" s="90">
        <v>0</v>
      </c>
      <c r="K12" s="90">
        <v>0</v>
      </c>
      <c r="L12" s="90">
        <v>0</v>
      </c>
      <c r="M12" s="100">
        <v>0</v>
      </c>
      <c r="N12" s="100">
        <v>1411590663.1031201</v>
      </c>
      <c r="O12" s="100">
        <v>1416891222.55914</v>
      </c>
      <c r="P12" s="100">
        <v>637559072.59306991</v>
      </c>
      <c r="Q12" s="100">
        <v>1477288393.05357</v>
      </c>
      <c r="R12" s="100">
        <v>1305665023.8632801</v>
      </c>
      <c r="S12" s="100">
        <v>1356234337.96</v>
      </c>
    </row>
    <row r="13" spans="1:19">
      <c r="A13" s="89" t="s">
        <v>234</v>
      </c>
      <c r="B13" s="89" t="s">
        <v>207</v>
      </c>
      <c r="C13" s="90">
        <v>0</v>
      </c>
      <c r="D13" s="90">
        <v>0</v>
      </c>
      <c r="E13" s="90">
        <v>0</v>
      </c>
      <c r="F13" s="90">
        <v>0</v>
      </c>
      <c r="G13" s="90">
        <v>0</v>
      </c>
      <c r="H13" s="90">
        <v>0</v>
      </c>
      <c r="I13" s="90">
        <v>0</v>
      </c>
      <c r="J13" s="90">
        <v>0</v>
      </c>
      <c r="K13" s="90">
        <v>0</v>
      </c>
      <c r="L13" s="90">
        <v>0</v>
      </c>
      <c r="M13" s="100">
        <v>0</v>
      </c>
      <c r="N13" s="100">
        <v>14441892.354830001</v>
      </c>
      <c r="O13" s="100">
        <v>2711777.5648499997</v>
      </c>
      <c r="P13" s="100">
        <v>8993330.4775200002</v>
      </c>
      <c r="Q13" s="100">
        <v>16062585.22157</v>
      </c>
      <c r="R13" s="100">
        <v>20312537.609849997</v>
      </c>
      <c r="S13" s="100">
        <v>77620731.409999996</v>
      </c>
    </row>
    <row r="14" spans="1:19">
      <c r="A14" s="89" t="s">
        <v>235</v>
      </c>
      <c r="B14" s="89" t="s">
        <v>149</v>
      </c>
      <c r="C14" s="90">
        <v>9448291530</v>
      </c>
      <c r="D14" s="90">
        <v>10667026620</v>
      </c>
      <c r="E14" s="90">
        <v>10803849242</v>
      </c>
      <c r="F14" s="90">
        <v>10617886015</v>
      </c>
      <c r="G14" s="90">
        <v>12555269225</v>
      </c>
      <c r="H14" s="90">
        <v>12290531027</v>
      </c>
      <c r="I14" s="90">
        <v>14424965196</v>
      </c>
      <c r="J14" s="90">
        <v>16172660844</v>
      </c>
      <c r="K14" s="90">
        <v>23330705491</v>
      </c>
      <c r="L14" s="90">
        <v>23219834406</v>
      </c>
      <c r="M14" s="100">
        <v>23278953683.772602</v>
      </c>
      <c r="N14" s="100">
        <v>26099221926.701302</v>
      </c>
      <c r="O14" s="100">
        <v>24749243653.883999</v>
      </c>
      <c r="P14" s="100">
        <v>29290051830.122601</v>
      </c>
      <c r="Q14" s="100">
        <v>27504674148.144699</v>
      </c>
      <c r="R14" s="100">
        <v>35603523905.3787</v>
      </c>
      <c r="S14" s="100">
        <v>33811370685.48</v>
      </c>
    </row>
    <row r="15" spans="1:19" ht="25.5">
      <c r="A15" s="89" t="s">
        <v>236</v>
      </c>
      <c r="B15" s="89" t="s">
        <v>148</v>
      </c>
      <c r="C15" s="90">
        <v>3406838452</v>
      </c>
      <c r="D15" s="90">
        <v>3951389345</v>
      </c>
      <c r="E15" s="90">
        <v>4929486670</v>
      </c>
      <c r="F15" s="90">
        <v>4578188884</v>
      </c>
      <c r="G15" s="90">
        <v>5468500743</v>
      </c>
      <c r="H15" s="90">
        <v>5214665608</v>
      </c>
      <c r="I15" s="90">
        <v>6292981516</v>
      </c>
      <c r="J15" s="90">
        <v>7330288461</v>
      </c>
      <c r="K15" s="90">
        <v>5306331377</v>
      </c>
      <c r="L15" s="90">
        <v>6266267145</v>
      </c>
      <c r="M15" s="100">
        <v>5275509071.5933094</v>
      </c>
      <c r="N15" s="100">
        <v>0</v>
      </c>
      <c r="O15" s="100">
        <v>0</v>
      </c>
      <c r="P15" s="100">
        <v>0</v>
      </c>
      <c r="Q15" s="100">
        <v>0</v>
      </c>
      <c r="R15" s="100">
        <v>0</v>
      </c>
      <c r="S15" s="100">
        <v>0</v>
      </c>
    </row>
    <row r="16" spans="1:19" ht="25.5">
      <c r="A16" s="89" t="s">
        <v>237</v>
      </c>
      <c r="B16" s="89" t="s">
        <v>147</v>
      </c>
      <c r="C16" s="90">
        <v>491392735</v>
      </c>
      <c r="D16" s="90">
        <v>703176592</v>
      </c>
      <c r="E16" s="90">
        <v>864542489</v>
      </c>
      <c r="F16" s="90">
        <v>609921378</v>
      </c>
      <c r="G16" s="90">
        <v>627167767</v>
      </c>
      <c r="H16" s="90">
        <v>903183900</v>
      </c>
      <c r="I16" s="90">
        <v>589117411</v>
      </c>
      <c r="J16" s="90">
        <v>666945855</v>
      </c>
      <c r="K16" s="90">
        <v>876821195</v>
      </c>
      <c r="L16" s="90">
        <v>1133807178</v>
      </c>
      <c r="M16" s="100">
        <v>1530284233.1259198</v>
      </c>
      <c r="N16" s="100">
        <v>0</v>
      </c>
      <c r="O16" s="100">
        <v>0</v>
      </c>
      <c r="P16" s="100">
        <v>0</v>
      </c>
      <c r="Q16" s="100">
        <v>0</v>
      </c>
      <c r="R16" s="100">
        <v>0</v>
      </c>
      <c r="S16" s="100">
        <v>0</v>
      </c>
    </row>
    <row r="17" spans="1:19" ht="25.5">
      <c r="A17" s="89" t="s">
        <v>238</v>
      </c>
      <c r="B17" s="89" t="s">
        <v>146</v>
      </c>
      <c r="C17" s="90">
        <v>1846574966</v>
      </c>
      <c r="D17" s="90">
        <v>2329390641</v>
      </c>
      <c r="E17" s="90">
        <v>996388103</v>
      </c>
      <c r="F17" s="90">
        <v>889175091</v>
      </c>
      <c r="G17" s="90">
        <v>820849236</v>
      </c>
      <c r="H17" s="90">
        <v>769486997</v>
      </c>
      <c r="I17" s="90">
        <v>1213904692</v>
      </c>
      <c r="J17" s="90">
        <v>1320563496</v>
      </c>
      <c r="K17" s="90">
        <v>676580736</v>
      </c>
      <c r="L17" s="90">
        <v>745268012</v>
      </c>
      <c r="M17" s="100">
        <v>479997708.68397999</v>
      </c>
      <c r="N17" s="100">
        <v>0</v>
      </c>
      <c r="O17" s="100">
        <v>0</v>
      </c>
      <c r="P17" s="91">
        <v>0</v>
      </c>
      <c r="Q17" s="91">
        <v>0</v>
      </c>
      <c r="R17" s="100">
        <v>0</v>
      </c>
      <c r="S17" s="100">
        <v>0</v>
      </c>
    </row>
    <row r="18" spans="1:19" ht="25.5">
      <c r="A18" s="89" t="s">
        <v>239</v>
      </c>
      <c r="B18" s="89" t="s">
        <v>145</v>
      </c>
      <c r="C18" s="90">
        <v>94632</v>
      </c>
      <c r="D18" s="90">
        <v>187522</v>
      </c>
      <c r="E18" s="90">
        <v>94632</v>
      </c>
      <c r="F18" s="90">
        <v>94632</v>
      </c>
      <c r="G18" s="90">
        <v>47685</v>
      </c>
      <c r="H18" s="90">
        <v>47685</v>
      </c>
      <c r="I18" s="90">
        <v>91072</v>
      </c>
      <c r="J18" s="90">
        <v>58330</v>
      </c>
      <c r="K18" s="90">
        <v>11898410</v>
      </c>
      <c r="L18" s="90">
        <v>78522</v>
      </c>
      <c r="M18" s="100">
        <v>87542.992019999991</v>
      </c>
      <c r="N18" s="100">
        <v>0</v>
      </c>
      <c r="O18" s="100">
        <v>0</v>
      </c>
      <c r="P18" s="91">
        <v>0</v>
      </c>
      <c r="Q18" s="91">
        <v>0</v>
      </c>
      <c r="R18" s="100">
        <v>0</v>
      </c>
      <c r="S18" s="100">
        <v>0</v>
      </c>
    </row>
    <row r="19" spans="1:19" ht="25.5">
      <c r="A19" s="89" t="s">
        <v>240</v>
      </c>
      <c r="B19" s="89" t="s">
        <v>144</v>
      </c>
      <c r="C19" s="90">
        <v>3164402440</v>
      </c>
      <c r="D19" s="90">
        <v>3115905305</v>
      </c>
      <c r="E19" s="90">
        <v>3147897203</v>
      </c>
      <c r="F19" s="90">
        <v>3198730240</v>
      </c>
      <c r="G19" s="90">
        <v>3677828009</v>
      </c>
      <c r="H19" s="90">
        <v>3190386808</v>
      </c>
      <c r="I19" s="90">
        <v>3438765100</v>
      </c>
      <c r="J19" s="90">
        <v>3389152864</v>
      </c>
      <c r="K19" s="90">
        <v>9437073659</v>
      </c>
      <c r="L19" s="90">
        <v>9466093373</v>
      </c>
      <c r="M19" s="100">
        <v>9493738452.988699</v>
      </c>
      <c r="N19" s="100">
        <v>0</v>
      </c>
      <c r="O19" s="100">
        <v>0</v>
      </c>
      <c r="P19" s="91">
        <v>0</v>
      </c>
      <c r="Q19" s="91">
        <v>0</v>
      </c>
      <c r="R19" s="100">
        <v>0</v>
      </c>
      <c r="S19" s="100">
        <v>0</v>
      </c>
    </row>
    <row r="20" spans="1:19">
      <c r="A20" s="89" t="s">
        <v>241</v>
      </c>
      <c r="B20" s="89" t="s">
        <v>143</v>
      </c>
      <c r="C20" s="90">
        <v>772963512</v>
      </c>
      <c r="D20" s="90">
        <v>766770560</v>
      </c>
      <c r="E20" s="90">
        <v>1018965682</v>
      </c>
      <c r="F20" s="90">
        <v>1543615502</v>
      </c>
      <c r="G20" s="90">
        <v>2194596413</v>
      </c>
      <c r="H20" s="90">
        <v>2397142600</v>
      </c>
      <c r="I20" s="90">
        <v>3084315198</v>
      </c>
      <c r="J20" s="90">
        <v>3627621019</v>
      </c>
      <c r="K20" s="90">
        <v>7118442003</v>
      </c>
      <c r="L20" s="90">
        <v>5657429020</v>
      </c>
      <c r="M20" s="100">
        <v>6578907940.0001793</v>
      </c>
      <c r="N20" s="100">
        <v>0</v>
      </c>
      <c r="O20" s="100">
        <v>0</v>
      </c>
      <c r="P20" s="91">
        <v>0</v>
      </c>
      <c r="Q20" s="91">
        <v>0</v>
      </c>
      <c r="R20" s="100">
        <v>0</v>
      </c>
      <c r="S20" s="100">
        <v>0</v>
      </c>
    </row>
    <row r="21" spans="1:19" ht="51">
      <c r="A21" s="89" t="s">
        <v>242</v>
      </c>
      <c r="B21" s="89" t="s">
        <v>7662</v>
      </c>
      <c r="C21" s="90">
        <v>0</v>
      </c>
      <c r="D21" s="90">
        <v>0</v>
      </c>
      <c r="E21" s="90">
        <v>0</v>
      </c>
      <c r="F21" s="90">
        <v>0</v>
      </c>
      <c r="G21" s="90">
        <v>0</v>
      </c>
      <c r="H21" s="90">
        <v>0</v>
      </c>
      <c r="I21" s="90">
        <v>0</v>
      </c>
      <c r="J21" s="90">
        <v>0</v>
      </c>
      <c r="K21" s="90">
        <v>0</v>
      </c>
      <c r="L21" s="90">
        <v>0</v>
      </c>
      <c r="M21" s="100">
        <v>0</v>
      </c>
      <c r="N21" s="100">
        <v>260357303.89970002</v>
      </c>
      <c r="O21" s="100">
        <v>252565758.8432</v>
      </c>
      <c r="P21" s="100">
        <v>237146548.92648003</v>
      </c>
      <c r="Q21" s="91">
        <v>12858035.946839999</v>
      </c>
      <c r="R21" s="100">
        <v>38187405.77132</v>
      </c>
      <c r="S21" s="100">
        <v>14236211.32</v>
      </c>
    </row>
    <row r="22" spans="1:19">
      <c r="A22" s="89" t="s">
        <v>244</v>
      </c>
      <c r="B22" s="89" t="s">
        <v>578</v>
      </c>
      <c r="C22" s="90">
        <v>75908914</v>
      </c>
      <c r="D22" s="90">
        <v>75778312</v>
      </c>
      <c r="E22" s="90">
        <v>24743123</v>
      </c>
      <c r="F22" s="90">
        <v>11090951</v>
      </c>
      <c r="G22" s="90">
        <v>9382040</v>
      </c>
      <c r="H22" s="90">
        <v>19214577</v>
      </c>
      <c r="I22" s="90">
        <v>33856118</v>
      </c>
      <c r="J22" s="90">
        <v>55328678</v>
      </c>
      <c r="K22" s="90">
        <v>86387832</v>
      </c>
      <c r="L22" s="90">
        <v>83817893</v>
      </c>
      <c r="M22" s="100">
        <v>54883636.655249998</v>
      </c>
      <c r="N22" s="100">
        <v>40403457.899570003</v>
      </c>
      <c r="O22" s="100">
        <v>38296830.545110002</v>
      </c>
      <c r="P22" s="100">
        <v>40393648.495389998</v>
      </c>
      <c r="Q22" s="91">
        <v>39995540.575570002</v>
      </c>
      <c r="R22" s="100">
        <v>47592001.089189999</v>
      </c>
      <c r="S22" s="100">
        <v>48341361.469999999</v>
      </c>
    </row>
    <row r="23" spans="1:19" ht="25.5">
      <c r="A23" s="89" t="s">
        <v>245</v>
      </c>
      <c r="B23" s="89" t="s">
        <v>141</v>
      </c>
      <c r="C23" s="90">
        <v>1295782</v>
      </c>
      <c r="D23" s="90">
        <v>1475197</v>
      </c>
      <c r="E23" s="90">
        <v>0</v>
      </c>
      <c r="F23" s="90">
        <v>0</v>
      </c>
      <c r="G23" s="90">
        <v>0</v>
      </c>
      <c r="H23" s="90">
        <v>0</v>
      </c>
      <c r="I23" s="90">
        <v>0</v>
      </c>
      <c r="J23" s="90">
        <v>0</v>
      </c>
      <c r="K23" s="90">
        <v>7585801</v>
      </c>
      <c r="L23" s="90">
        <v>18490</v>
      </c>
      <c r="M23" s="100">
        <v>47707623.361330003</v>
      </c>
      <c r="N23" s="100">
        <v>0</v>
      </c>
      <c r="O23" s="100">
        <v>0</v>
      </c>
      <c r="P23" s="100">
        <v>0</v>
      </c>
      <c r="Q23" s="100">
        <v>0</v>
      </c>
      <c r="R23" s="100">
        <v>0</v>
      </c>
      <c r="S23" s="100">
        <v>0</v>
      </c>
    </row>
    <row r="24" spans="1:19">
      <c r="A24" s="89" t="s">
        <v>246</v>
      </c>
      <c r="B24" s="89" t="s">
        <v>140</v>
      </c>
      <c r="C24" s="90">
        <v>0</v>
      </c>
      <c r="D24" s="90">
        <v>0</v>
      </c>
      <c r="E24" s="90">
        <v>0</v>
      </c>
      <c r="F24" s="90">
        <v>351580</v>
      </c>
      <c r="G24" s="90">
        <v>0</v>
      </c>
      <c r="H24" s="90">
        <v>0</v>
      </c>
      <c r="I24" s="90">
        <v>0</v>
      </c>
      <c r="J24" s="90">
        <v>0</v>
      </c>
      <c r="K24" s="90">
        <v>0</v>
      </c>
      <c r="L24" s="90">
        <v>0</v>
      </c>
      <c r="M24" s="100">
        <v>0</v>
      </c>
      <c r="N24" s="100">
        <v>48821.884050000001</v>
      </c>
      <c r="O24" s="100">
        <v>49833.317350000005</v>
      </c>
      <c r="P24" s="100">
        <v>37236.374000000003</v>
      </c>
      <c r="Q24" s="100">
        <v>65185.57</v>
      </c>
      <c r="R24" s="100">
        <v>2123391.15</v>
      </c>
      <c r="S24" s="100">
        <v>273706.37</v>
      </c>
    </row>
    <row r="25" spans="1:19" ht="38.25">
      <c r="A25" s="89" t="s">
        <v>595</v>
      </c>
      <c r="B25" s="89" t="s">
        <v>590</v>
      </c>
      <c r="C25" s="90">
        <v>0</v>
      </c>
      <c r="D25" s="90">
        <v>0</v>
      </c>
      <c r="E25" s="90">
        <v>0</v>
      </c>
      <c r="F25" s="90">
        <v>0</v>
      </c>
      <c r="G25" s="90">
        <v>0</v>
      </c>
      <c r="H25" s="90">
        <v>0</v>
      </c>
      <c r="I25" s="90">
        <v>0</v>
      </c>
      <c r="J25" s="90">
        <v>0</v>
      </c>
      <c r="K25" s="90">
        <v>0</v>
      </c>
      <c r="L25" s="90">
        <v>0</v>
      </c>
      <c r="M25" s="100">
        <v>0</v>
      </c>
      <c r="N25" s="100">
        <v>4212016847.8557901</v>
      </c>
      <c r="O25" s="100">
        <v>2864088753.05585</v>
      </c>
      <c r="P25" s="100">
        <v>3176850397.4713998</v>
      </c>
      <c r="Q25" s="100">
        <v>1211655098.80739</v>
      </c>
      <c r="R25" s="100">
        <v>1112006249.8261101</v>
      </c>
      <c r="S25" s="100">
        <v>1906323550.9300001</v>
      </c>
    </row>
    <row r="26" spans="1:19" ht="38.25">
      <c r="A26" s="89" t="s">
        <v>621</v>
      </c>
      <c r="B26" s="89" t="s">
        <v>592</v>
      </c>
      <c r="C26" s="90">
        <v>0</v>
      </c>
      <c r="D26" s="90">
        <v>0</v>
      </c>
      <c r="E26" s="90">
        <v>0</v>
      </c>
      <c r="F26" s="90">
        <v>0</v>
      </c>
      <c r="G26" s="90">
        <v>0</v>
      </c>
      <c r="H26" s="90">
        <v>0</v>
      </c>
      <c r="I26" s="90">
        <v>0</v>
      </c>
      <c r="J26" s="90">
        <v>0</v>
      </c>
      <c r="K26" s="90">
        <v>0</v>
      </c>
      <c r="L26" s="90">
        <v>0</v>
      </c>
      <c r="M26" s="100">
        <v>0</v>
      </c>
      <c r="N26" s="100">
        <v>9019310252.1589489</v>
      </c>
      <c r="O26" s="100">
        <v>9816897758.8246899</v>
      </c>
      <c r="P26" s="100">
        <v>12406380104.909199</v>
      </c>
      <c r="Q26" s="91">
        <v>3655675623.2364001</v>
      </c>
      <c r="R26" s="100">
        <v>3805692702.99051</v>
      </c>
      <c r="S26" s="100">
        <v>2428290840.77</v>
      </c>
    </row>
    <row r="27" spans="1:19" ht="25.5">
      <c r="A27" s="89" t="s">
        <v>639</v>
      </c>
      <c r="B27" s="89" t="s">
        <v>640</v>
      </c>
      <c r="C27" s="90">
        <v>0</v>
      </c>
      <c r="D27" s="90">
        <v>0</v>
      </c>
      <c r="E27" s="90">
        <v>0</v>
      </c>
      <c r="F27" s="90">
        <v>0</v>
      </c>
      <c r="G27" s="90">
        <v>0</v>
      </c>
      <c r="H27" s="90">
        <v>0</v>
      </c>
      <c r="I27" s="90">
        <v>0</v>
      </c>
      <c r="J27" s="90">
        <v>0</v>
      </c>
      <c r="K27" s="90">
        <v>0</v>
      </c>
      <c r="L27" s="90">
        <v>0</v>
      </c>
      <c r="M27" s="100">
        <v>0</v>
      </c>
      <c r="N27" s="100">
        <v>2564633401.9988799</v>
      </c>
      <c r="O27" s="100">
        <v>2790411683.5941701</v>
      </c>
      <c r="P27" s="100">
        <v>3302357108.3383102</v>
      </c>
      <c r="Q27" s="100">
        <v>2425408650.2051702</v>
      </c>
      <c r="R27" s="100">
        <v>2614898757.3660002</v>
      </c>
      <c r="S27" s="100">
        <v>3515764303.4099998</v>
      </c>
    </row>
    <row r="28" spans="1:19">
      <c r="A28" s="89" t="s">
        <v>655</v>
      </c>
      <c r="B28" s="89" t="s">
        <v>594</v>
      </c>
      <c r="C28" s="90">
        <v>0</v>
      </c>
      <c r="D28" s="90">
        <v>0</v>
      </c>
      <c r="E28" s="90">
        <v>0</v>
      </c>
      <c r="F28" s="90">
        <v>0</v>
      </c>
      <c r="G28" s="90">
        <v>0</v>
      </c>
      <c r="H28" s="90">
        <v>0</v>
      </c>
      <c r="I28" s="90">
        <v>0</v>
      </c>
      <c r="J28" s="90">
        <v>0</v>
      </c>
      <c r="K28" s="90">
        <v>0</v>
      </c>
      <c r="L28" s="90">
        <v>0</v>
      </c>
      <c r="M28" s="100">
        <v>0</v>
      </c>
      <c r="N28" s="100">
        <v>653876661.91330004</v>
      </c>
      <c r="O28" s="100">
        <v>752008460.39560997</v>
      </c>
      <c r="P28" s="100">
        <v>783474883.71438003</v>
      </c>
      <c r="Q28" s="100">
        <v>740009011.04919994</v>
      </c>
      <c r="R28" s="100">
        <v>766251387.6039201</v>
      </c>
      <c r="S28" s="100">
        <v>777955047.69000006</v>
      </c>
    </row>
    <row r="29" spans="1:19">
      <c r="A29" s="89" t="s">
        <v>676</v>
      </c>
      <c r="B29" s="89" t="s">
        <v>677</v>
      </c>
      <c r="C29" s="90">
        <v>0</v>
      </c>
      <c r="D29" s="90">
        <v>0</v>
      </c>
      <c r="E29" s="90">
        <v>0</v>
      </c>
      <c r="F29" s="90">
        <v>0</v>
      </c>
      <c r="G29" s="90">
        <v>0</v>
      </c>
      <c r="H29" s="90">
        <v>0</v>
      </c>
      <c r="I29" s="90">
        <v>0</v>
      </c>
      <c r="J29" s="90">
        <v>0</v>
      </c>
      <c r="K29" s="90">
        <v>0</v>
      </c>
      <c r="L29" s="90">
        <v>0</v>
      </c>
      <c r="M29" s="100">
        <v>0</v>
      </c>
      <c r="N29" s="100">
        <v>2419949443.6880002</v>
      </c>
      <c r="O29" s="100">
        <v>3269546798.0619998</v>
      </c>
      <c r="P29" s="100">
        <v>3324245168.1230001</v>
      </c>
      <c r="Q29" s="100">
        <v>529554588.13700002</v>
      </c>
      <c r="R29" s="100">
        <v>516211869.65899998</v>
      </c>
      <c r="S29" s="100">
        <v>713982843.65999997</v>
      </c>
    </row>
    <row r="30" spans="1:19" ht="25.5">
      <c r="A30" s="89" t="s">
        <v>685</v>
      </c>
      <c r="B30" s="89" t="s">
        <v>686</v>
      </c>
      <c r="C30" s="90">
        <v>0</v>
      </c>
      <c r="D30" s="90">
        <v>0</v>
      </c>
      <c r="E30" s="90">
        <v>0</v>
      </c>
      <c r="F30" s="90">
        <v>0</v>
      </c>
      <c r="G30" s="90">
        <v>0</v>
      </c>
      <c r="H30" s="90">
        <v>0</v>
      </c>
      <c r="I30" s="90">
        <v>0</v>
      </c>
      <c r="J30" s="90">
        <v>0</v>
      </c>
      <c r="K30" s="90">
        <v>0</v>
      </c>
      <c r="L30" s="90">
        <v>0</v>
      </c>
      <c r="M30" s="100">
        <v>0</v>
      </c>
      <c r="N30" s="100">
        <v>6297264538.1013403</v>
      </c>
      <c r="O30" s="100">
        <v>4791875856.9244299</v>
      </c>
      <c r="P30" s="100">
        <v>5659095912.9049196</v>
      </c>
      <c r="Q30" s="100">
        <v>9817205717.2695503</v>
      </c>
      <c r="R30" s="100">
        <v>13216210182.1647</v>
      </c>
      <c r="S30" s="100">
        <v>11660898678.549999</v>
      </c>
    </row>
    <row r="31" spans="1:19">
      <c r="A31" s="89" t="s">
        <v>692</v>
      </c>
      <c r="B31" s="89" t="s">
        <v>693</v>
      </c>
      <c r="C31" s="90">
        <v>0</v>
      </c>
      <c r="D31" s="90">
        <v>0</v>
      </c>
      <c r="E31" s="90">
        <v>0</v>
      </c>
      <c r="F31" s="90">
        <v>0</v>
      </c>
      <c r="G31" s="90">
        <v>0</v>
      </c>
      <c r="H31" s="90">
        <v>0</v>
      </c>
      <c r="I31" s="90">
        <v>0</v>
      </c>
      <c r="J31" s="90">
        <v>0</v>
      </c>
      <c r="K31" s="90">
        <v>0</v>
      </c>
      <c r="L31" s="90">
        <v>0</v>
      </c>
      <c r="M31" s="100">
        <v>0</v>
      </c>
      <c r="N31" s="100">
        <v>6477360</v>
      </c>
      <c r="O31" s="100">
        <v>6477360</v>
      </c>
      <c r="P31" s="100">
        <v>6477360</v>
      </c>
      <c r="Q31" s="100">
        <v>6477360</v>
      </c>
      <c r="R31" s="100">
        <v>6946851.3760000002</v>
      </c>
      <c r="S31" s="100">
        <v>223325.05</v>
      </c>
    </row>
    <row r="32" spans="1:19" ht="25.5">
      <c r="A32" s="89" t="s">
        <v>701</v>
      </c>
      <c r="B32" s="89" t="s">
        <v>702</v>
      </c>
      <c r="C32" s="90">
        <v>0</v>
      </c>
      <c r="D32" s="90">
        <v>0</v>
      </c>
      <c r="E32" s="90">
        <v>0</v>
      </c>
      <c r="F32" s="90">
        <v>0</v>
      </c>
      <c r="G32" s="90">
        <v>0</v>
      </c>
      <c r="H32" s="90">
        <v>0</v>
      </c>
      <c r="I32" s="90">
        <v>0</v>
      </c>
      <c r="J32" s="90">
        <v>0</v>
      </c>
      <c r="K32" s="90">
        <v>0</v>
      </c>
      <c r="L32" s="90">
        <v>0</v>
      </c>
      <c r="M32" s="100">
        <v>0</v>
      </c>
      <c r="N32" s="100">
        <v>624891848.5670501</v>
      </c>
      <c r="O32" s="100">
        <v>609683595.28478003</v>
      </c>
      <c r="P32" s="100">
        <v>635826823.03755009</v>
      </c>
      <c r="Q32" s="100">
        <v>7983337427.31705</v>
      </c>
      <c r="R32" s="100">
        <v>10527525739.3431</v>
      </c>
      <c r="S32" s="100">
        <v>10484712642.969999</v>
      </c>
    </row>
    <row r="33" spans="1:19">
      <c r="A33" s="89" t="s">
        <v>708</v>
      </c>
      <c r="B33" s="89" t="s">
        <v>709</v>
      </c>
      <c r="C33" s="90">
        <v>0</v>
      </c>
      <c r="D33" s="90">
        <v>0</v>
      </c>
      <c r="E33" s="90">
        <v>0</v>
      </c>
      <c r="F33" s="90">
        <v>0</v>
      </c>
      <c r="G33" s="90">
        <v>0</v>
      </c>
      <c r="H33" s="90">
        <v>0</v>
      </c>
      <c r="I33" s="90">
        <v>0</v>
      </c>
      <c r="J33" s="90">
        <v>0</v>
      </c>
      <c r="K33" s="90">
        <v>0</v>
      </c>
      <c r="L33" s="90">
        <v>0</v>
      </c>
      <c r="M33" s="100">
        <v>0</v>
      </c>
      <c r="N33" s="100">
        <v>99000</v>
      </c>
      <c r="O33" s="100">
        <v>99000</v>
      </c>
      <c r="P33" s="100">
        <v>99000</v>
      </c>
      <c r="Q33" s="100">
        <v>29966761.798999999</v>
      </c>
      <c r="R33" s="100">
        <v>17477635.524999999</v>
      </c>
      <c r="S33" s="100">
        <v>17477635.52</v>
      </c>
    </row>
    <row r="34" spans="1:19" ht="25.5">
      <c r="A34" s="89" t="s">
        <v>715</v>
      </c>
      <c r="B34" s="89" t="s">
        <v>716</v>
      </c>
      <c r="C34" s="90">
        <v>0</v>
      </c>
      <c r="D34" s="90">
        <v>0</v>
      </c>
      <c r="E34" s="90">
        <v>0</v>
      </c>
      <c r="F34" s="90">
        <v>0</v>
      </c>
      <c r="G34" s="90">
        <v>0</v>
      </c>
      <c r="H34" s="90">
        <v>0</v>
      </c>
      <c r="I34" s="90">
        <v>0</v>
      </c>
      <c r="J34" s="90">
        <v>0</v>
      </c>
      <c r="K34" s="90">
        <v>0</v>
      </c>
      <c r="L34" s="90">
        <v>0</v>
      </c>
      <c r="M34" s="100">
        <v>0</v>
      </c>
      <c r="N34" s="100">
        <v>20671512.384500001</v>
      </c>
      <c r="O34" s="100">
        <v>28015715.064270001</v>
      </c>
      <c r="P34" s="100">
        <v>50318849.001730002</v>
      </c>
      <c r="Q34" s="100">
        <v>1439148990.4546599</v>
      </c>
      <c r="R34" s="100">
        <v>3058039180.58324</v>
      </c>
      <c r="S34" s="100">
        <v>2831582584.46</v>
      </c>
    </row>
    <row r="35" spans="1:19">
      <c r="A35" s="89" t="s">
        <v>722</v>
      </c>
      <c r="B35" s="89" t="s">
        <v>723</v>
      </c>
      <c r="C35" s="90">
        <v>0</v>
      </c>
      <c r="D35" s="90">
        <v>0</v>
      </c>
      <c r="E35" s="90">
        <v>0</v>
      </c>
      <c r="F35" s="90">
        <v>0</v>
      </c>
      <c r="G35" s="90">
        <v>0</v>
      </c>
      <c r="H35" s="90">
        <v>0</v>
      </c>
      <c r="I35" s="90">
        <v>0</v>
      </c>
      <c r="J35" s="90">
        <v>0</v>
      </c>
      <c r="K35" s="90">
        <v>0</v>
      </c>
      <c r="L35" s="90">
        <v>0</v>
      </c>
      <c r="M35" s="100">
        <v>0</v>
      </c>
      <c r="N35" s="100">
        <v>1.0000000000000001E-5</v>
      </c>
      <c r="O35" s="100">
        <v>0</v>
      </c>
      <c r="P35" s="100">
        <v>128204151.62494001</v>
      </c>
      <c r="Q35" s="100">
        <v>102209554.44072001</v>
      </c>
      <c r="R35" s="100">
        <v>67869918.358970001</v>
      </c>
      <c r="S35" s="100">
        <v>31454310.280000001</v>
      </c>
    </row>
    <row r="36" spans="1:19" ht="25.5">
      <c r="A36" s="89" t="s">
        <v>738</v>
      </c>
      <c r="B36" s="89" t="s">
        <v>739</v>
      </c>
      <c r="C36" s="90">
        <v>0</v>
      </c>
      <c r="D36" s="90">
        <v>0</v>
      </c>
      <c r="E36" s="90">
        <v>0</v>
      </c>
      <c r="F36" s="90">
        <v>0</v>
      </c>
      <c r="G36" s="90">
        <v>0</v>
      </c>
      <c r="H36" s="90">
        <v>0</v>
      </c>
      <c r="I36" s="90">
        <v>0</v>
      </c>
      <c r="J36" s="90">
        <v>0</v>
      </c>
      <c r="K36" s="90">
        <v>0</v>
      </c>
      <c r="L36" s="90">
        <v>0</v>
      </c>
      <c r="M36" s="100">
        <v>0</v>
      </c>
      <c r="N36" s="100">
        <v>0</v>
      </c>
      <c r="O36" s="100">
        <v>0</v>
      </c>
      <c r="P36" s="100">
        <v>5056727.5580000002</v>
      </c>
      <c r="Q36" s="100">
        <v>0</v>
      </c>
      <c r="R36" s="100">
        <v>0</v>
      </c>
      <c r="S36" s="100">
        <v>0</v>
      </c>
    </row>
    <row r="37" spans="1:19" ht="25.5">
      <c r="A37" s="89" t="s">
        <v>742</v>
      </c>
      <c r="B37" s="89" t="s">
        <v>743</v>
      </c>
      <c r="C37" s="90">
        <v>0</v>
      </c>
      <c r="D37" s="90">
        <v>0</v>
      </c>
      <c r="E37" s="90">
        <v>0</v>
      </c>
      <c r="F37" s="90">
        <v>0</v>
      </c>
      <c r="G37" s="90">
        <v>0</v>
      </c>
      <c r="H37" s="90">
        <v>0</v>
      </c>
      <c r="I37" s="90">
        <v>0</v>
      </c>
      <c r="J37" s="90">
        <v>0</v>
      </c>
      <c r="K37" s="90">
        <v>0</v>
      </c>
      <c r="L37" s="90">
        <v>0</v>
      </c>
      <c r="M37" s="100">
        <v>0</v>
      </c>
      <c r="N37" s="100">
        <v>186229885.23632997</v>
      </c>
      <c r="O37" s="100">
        <v>45064061.797940001</v>
      </c>
      <c r="P37" s="100">
        <v>62575299.805710003</v>
      </c>
      <c r="Q37" s="100">
        <v>194584107.81832001</v>
      </c>
      <c r="R37" s="100">
        <v>554801260.44938004</v>
      </c>
      <c r="S37" s="100">
        <v>24092888.460000001</v>
      </c>
    </row>
    <row r="38" spans="1:19" ht="25.5">
      <c r="A38" s="89" t="s">
        <v>747</v>
      </c>
      <c r="B38" s="89" t="s">
        <v>748</v>
      </c>
      <c r="C38" s="90">
        <v>0</v>
      </c>
      <c r="D38" s="90">
        <v>0</v>
      </c>
      <c r="E38" s="90">
        <v>0</v>
      </c>
      <c r="F38" s="90">
        <v>0</v>
      </c>
      <c r="G38" s="90">
        <v>0</v>
      </c>
      <c r="H38" s="90">
        <v>0</v>
      </c>
      <c r="I38" s="90">
        <v>0</v>
      </c>
      <c r="J38" s="90">
        <v>0</v>
      </c>
      <c r="K38" s="90">
        <v>0</v>
      </c>
      <c r="L38" s="90">
        <v>0</v>
      </c>
      <c r="M38" s="100">
        <v>0</v>
      </c>
      <c r="N38" s="100">
        <v>413</v>
      </c>
      <c r="O38" s="100">
        <v>0</v>
      </c>
      <c r="P38" s="100">
        <v>0</v>
      </c>
      <c r="Q38" s="100">
        <v>0</v>
      </c>
      <c r="R38" s="100">
        <v>0</v>
      </c>
      <c r="S38" s="100">
        <v>0</v>
      </c>
    </row>
    <row r="39" spans="1:19">
      <c r="A39" s="89" t="s">
        <v>247</v>
      </c>
      <c r="B39" s="89" t="s">
        <v>751</v>
      </c>
      <c r="C39" s="90">
        <v>-311179903</v>
      </c>
      <c r="D39" s="90">
        <v>-277046854</v>
      </c>
      <c r="E39" s="90">
        <v>-178268660</v>
      </c>
      <c r="F39" s="90">
        <v>-213282243</v>
      </c>
      <c r="G39" s="90">
        <v>-243102668</v>
      </c>
      <c r="H39" s="90">
        <v>-203597148</v>
      </c>
      <c r="I39" s="90">
        <v>-228065911</v>
      </c>
      <c r="J39" s="90">
        <v>-217297859</v>
      </c>
      <c r="K39" s="90">
        <v>-190415522</v>
      </c>
      <c r="L39" s="90">
        <v>-132945227</v>
      </c>
      <c r="M39" s="100">
        <v>-182162525.62806001</v>
      </c>
      <c r="N39" s="100">
        <v>-207008821.88620999</v>
      </c>
      <c r="O39" s="100">
        <v>-515837811.82539999</v>
      </c>
      <c r="P39" s="100">
        <v>-528487390.16246998</v>
      </c>
      <c r="Q39" s="100">
        <v>-683477504.48216999</v>
      </c>
      <c r="R39" s="100">
        <v>-748310627.87776005</v>
      </c>
      <c r="S39" s="100">
        <v>-644239245.44000006</v>
      </c>
    </row>
    <row r="40" spans="1:19">
      <c r="A40" s="89" t="s">
        <v>248</v>
      </c>
      <c r="B40" s="89" t="s">
        <v>760</v>
      </c>
      <c r="C40" s="90">
        <v>4326255193</v>
      </c>
      <c r="D40" s="90">
        <v>4759653902</v>
      </c>
      <c r="E40" s="90">
        <v>5123915696</v>
      </c>
      <c r="F40" s="90">
        <v>5495679549</v>
      </c>
      <c r="G40" s="90">
        <v>6312594543</v>
      </c>
      <c r="H40" s="90">
        <v>7159944579</v>
      </c>
      <c r="I40" s="90">
        <v>8007626293</v>
      </c>
      <c r="J40" s="90">
        <v>8912732260</v>
      </c>
      <c r="K40" s="90">
        <v>9457398178</v>
      </c>
      <c r="L40" s="90">
        <v>10623381801</v>
      </c>
      <c r="M40" s="100">
        <v>12262115955.640699</v>
      </c>
      <c r="N40" s="100">
        <v>54053524187.123001</v>
      </c>
      <c r="O40" s="100">
        <v>62056576485.004997</v>
      </c>
      <c r="P40" s="100">
        <v>64160478938.135201</v>
      </c>
      <c r="Q40" s="100">
        <v>76700176284.115707</v>
      </c>
      <c r="R40" s="100">
        <v>81260090027.533707</v>
      </c>
      <c r="S40" s="100">
        <v>94780425632.320007</v>
      </c>
    </row>
    <row r="41" spans="1:19" ht="25.5">
      <c r="A41" s="89" t="s">
        <v>249</v>
      </c>
      <c r="B41" s="89" t="s">
        <v>761</v>
      </c>
      <c r="C41" s="90">
        <v>1310881770</v>
      </c>
      <c r="D41" s="90">
        <v>1304141085</v>
      </c>
      <c r="E41" s="90">
        <v>1516746715</v>
      </c>
      <c r="F41" s="90">
        <v>1542568594</v>
      </c>
      <c r="G41" s="90">
        <v>1852737042</v>
      </c>
      <c r="H41" s="90">
        <v>1989517041</v>
      </c>
      <c r="I41" s="90">
        <v>2526480314</v>
      </c>
      <c r="J41" s="90">
        <v>2465401942</v>
      </c>
      <c r="K41" s="90">
        <v>2427800787</v>
      </c>
      <c r="L41" s="90">
        <v>2653442466</v>
      </c>
      <c r="M41" s="100">
        <v>3167271517.32094</v>
      </c>
      <c r="N41" s="100">
        <v>11685543793.2185</v>
      </c>
      <c r="O41" s="100">
        <v>11966629088.949499</v>
      </c>
      <c r="P41" s="100">
        <v>12788746589.806599</v>
      </c>
      <c r="Q41" s="100">
        <v>13677014775.998899</v>
      </c>
      <c r="R41" s="100">
        <v>15873067939.8242</v>
      </c>
      <c r="S41" s="100">
        <v>17886630737.5</v>
      </c>
    </row>
    <row r="42" spans="1:19">
      <c r="A42" s="89" t="s">
        <v>250</v>
      </c>
      <c r="B42" s="89" t="s">
        <v>136</v>
      </c>
      <c r="C42" s="90">
        <v>3015373423</v>
      </c>
      <c r="D42" s="90">
        <v>3455512817</v>
      </c>
      <c r="E42" s="90">
        <v>3607168981</v>
      </c>
      <c r="F42" s="90">
        <v>3953110955</v>
      </c>
      <c r="G42" s="90">
        <v>4459857501</v>
      </c>
      <c r="H42" s="90">
        <v>5170427538</v>
      </c>
      <c r="I42" s="90">
        <v>5481145979</v>
      </c>
      <c r="J42" s="90">
        <v>6447330318</v>
      </c>
      <c r="K42" s="90">
        <v>7029597391</v>
      </c>
      <c r="L42" s="90">
        <v>7969939335</v>
      </c>
      <c r="M42" s="100">
        <v>9094844438.3197689</v>
      </c>
      <c r="N42" s="100">
        <v>0</v>
      </c>
      <c r="O42" s="100">
        <v>0</v>
      </c>
      <c r="P42" s="100">
        <v>0</v>
      </c>
      <c r="Q42" s="100">
        <v>0</v>
      </c>
      <c r="R42" s="100">
        <v>0</v>
      </c>
      <c r="S42" s="100">
        <v>0</v>
      </c>
    </row>
    <row r="43" spans="1:19">
      <c r="A43" s="89" t="s">
        <v>860</v>
      </c>
      <c r="B43" s="89" t="s">
        <v>861</v>
      </c>
      <c r="C43" s="90">
        <v>0</v>
      </c>
      <c r="D43" s="90">
        <v>0</v>
      </c>
      <c r="E43" s="90">
        <v>0</v>
      </c>
      <c r="F43" s="90">
        <v>0</v>
      </c>
      <c r="G43" s="90">
        <v>0</v>
      </c>
      <c r="H43" s="90">
        <v>0</v>
      </c>
      <c r="I43" s="90">
        <v>0</v>
      </c>
      <c r="J43" s="90">
        <v>0</v>
      </c>
      <c r="K43" s="90">
        <v>0</v>
      </c>
      <c r="L43" s="90">
        <v>0</v>
      </c>
      <c r="M43" s="100">
        <v>0</v>
      </c>
      <c r="N43" s="100">
        <v>14028268075.152699</v>
      </c>
      <c r="O43" s="100">
        <v>15407574186.8391</v>
      </c>
      <c r="P43" s="100">
        <v>15023484369.9995</v>
      </c>
      <c r="Q43" s="100">
        <v>15545076631.91</v>
      </c>
      <c r="R43" s="100">
        <v>17203158836.180302</v>
      </c>
      <c r="S43" s="100">
        <v>20573134697.59</v>
      </c>
    </row>
    <row r="44" spans="1:19">
      <c r="A44" s="89" t="s">
        <v>934</v>
      </c>
      <c r="B44" s="89" t="s">
        <v>133</v>
      </c>
      <c r="C44" s="90">
        <v>0</v>
      </c>
      <c r="D44" s="90">
        <v>0</v>
      </c>
      <c r="E44" s="90">
        <v>0</v>
      </c>
      <c r="F44" s="90">
        <v>0</v>
      </c>
      <c r="G44" s="90">
        <v>0</v>
      </c>
      <c r="H44" s="90">
        <v>0</v>
      </c>
      <c r="I44" s="90">
        <v>0</v>
      </c>
      <c r="J44" s="90">
        <v>0</v>
      </c>
      <c r="K44" s="90">
        <v>0</v>
      </c>
      <c r="L44" s="90">
        <v>0</v>
      </c>
      <c r="M44" s="100">
        <v>0</v>
      </c>
      <c r="N44" s="100">
        <v>18454.016</v>
      </c>
      <c r="O44" s="100">
        <v>84.099000000000004</v>
      </c>
      <c r="P44" s="100">
        <v>84.099000000000004</v>
      </c>
      <c r="Q44" s="100">
        <v>84.099000000000004</v>
      </c>
      <c r="R44" s="100">
        <v>168.899</v>
      </c>
      <c r="S44" s="100">
        <v>84.8</v>
      </c>
    </row>
    <row r="45" spans="1:19">
      <c r="A45" s="89" t="s">
        <v>943</v>
      </c>
      <c r="B45" s="89" t="s">
        <v>166</v>
      </c>
      <c r="C45" s="90">
        <v>0</v>
      </c>
      <c r="D45" s="90">
        <v>0</v>
      </c>
      <c r="E45" s="90">
        <v>0</v>
      </c>
      <c r="F45" s="90">
        <v>0</v>
      </c>
      <c r="G45" s="90">
        <v>0</v>
      </c>
      <c r="H45" s="90">
        <v>0</v>
      </c>
      <c r="I45" s="90">
        <v>0</v>
      </c>
      <c r="J45" s="90">
        <v>0</v>
      </c>
      <c r="K45" s="90">
        <v>0</v>
      </c>
      <c r="L45" s="90">
        <v>0</v>
      </c>
      <c r="M45" s="100">
        <v>0</v>
      </c>
      <c r="N45" s="100">
        <v>257455.31200000001</v>
      </c>
      <c r="O45" s="100">
        <v>187.6</v>
      </c>
      <c r="P45" s="91">
        <v>411831.27</v>
      </c>
      <c r="Q45" s="91">
        <v>451578.90600000002</v>
      </c>
      <c r="R45" s="100">
        <v>462382.89199999999</v>
      </c>
      <c r="S45" s="100">
        <v>551538.25</v>
      </c>
    </row>
    <row r="46" spans="1:19">
      <c r="A46" s="89" t="s">
        <v>946</v>
      </c>
      <c r="B46" s="89" t="s">
        <v>154</v>
      </c>
      <c r="C46" s="90">
        <v>0</v>
      </c>
      <c r="D46" s="90">
        <v>0</v>
      </c>
      <c r="E46" s="90">
        <v>0</v>
      </c>
      <c r="F46" s="90">
        <v>0</v>
      </c>
      <c r="G46" s="90">
        <v>0</v>
      </c>
      <c r="H46" s="90">
        <v>0</v>
      </c>
      <c r="I46" s="90">
        <v>0</v>
      </c>
      <c r="J46" s="90">
        <v>0</v>
      </c>
      <c r="K46" s="90">
        <v>0</v>
      </c>
      <c r="L46" s="90">
        <v>0</v>
      </c>
      <c r="M46" s="100">
        <v>0</v>
      </c>
      <c r="N46" s="100">
        <v>96010.490909999993</v>
      </c>
      <c r="O46" s="100">
        <v>1642087.926</v>
      </c>
      <c r="P46" s="100">
        <v>1077143.7549999999</v>
      </c>
      <c r="Q46" s="100">
        <v>1104443.6510000001</v>
      </c>
      <c r="R46" s="100">
        <v>1442697.6510000001</v>
      </c>
      <c r="S46" s="100">
        <v>2335821.87</v>
      </c>
    </row>
    <row r="47" spans="1:19">
      <c r="A47" s="89" t="s">
        <v>949</v>
      </c>
      <c r="B47" s="89" t="s">
        <v>132</v>
      </c>
      <c r="C47" s="90">
        <v>0</v>
      </c>
      <c r="D47" s="90">
        <v>0</v>
      </c>
      <c r="E47" s="90">
        <v>0</v>
      </c>
      <c r="F47" s="90">
        <v>0</v>
      </c>
      <c r="G47" s="90">
        <v>0</v>
      </c>
      <c r="H47" s="90">
        <v>0</v>
      </c>
      <c r="I47" s="90">
        <v>0</v>
      </c>
      <c r="J47" s="90">
        <v>0</v>
      </c>
      <c r="K47" s="90">
        <v>0</v>
      </c>
      <c r="L47" s="90">
        <v>0</v>
      </c>
      <c r="M47" s="100">
        <v>0</v>
      </c>
      <c r="N47" s="100">
        <v>405577486.26996005</v>
      </c>
      <c r="O47" s="100">
        <v>407303601.03915995</v>
      </c>
      <c r="P47" s="100">
        <v>285832618.21360999</v>
      </c>
      <c r="Q47" s="100">
        <v>419651837.92457002</v>
      </c>
      <c r="R47" s="100">
        <v>378229586.65872997</v>
      </c>
      <c r="S47" s="100">
        <v>339661070.82999998</v>
      </c>
    </row>
    <row r="48" spans="1:19">
      <c r="A48" s="89" t="s">
        <v>962</v>
      </c>
      <c r="B48" s="89" t="s">
        <v>131</v>
      </c>
      <c r="C48" s="90">
        <v>0</v>
      </c>
      <c r="D48" s="90">
        <v>0</v>
      </c>
      <c r="E48" s="90">
        <v>0</v>
      </c>
      <c r="F48" s="90">
        <v>0</v>
      </c>
      <c r="G48" s="90">
        <v>0</v>
      </c>
      <c r="H48" s="90">
        <v>0</v>
      </c>
      <c r="I48" s="90">
        <v>0</v>
      </c>
      <c r="J48" s="90">
        <v>0</v>
      </c>
      <c r="K48" s="90">
        <v>0</v>
      </c>
      <c r="L48" s="90">
        <v>0</v>
      </c>
      <c r="M48" s="100">
        <v>0</v>
      </c>
      <c r="N48" s="100">
        <v>926234884.67043006</v>
      </c>
      <c r="O48" s="100">
        <v>1130660344.65396</v>
      </c>
      <c r="P48" s="100">
        <v>1202770301.36146</v>
      </c>
      <c r="Q48" s="100">
        <v>1372253046.92837</v>
      </c>
      <c r="R48" s="100">
        <v>1580543077.75122</v>
      </c>
      <c r="S48" s="100">
        <v>1947583432.52</v>
      </c>
    </row>
    <row r="49" spans="1:19">
      <c r="A49" s="89" t="s">
        <v>1021</v>
      </c>
      <c r="B49" s="89" t="s">
        <v>1022</v>
      </c>
      <c r="C49" s="90">
        <v>0</v>
      </c>
      <c r="D49" s="90">
        <v>0</v>
      </c>
      <c r="E49" s="90">
        <v>0</v>
      </c>
      <c r="F49" s="90">
        <v>0</v>
      </c>
      <c r="G49" s="90">
        <v>0</v>
      </c>
      <c r="H49" s="90">
        <v>0</v>
      </c>
      <c r="I49" s="90">
        <v>0</v>
      </c>
      <c r="J49" s="90">
        <v>0</v>
      </c>
      <c r="K49" s="90">
        <v>0</v>
      </c>
      <c r="L49" s="90">
        <v>0</v>
      </c>
      <c r="M49" s="100">
        <v>0</v>
      </c>
      <c r="N49" s="100">
        <v>2249627240.0403299</v>
      </c>
      <c r="O49" s="100">
        <v>2718080562.5651202</v>
      </c>
      <c r="P49" s="91">
        <v>2816881261.0650897</v>
      </c>
      <c r="Q49" s="91">
        <v>3224385653.6121097</v>
      </c>
      <c r="R49" s="100">
        <v>3955914454.4281402</v>
      </c>
      <c r="S49" s="100">
        <v>4281419625.29</v>
      </c>
    </row>
    <row r="50" spans="1:19">
      <c r="A50" s="89" t="s">
        <v>1047</v>
      </c>
      <c r="B50" s="89" t="s">
        <v>1048</v>
      </c>
      <c r="C50" s="90">
        <v>0</v>
      </c>
      <c r="D50" s="90">
        <v>0</v>
      </c>
      <c r="E50" s="90">
        <v>0</v>
      </c>
      <c r="F50" s="90">
        <v>0</v>
      </c>
      <c r="G50" s="90">
        <v>0</v>
      </c>
      <c r="H50" s="90">
        <v>0</v>
      </c>
      <c r="I50" s="90">
        <v>0</v>
      </c>
      <c r="J50" s="90">
        <v>0</v>
      </c>
      <c r="K50" s="90">
        <v>0</v>
      </c>
      <c r="L50" s="90">
        <v>0</v>
      </c>
      <c r="M50" s="100">
        <v>0</v>
      </c>
      <c r="N50" s="100">
        <v>7166110485.2497597</v>
      </c>
      <c r="O50" s="100">
        <v>7719961151.2332697</v>
      </c>
      <c r="P50" s="100">
        <v>7759884693.3359699</v>
      </c>
      <c r="Q50" s="100">
        <v>8505558183.3482504</v>
      </c>
      <c r="R50" s="100">
        <v>8832606442.5923805</v>
      </c>
      <c r="S50" s="100">
        <v>10068460116.780001</v>
      </c>
    </row>
    <row r="51" spans="1:19" ht="25.5">
      <c r="A51" s="89" t="s">
        <v>1113</v>
      </c>
      <c r="B51" s="89" t="s">
        <v>1114</v>
      </c>
      <c r="C51" s="90">
        <v>0</v>
      </c>
      <c r="D51" s="90">
        <v>0</v>
      </c>
      <c r="E51" s="90">
        <v>0</v>
      </c>
      <c r="F51" s="90">
        <v>0</v>
      </c>
      <c r="G51" s="90">
        <v>0</v>
      </c>
      <c r="H51" s="90">
        <v>0</v>
      </c>
      <c r="I51" s="90">
        <v>0</v>
      </c>
      <c r="J51" s="90">
        <v>0</v>
      </c>
      <c r="K51" s="90">
        <v>0</v>
      </c>
      <c r="L51" s="90">
        <v>0</v>
      </c>
      <c r="M51" s="100">
        <v>0</v>
      </c>
      <c r="N51" s="100">
        <v>492236.17</v>
      </c>
      <c r="O51" s="100">
        <v>0</v>
      </c>
      <c r="P51" s="100">
        <v>0</v>
      </c>
      <c r="Q51" s="100">
        <v>0</v>
      </c>
      <c r="R51" s="100">
        <v>0</v>
      </c>
      <c r="S51" s="100">
        <v>0</v>
      </c>
    </row>
    <row r="52" spans="1:19">
      <c r="A52" s="89" t="s">
        <v>1125</v>
      </c>
      <c r="B52" s="89" t="s">
        <v>176</v>
      </c>
      <c r="C52" s="90">
        <v>0</v>
      </c>
      <c r="D52" s="90">
        <v>0</v>
      </c>
      <c r="E52" s="90">
        <v>0</v>
      </c>
      <c r="F52" s="90">
        <v>0</v>
      </c>
      <c r="G52" s="90">
        <v>0</v>
      </c>
      <c r="H52" s="90">
        <v>0</v>
      </c>
      <c r="I52" s="90">
        <v>0</v>
      </c>
      <c r="J52" s="90">
        <v>0</v>
      </c>
      <c r="K52" s="90">
        <v>0</v>
      </c>
      <c r="L52" s="90">
        <v>0</v>
      </c>
      <c r="M52" s="100">
        <v>0</v>
      </c>
      <c r="N52" s="100">
        <v>449067673.93281001</v>
      </c>
      <c r="O52" s="100">
        <v>155164086.00220001</v>
      </c>
      <c r="P52" s="100">
        <v>164142856.96357</v>
      </c>
      <c r="Q52" s="100">
        <v>347606825.86372</v>
      </c>
      <c r="R52" s="100">
        <v>331783913.85516</v>
      </c>
      <c r="S52" s="100">
        <v>312099141.99000001</v>
      </c>
    </row>
    <row r="53" spans="1:19">
      <c r="A53" s="89" t="s">
        <v>1162</v>
      </c>
      <c r="B53" s="89" t="s">
        <v>1163</v>
      </c>
      <c r="C53" s="90">
        <v>0</v>
      </c>
      <c r="D53" s="90">
        <v>0</v>
      </c>
      <c r="E53" s="90">
        <v>0</v>
      </c>
      <c r="F53" s="90">
        <v>0</v>
      </c>
      <c r="G53" s="90">
        <v>0</v>
      </c>
      <c r="H53" s="90">
        <v>0</v>
      </c>
      <c r="I53" s="90">
        <v>0</v>
      </c>
      <c r="J53" s="90">
        <v>0</v>
      </c>
      <c r="K53" s="90">
        <v>0</v>
      </c>
      <c r="L53" s="90">
        <v>0</v>
      </c>
      <c r="M53" s="100">
        <v>0</v>
      </c>
      <c r="N53" s="100">
        <v>4040753.8820000002</v>
      </c>
      <c r="O53" s="100">
        <v>0</v>
      </c>
      <c r="P53" s="100">
        <v>0</v>
      </c>
      <c r="Q53" s="100">
        <v>0</v>
      </c>
      <c r="R53" s="100">
        <v>0</v>
      </c>
      <c r="S53" s="100">
        <v>0</v>
      </c>
    </row>
    <row r="54" spans="1:19">
      <c r="A54" s="89" t="s">
        <v>1168</v>
      </c>
      <c r="B54" s="89" t="s">
        <v>1169</v>
      </c>
      <c r="C54" s="90">
        <v>0</v>
      </c>
      <c r="D54" s="90">
        <v>0</v>
      </c>
      <c r="E54" s="90">
        <v>0</v>
      </c>
      <c r="F54" s="90">
        <v>0</v>
      </c>
      <c r="G54" s="90">
        <v>0</v>
      </c>
      <c r="H54" s="90">
        <v>0</v>
      </c>
      <c r="I54" s="90">
        <v>0</v>
      </c>
      <c r="J54" s="90">
        <v>0</v>
      </c>
      <c r="K54" s="90">
        <v>0</v>
      </c>
      <c r="L54" s="90">
        <v>0</v>
      </c>
      <c r="M54" s="100">
        <v>0</v>
      </c>
      <c r="N54" s="100">
        <v>78296052.054859996</v>
      </c>
      <c r="O54" s="100">
        <v>202929237.23774999</v>
      </c>
      <c r="P54" s="100">
        <v>50718335.212899998</v>
      </c>
      <c r="Q54" s="100">
        <v>184571679.01440001</v>
      </c>
      <c r="R54" s="100">
        <v>178123307.67260998</v>
      </c>
      <c r="S54" s="100">
        <v>291121377.85000002</v>
      </c>
    </row>
    <row r="55" spans="1:19" ht="25.5">
      <c r="A55" s="89" t="s">
        <v>1176</v>
      </c>
      <c r="B55" s="89" t="s">
        <v>7663</v>
      </c>
      <c r="C55" s="90">
        <v>0</v>
      </c>
      <c r="D55" s="90">
        <v>0</v>
      </c>
      <c r="E55" s="90">
        <v>0</v>
      </c>
      <c r="F55" s="90">
        <v>0</v>
      </c>
      <c r="G55" s="90">
        <v>0</v>
      </c>
      <c r="H55" s="90">
        <v>0</v>
      </c>
      <c r="I55" s="90">
        <v>0</v>
      </c>
      <c r="J55" s="90">
        <v>0</v>
      </c>
      <c r="K55" s="90">
        <v>0</v>
      </c>
      <c r="L55" s="90">
        <v>0</v>
      </c>
      <c r="M55" s="100">
        <v>0</v>
      </c>
      <c r="N55" s="100">
        <v>24521735.263</v>
      </c>
      <c r="O55" s="100">
        <v>29349421.153000001</v>
      </c>
      <c r="P55" s="100">
        <v>34831237.004000001</v>
      </c>
      <c r="Q55" s="100">
        <v>35186732.25</v>
      </c>
      <c r="R55" s="100">
        <v>40914682.726000004</v>
      </c>
      <c r="S55" s="100">
        <v>44382019.329999998</v>
      </c>
    </row>
    <row r="56" spans="1:19">
      <c r="A56" s="89" t="s">
        <v>1189</v>
      </c>
      <c r="B56" s="89" t="s">
        <v>191</v>
      </c>
      <c r="C56" s="90">
        <v>0</v>
      </c>
      <c r="D56" s="90">
        <v>0</v>
      </c>
      <c r="E56" s="90">
        <v>0</v>
      </c>
      <c r="F56" s="90">
        <v>0</v>
      </c>
      <c r="G56" s="90">
        <v>0</v>
      </c>
      <c r="H56" s="90">
        <v>0</v>
      </c>
      <c r="I56" s="90">
        <v>0</v>
      </c>
      <c r="J56" s="90">
        <v>0</v>
      </c>
      <c r="K56" s="90">
        <v>0</v>
      </c>
      <c r="L56" s="90">
        <v>0</v>
      </c>
      <c r="M56" s="100">
        <v>0</v>
      </c>
      <c r="N56" s="100">
        <v>223204212.01894</v>
      </c>
      <c r="O56" s="100">
        <v>563705.60962</v>
      </c>
      <c r="P56" s="100">
        <v>514030.69164999999</v>
      </c>
      <c r="Q56" s="100">
        <v>189000</v>
      </c>
      <c r="R56" s="100">
        <v>189000</v>
      </c>
      <c r="S56" s="100">
        <v>189000</v>
      </c>
    </row>
    <row r="57" spans="1:19">
      <c r="A57" s="89" t="s">
        <v>1194</v>
      </c>
      <c r="B57" s="89" t="s">
        <v>1195</v>
      </c>
      <c r="C57" s="90">
        <v>0</v>
      </c>
      <c r="D57" s="90">
        <v>0</v>
      </c>
      <c r="E57" s="90">
        <v>0</v>
      </c>
      <c r="F57" s="90">
        <v>0</v>
      </c>
      <c r="G57" s="90">
        <v>0</v>
      </c>
      <c r="H57" s="90">
        <v>0</v>
      </c>
      <c r="I57" s="90">
        <v>0</v>
      </c>
      <c r="J57" s="90">
        <v>0</v>
      </c>
      <c r="K57" s="90">
        <v>0</v>
      </c>
      <c r="L57" s="90">
        <v>0</v>
      </c>
      <c r="M57" s="100">
        <v>0</v>
      </c>
      <c r="N57" s="100">
        <v>592.5</v>
      </c>
      <c r="O57" s="100">
        <v>2069041.247</v>
      </c>
      <c r="P57" s="100">
        <v>46842.119079999997</v>
      </c>
      <c r="Q57" s="100">
        <v>214047.03353000002</v>
      </c>
      <c r="R57" s="100">
        <v>212566.22736000002</v>
      </c>
      <c r="S57" s="100">
        <v>2052332.81</v>
      </c>
    </row>
    <row r="58" spans="1:19" ht="25.5">
      <c r="A58" s="89" t="s">
        <v>1202</v>
      </c>
      <c r="B58" s="89" t="s">
        <v>185</v>
      </c>
      <c r="C58" s="90">
        <v>0</v>
      </c>
      <c r="D58" s="90">
        <v>0</v>
      </c>
      <c r="E58" s="90">
        <v>0</v>
      </c>
      <c r="F58" s="90">
        <v>0</v>
      </c>
      <c r="G58" s="90">
        <v>0</v>
      </c>
      <c r="H58" s="90">
        <v>0</v>
      </c>
      <c r="I58" s="90">
        <v>0</v>
      </c>
      <c r="J58" s="90">
        <v>0</v>
      </c>
      <c r="K58" s="90">
        <v>0</v>
      </c>
      <c r="L58" s="90">
        <v>0</v>
      </c>
      <c r="M58" s="100">
        <v>0</v>
      </c>
      <c r="N58" s="100">
        <v>84851218.409030005</v>
      </c>
      <c r="O58" s="100">
        <v>124423368.41402</v>
      </c>
      <c r="P58" s="100">
        <v>120709728.69638</v>
      </c>
      <c r="Q58" s="100">
        <v>121388813.47008</v>
      </c>
      <c r="R58" s="100">
        <v>10953115.626559999</v>
      </c>
      <c r="S58" s="100">
        <v>7268924.2199999997</v>
      </c>
    </row>
    <row r="59" spans="1:19">
      <c r="A59" s="89" t="s">
        <v>1207</v>
      </c>
      <c r="B59" s="89" t="s">
        <v>126</v>
      </c>
      <c r="C59" s="90">
        <v>0</v>
      </c>
      <c r="D59" s="90">
        <v>0</v>
      </c>
      <c r="E59" s="90">
        <v>0</v>
      </c>
      <c r="F59" s="90">
        <v>0</v>
      </c>
      <c r="G59" s="90">
        <v>0</v>
      </c>
      <c r="H59" s="90">
        <v>0</v>
      </c>
      <c r="I59" s="90">
        <v>0</v>
      </c>
      <c r="J59" s="90">
        <v>0</v>
      </c>
      <c r="K59" s="90">
        <v>0</v>
      </c>
      <c r="L59" s="90">
        <v>0</v>
      </c>
      <c r="M59" s="100">
        <v>0</v>
      </c>
      <c r="N59" s="100">
        <v>13738502441.049599</v>
      </c>
      <c r="O59" s="100">
        <v>17656602159.9268</v>
      </c>
      <c r="P59" s="100">
        <v>18173930448.435101</v>
      </c>
      <c r="Q59" s="100">
        <v>24438380545.9189</v>
      </c>
      <c r="R59" s="100">
        <v>23903695773.412399</v>
      </c>
      <c r="S59" s="100">
        <v>28051370341.459999</v>
      </c>
    </row>
    <row r="60" spans="1:19" ht="25.5">
      <c r="A60" s="89" t="s">
        <v>7654</v>
      </c>
      <c r="B60" s="89" t="s">
        <v>7655</v>
      </c>
      <c r="C60" s="90">
        <v>0</v>
      </c>
      <c r="D60" s="90">
        <v>0</v>
      </c>
      <c r="E60" s="90">
        <v>0</v>
      </c>
      <c r="F60" s="90">
        <v>0</v>
      </c>
      <c r="G60" s="90">
        <v>0</v>
      </c>
      <c r="H60" s="90">
        <v>0</v>
      </c>
      <c r="I60" s="90">
        <v>0</v>
      </c>
      <c r="J60" s="90">
        <v>0</v>
      </c>
      <c r="K60" s="90">
        <v>0</v>
      </c>
      <c r="L60" s="90">
        <v>0</v>
      </c>
      <c r="M60" s="100">
        <v>0</v>
      </c>
      <c r="N60" s="100">
        <v>0</v>
      </c>
      <c r="O60" s="100">
        <v>0</v>
      </c>
      <c r="P60" s="100">
        <v>0</v>
      </c>
      <c r="Q60" s="91">
        <v>6281896.8140799999</v>
      </c>
      <c r="R60" s="100">
        <v>26143451.943220001</v>
      </c>
      <c r="S60" s="100">
        <v>30468494.350000001</v>
      </c>
    </row>
    <row r="61" spans="1:19">
      <c r="A61" s="89" t="s">
        <v>1231</v>
      </c>
      <c r="B61" s="89" t="s">
        <v>1232</v>
      </c>
      <c r="C61" s="90">
        <v>0</v>
      </c>
      <c r="D61" s="90">
        <v>0</v>
      </c>
      <c r="E61" s="90">
        <v>0</v>
      </c>
      <c r="F61" s="90">
        <v>0</v>
      </c>
      <c r="G61" s="90">
        <v>0</v>
      </c>
      <c r="H61" s="90">
        <v>0</v>
      </c>
      <c r="I61" s="90">
        <v>0</v>
      </c>
      <c r="J61" s="90">
        <v>0</v>
      </c>
      <c r="K61" s="90">
        <v>0</v>
      </c>
      <c r="L61" s="90">
        <v>0</v>
      </c>
      <c r="M61" s="100">
        <v>0</v>
      </c>
      <c r="N61" s="100">
        <v>6248531286.8460703</v>
      </c>
      <c r="O61" s="100">
        <v>6928264459.6187897</v>
      </c>
      <c r="P61" s="100">
        <v>7684430090.4025402</v>
      </c>
      <c r="Q61" s="100">
        <v>9870489388.191679</v>
      </c>
      <c r="R61" s="100">
        <v>8304884126.5645199</v>
      </c>
      <c r="S61" s="100">
        <v>9544268910.0400009</v>
      </c>
    </row>
    <row r="62" spans="1:19">
      <c r="A62" s="89" t="s">
        <v>1320</v>
      </c>
      <c r="B62" s="89" t="s">
        <v>1321</v>
      </c>
      <c r="C62" s="90">
        <v>0</v>
      </c>
      <c r="D62" s="90">
        <v>0</v>
      </c>
      <c r="E62" s="90">
        <v>0</v>
      </c>
      <c r="F62" s="90">
        <v>0</v>
      </c>
      <c r="G62" s="90">
        <v>0</v>
      </c>
      <c r="H62" s="90">
        <v>0</v>
      </c>
      <c r="I62" s="90">
        <v>0</v>
      </c>
      <c r="J62" s="90">
        <v>0</v>
      </c>
      <c r="K62" s="90">
        <v>0</v>
      </c>
      <c r="L62" s="90">
        <v>0</v>
      </c>
      <c r="M62" s="100">
        <v>0</v>
      </c>
      <c r="N62" s="100">
        <v>8216372899.09305</v>
      </c>
      <c r="O62" s="100">
        <v>9134616857.8564606</v>
      </c>
      <c r="P62" s="100">
        <v>10693877924.8503</v>
      </c>
      <c r="Q62" s="100">
        <v>11883163957.329699</v>
      </c>
      <c r="R62" s="100">
        <v>14227916473.936001</v>
      </c>
      <c r="S62" s="100">
        <v>18213788711.099998</v>
      </c>
    </row>
    <row r="63" spans="1:19">
      <c r="A63" s="89" t="s">
        <v>1340</v>
      </c>
      <c r="B63" s="89" t="s">
        <v>1341</v>
      </c>
      <c r="C63" s="90">
        <v>0</v>
      </c>
      <c r="D63" s="90">
        <v>0</v>
      </c>
      <c r="E63" s="90">
        <v>0</v>
      </c>
      <c r="F63" s="90">
        <v>0</v>
      </c>
      <c r="G63" s="90">
        <v>0</v>
      </c>
      <c r="H63" s="90">
        <v>0</v>
      </c>
      <c r="I63" s="90">
        <v>0</v>
      </c>
      <c r="J63" s="90">
        <v>0</v>
      </c>
      <c r="K63" s="90">
        <v>0</v>
      </c>
      <c r="L63" s="90">
        <v>0</v>
      </c>
      <c r="M63" s="100">
        <v>0</v>
      </c>
      <c r="N63" s="100">
        <v>-13261517482.83</v>
      </c>
      <c r="O63" s="100">
        <v>-13096172536.254299</v>
      </c>
      <c r="P63" s="100">
        <v>-14451196350.3866</v>
      </c>
      <c r="Q63" s="100">
        <v>-16038919339.1134</v>
      </c>
      <c r="R63" s="100">
        <v>-18304610275.8498</v>
      </c>
      <c r="S63" s="100">
        <v>-23587494736.09</v>
      </c>
    </row>
    <row r="64" spans="1:19">
      <c r="A64" s="89" t="s">
        <v>1359</v>
      </c>
      <c r="B64" s="89" t="s">
        <v>1360</v>
      </c>
      <c r="C64" s="90">
        <v>0</v>
      </c>
      <c r="D64" s="90">
        <v>0</v>
      </c>
      <c r="E64" s="90">
        <v>0</v>
      </c>
      <c r="F64" s="90">
        <v>0</v>
      </c>
      <c r="G64" s="90">
        <v>0</v>
      </c>
      <c r="H64" s="90">
        <v>0</v>
      </c>
      <c r="I64" s="90">
        <v>0</v>
      </c>
      <c r="J64" s="90">
        <v>0</v>
      </c>
      <c r="K64" s="90">
        <v>0</v>
      </c>
      <c r="L64" s="90">
        <v>0</v>
      </c>
      <c r="M64" s="100">
        <v>0</v>
      </c>
      <c r="N64" s="100">
        <v>1857014695.2403798</v>
      </c>
      <c r="O64" s="100">
        <v>2099759381.29055</v>
      </c>
      <c r="P64" s="100">
        <v>2370015369.1325002</v>
      </c>
      <c r="Q64" s="100">
        <v>4936080321.3149004</v>
      </c>
      <c r="R64" s="100">
        <v>7042138874.3451605</v>
      </c>
      <c r="S64" s="100">
        <v>9571724746.1000004</v>
      </c>
    </row>
    <row r="65" spans="1:19" ht="25.5">
      <c r="A65" s="89" t="s">
        <v>1372</v>
      </c>
      <c r="B65" s="89" t="s">
        <v>1373</v>
      </c>
      <c r="C65" s="90">
        <v>0</v>
      </c>
      <c r="D65" s="90">
        <v>0</v>
      </c>
      <c r="E65" s="90">
        <v>0</v>
      </c>
      <c r="F65" s="90">
        <v>0</v>
      </c>
      <c r="G65" s="90">
        <v>0</v>
      </c>
      <c r="H65" s="90">
        <v>0</v>
      </c>
      <c r="I65" s="90">
        <v>0</v>
      </c>
      <c r="J65" s="90">
        <v>0</v>
      </c>
      <c r="K65" s="90">
        <v>0</v>
      </c>
      <c r="L65" s="90">
        <v>0</v>
      </c>
      <c r="M65" s="100">
        <v>0</v>
      </c>
      <c r="N65" s="100">
        <v>-71588010.927399993</v>
      </c>
      <c r="O65" s="100">
        <v>-532843992.00203001</v>
      </c>
      <c r="P65" s="100">
        <v>-560630467.89242995</v>
      </c>
      <c r="Q65" s="100">
        <v>-1829953820.3499801</v>
      </c>
      <c r="R65" s="100">
        <v>-2327680569.8024702</v>
      </c>
      <c r="S65" s="100">
        <v>-2800590756.25</v>
      </c>
    </row>
    <row r="66" spans="1:19">
      <c r="A66" s="89" t="s">
        <v>251</v>
      </c>
      <c r="B66" s="89" t="s">
        <v>1383</v>
      </c>
      <c r="C66" s="90">
        <v>26881770401</v>
      </c>
      <c r="D66" s="90">
        <v>29048222166</v>
      </c>
      <c r="E66" s="90">
        <v>32714944279</v>
      </c>
      <c r="F66" s="90">
        <v>35712681370</v>
      </c>
      <c r="G66" s="90">
        <v>36803510535</v>
      </c>
      <c r="H66" s="90">
        <v>37282583635</v>
      </c>
      <c r="I66" s="90">
        <v>40830582143</v>
      </c>
      <c r="J66" s="90">
        <v>45788028531</v>
      </c>
      <c r="K66" s="90">
        <v>50622258022</v>
      </c>
      <c r="L66" s="90">
        <v>52208558456</v>
      </c>
      <c r="M66" s="100">
        <v>54205645960.120598</v>
      </c>
      <c r="N66" s="100">
        <v>8836177955.65732</v>
      </c>
      <c r="O66" s="100">
        <v>5425227525.8540707</v>
      </c>
      <c r="P66" s="100">
        <v>3552314239.7823601</v>
      </c>
      <c r="Q66" s="100">
        <v>2932866058.9858503</v>
      </c>
      <c r="R66" s="100">
        <v>3895496781.3643999</v>
      </c>
      <c r="S66" s="100">
        <v>4089117023.5900002</v>
      </c>
    </row>
    <row r="67" spans="1:19">
      <c r="A67" s="89" t="s">
        <v>252</v>
      </c>
      <c r="B67" s="89" t="s">
        <v>134</v>
      </c>
      <c r="C67" s="90">
        <v>3958770533</v>
      </c>
      <c r="D67" s="90">
        <v>4377342969</v>
      </c>
      <c r="E67" s="90">
        <v>6375439163</v>
      </c>
      <c r="F67" s="90">
        <v>7869933705</v>
      </c>
      <c r="G67" s="90">
        <v>8302847729</v>
      </c>
      <c r="H67" s="90">
        <v>8382229184</v>
      </c>
      <c r="I67" s="90">
        <v>9224696838</v>
      </c>
      <c r="J67" s="90">
        <v>10349822442</v>
      </c>
      <c r="K67" s="90">
        <v>11345265420</v>
      </c>
      <c r="L67" s="90">
        <v>13044288646</v>
      </c>
      <c r="M67" s="100">
        <v>14377671167.166302</v>
      </c>
      <c r="N67" s="100">
        <v>0</v>
      </c>
      <c r="O67" s="100">
        <v>0</v>
      </c>
      <c r="P67" s="100">
        <v>0</v>
      </c>
      <c r="Q67" s="100">
        <v>0</v>
      </c>
      <c r="R67" s="100">
        <v>0</v>
      </c>
      <c r="S67" s="100">
        <v>0</v>
      </c>
    </row>
    <row r="68" spans="1:19">
      <c r="A68" s="89" t="s">
        <v>253</v>
      </c>
      <c r="B68" s="89" t="s">
        <v>133</v>
      </c>
      <c r="C68" s="90">
        <v>1984</v>
      </c>
      <c r="D68" s="90">
        <v>1987</v>
      </c>
      <c r="E68" s="90">
        <v>2688</v>
      </c>
      <c r="F68" s="90">
        <v>4827</v>
      </c>
      <c r="G68" s="90">
        <v>2557</v>
      </c>
      <c r="H68" s="90">
        <v>2287</v>
      </c>
      <c r="I68" s="90">
        <v>3546</v>
      </c>
      <c r="J68" s="90">
        <v>62382</v>
      </c>
      <c r="K68" s="90">
        <v>795</v>
      </c>
      <c r="L68" s="90">
        <v>3256</v>
      </c>
      <c r="M68" s="100">
        <v>35076.199999999997</v>
      </c>
      <c r="N68" s="100">
        <v>0</v>
      </c>
      <c r="O68" s="100">
        <v>0</v>
      </c>
      <c r="P68" s="100">
        <v>0</v>
      </c>
      <c r="Q68" s="100">
        <v>0</v>
      </c>
      <c r="R68" s="100">
        <v>0</v>
      </c>
      <c r="S68" s="100">
        <v>0</v>
      </c>
    </row>
    <row r="69" spans="1:19">
      <c r="A69" s="89" t="s">
        <v>254</v>
      </c>
      <c r="B69" s="89" t="s">
        <v>166</v>
      </c>
      <c r="C69" s="90">
        <v>28199</v>
      </c>
      <c r="D69" s="90">
        <v>13727</v>
      </c>
      <c r="E69" s="90">
        <v>0</v>
      </c>
      <c r="F69" s="90">
        <v>0</v>
      </c>
      <c r="G69" s="90">
        <v>0</v>
      </c>
      <c r="H69" s="90">
        <v>433046</v>
      </c>
      <c r="I69" s="90">
        <v>0</v>
      </c>
      <c r="J69" s="90">
        <v>0</v>
      </c>
      <c r="K69" s="90">
        <v>0</v>
      </c>
      <c r="L69" s="90">
        <v>0</v>
      </c>
      <c r="M69" s="100">
        <v>0</v>
      </c>
      <c r="N69" s="100">
        <v>0</v>
      </c>
      <c r="O69" s="100">
        <v>0</v>
      </c>
      <c r="P69" s="100">
        <v>0</v>
      </c>
      <c r="Q69" s="100">
        <v>0</v>
      </c>
      <c r="R69" s="100">
        <v>0</v>
      </c>
      <c r="S69" s="100">
        <v>0</v>
      </c>
    </row>
    <row r="70" spans="1:19">
      <c r="A70" s="89" t="s">
        <v>255</v>
      </c>
      <c r="B70" s="89" t="s">
        <v>154</v>
      </c>
      <c r="C70" s="90">
        <v>0</v>
      </c>
      <c r="D70" s="90">
        <v>0</v>
      </c>
      <c r="E70" s="90">
        <v>0</v>
      </c>
      <c r="F70" s="90">
        <v>0</v>
      </c>
      <c r="G70" s="90">
        <v>0</v>
      </c>
      <c r="H70" s="90">
        <v>537213312</v>
      </c>
      <c r="I70" s="90">
        <v>340718513</v>
      </c>
      <c r="J70" s="90">
        <v>243687926</v>
      </c>
      <c r="K70" s="90">
        <v>107583539</v>
      </c>
      <c r="L70" s="90">
        <v>178451652</v>
      </c>
      <c r="M70" s="100">
        <v>174522546.77614</v>
      </c>
      <c r="N70" s="100">
        <v>0</v>
      </c>
      <c r="O70" s="100">
        <v>0</v>
      </c>
      <c r="P70" s="100">
        <v>0</v>
      </c>
      <c r="Q70" s="100">
        <v>0</v>
      </c>
      <c r="R70" s="100">
        <v>0</v>
      </c>
      <c r="S70" s="100">
        <v>0</v>
      </c>
    </row>
    <row r="71" spans="1:19">
      <c r="A71" s="89" t="s">
        <v>256</v>
      </c>
      <c r="B71" s="89" t="s">
        <v>132</v>
      </c>
      <c r="C71" s="90">
        <v>385165496</v>
      </c>
      <c r="D71" s="90">
        <v>280798496</v>
      </c>
      <c r="E71" s="90">
        <v>256931338</v>
      </c>
      <c r="F71" s="90">
        <v>244857745</v>
      </c>
      <c r="G71" s="90">
        <v>247759756</v>
      </c>
      <c r="H71" s="90">
        <v>282639534</v>
      </c>
      <c r="I71" s="90">
        <v>373258833</v>
      </c>
      <c r="J71" s="90">
        <v>387247880</v>
      </c>
      <c r="K71" s="90">
        <v>491967151</v>
      </c>
      <c r="L71" s="90">
        <v>511173291</v>
      </c>
      <c r="M71" s="100">
        <v>336006689.24926001</v>
      </c>
      <c r="N71" s="100">
        <v>0</v>
      </c>
      <c r="O71" s="100">
        <v>0</v>
      </c>
      <c r="P71" s="100">
        <v>0</v>
      </c>
      <c r="Q71" s="100">
        <v>0</v>
      </c>
      <c r="R71" s="100">
        <v>0</v>
      </c>
      <c r="S71" s="100">
        <v>0</v>
      </c>
    </row>
    <row r="72" spans="1:19">
      <c r="A72" s="89" t="s">
        <v>257</v>
      </c>
      <c r="B72" s="89" t="s">
        <v>131</v>
      </c>
      <c r="C72" s="90">
        <v>380469368</v>
      </c>
      <c r="D72" s="90">
        <v>363363355</v>
      </c>
      <c r="E72" s="90">
        <v>309327389</v>
      </c>
      <c r="F72" s="90">
        <v>348649977</v>
      </c>
      <c r="G72" s="90">
        <v>422820807</v>
      </c>
      <c r="H72" s="90">
        <v>427228348</v>
      </c>
      <c r="I72" s="90">
        <v>464250078</v>
      </c>
      <c r="J72" s="90">
        <v>509429282</v>
      </c>
      <c r="K72" s="90">
        <v>573273438</v>
      </c>
      <c r="L72" s="90">
        <v>563639234</v>
      </c>
      <c r="M72" s="100">
        <v>587266919.31974995</v>
      </c>
      <c r="N72" s="100">
        <v>0</v>
      </c>
      <c r="O72" s="100">
        <v>0</v>
      </c>
      <c r="P72" s="100">
        <v>0</v>
      </c>
      <c r="Q72" s="100">
        <v>0</v>
      </c>
      <c r="R72" s="100">
        <v>0</v>
      </c>
      <c r="S72" s="100">
        <v>0</v>
      </c>
    </row>
    <row r="73" spans="1:19">
      <c r="A73" s="89" t="s">
        <v>258</v>
      </c>
      <c r="B73" s="89" t="s">
        <v>130</v>
      </c>
      <c r="C73" s="90">
        <v>2425497556</v>
      </c>
      <c r="D73" s="90">
        <v>2621693279</v>
      </c>
      <c r="E73" s="90">
        <v>2787943901</v>
      </c>
      <c r="F73" s="90">
        <v>2854722963</v>
      </c>
      <c r="G73" s="90">
        <v>3217527182</v>
      </c>
      <c r="H73" s="90">
        <v>3010231350</v>
      </c>
      <c r="I73" s="90">
        <v>3032662449</v>
      </c>
      <c r="J73" s="90">
        <v>3165066650</v>
      </c>
      <c r="K73" s="90">
        <v>3522057048</v>
      </c>
      <c r="L73" s="90">
        <v>3672726319</v>
      </c>
      <c r="M73" s="100">
        <v>3951607632.6205001</v>
      </c>
      <c r="N73" s="100">
        <v>0</v>
      </c>
      <c r="O73" s="100">
        <v>0</v>
      </c>
      <c r="P73" s="100">
        <v>0</v>
      </c>
      <c r="Q73" s="100">
        <v>0</v>
      </c>
      <c r="R73" s="100">
        <v>0</v>
      </c>
      <c r="S73" s="100">
        <v>0</v>
      </c>
    </row>
    <row r="74" spans="1:19">
      <c r="A74" s="89" t="s">
        <v>259</v>
      </c>
      <c r="B74" s="89" t="s">
        <v>129</v>
      </c>
      <c r="C74" s="90">
        <v>1547976338</v>
      </c>
      <c r="D74" s="90">
        <v>1695981604</v>
      </c>
      <c r="E74" s="90">
        <v>1979223790</v>
      </c>
      <c r="F74" s="90">
        <v>2382067940</v>
      </c>
      <c r="G74" s="90">
        <v>2974895176</v>
      </c>
      <c r="H74" s="90">
        <v>3493532023</v>
      </c>
      <c r="I74" s="90">
        <v>3758891957</v>
      </c>
      <c r="J74" s="90">
        <v>3966912976</v>
      </c>
      <c r="K74" s="90">
        <v>4576689310</v>
      </c>
      <c r="L74" s="90">
        <v>5136130731</v>
      </c>
      <c r="M74" s="100">
        <v>5394662494.6226902</v>
      </c>
      <c r="N74" s="100">
        <v>0</v>
      </c>
      <c r="O74" s="100">
        <v>0</v>
      </c>
      <c r="P74" s="100">
        <v>0</v>
      </c>
      <c r="Q74" s="100">
        <v>0</v>
      </c>
      <c r="R74" s="100">
        <v>0</v>
      </c>
      <c r="S74" s="100">
        <v>0</v>
      </c>
    </row>
    <row r="75" spans="1:19">
      <c r="A75" s="89" t="s">
        <v>260</v>
      </c>
      <c r="B75" s="89" t="s">
        <v>128</v>
      </c>
      <c r="C75" s="90">
        <v>13981998</v>
      </c>
      <c r="D75" s="90">
        <v>8567544</v>
      </c>
      <c r="E75" s="90">
        <v>5821829</v>
      </c>
      <c r="F75" s="90">
        <v>5284731</v>
      </c>
      <c r="G75" s="90">
        <v>0</v>
      </c>
      <c r="H75" s="90">
        <v>0</v>
      </c>
      <c r="I75" s="90">
        <v>0</v>
      </c>
      <c r="J75" s="90">
        <v>0</v>
      </c>
      <c r="K75" s="90">
        <v>0</v>
      </c>
      <c r="L75" s="90">
        <v>0</v>
      </c>
      <c r="M75" s="100">
        <v>0</v>
      </c>
      <c r="N75" s="100">
        <v>0</v>
      </c>
      <c r="O75" s="100">
        <v>0</v>
      </c>
      <c r="P75" s="100">
        <v>0</v>
      </c>
      <c r="Q75" s="100">
        <v>0</v>
      </c>
      <c r="R75" s="100">
        <v>0</v>
      </c>
      <c r="S75" s="100">
        <v>0</v>
      </c>
    </row>
    <row r="76" spans="1:19" ht="25.5">
      <c r="A76" s="89" t="s">
        <v>261</v>
      </c>
      <c r="B76" s="89" t="s">
        <v>127</v>
      </c>
      <c r="C76" s="90">
        <v>145640038</v>
      </c>
      <c r="D76" s="90">
        <v>8814609</v>
      </c>
      <c r="E76" s="90">
        <v>15057391</v>
      </c>
      <c r="F76" s="90">
        <v>26417332</v>
      </c>
      <c r="G76" s="90">
        <v>64413432</v>
      </c>
      <c r="H76" s="90">
        <v>75630127</v>
      </c>
      <c r="I76" s="90">
        <v>123336230</v>
      </c>
      <c r="J76" s="90">
        <v>86384745</v>
      </c>
      <c r="K76" s="90">
        <v>134549427</v>
      </c>
      <c r="L76" s="90">
        <v>157850354</v>
      </c>
      <c r="M76" s="100">
        <v>157732866.79482001</v>
      </c>
      <c r="N76" s="100">
        <v>0</v>
      </c>
      <c r="O76" s="100">
        <v>0</v>
      </c>
      <c r="P76" s="100">
        <v>0</v>
      </c>
      <c r="Q76" s="91">
        <v>0</v>
      </c>
      <c r="R76" s="100">
        <v>0</v>
      </c>
      <c r="S76" s="100">
        <v>0</v>
      </c>
    </row>
    <row r="77" spans="1:19">
      <c r="A77" s="89" t="s">
        <v>262</v>
      </c>
      <c r="B77" s="89" t="s">
        <v>126</v>
      </c>
      <c r="C77" s="90">
        <v>1445950280</v>
      </c>
      <c r="D77" s="90">
        <v>1711449625</v>
      </c>
      <c r="E77" s="90">
        <v>1917829843</v>
      </c>
      <c r="F77" s="90">
        <v>1767963389</v>
      </c>
      <c r="G77" s="90">
        <v>1809193415</v>
      </c>
      <c r="H77" s="90">
        <v>2975033799</v>
      </c>
      <c r="I77" s="90">
        <v>3908865863</v>
      </c>
      <c r="J77" s="90">
        <v>3058045026</v>
      </c>
      <c r="K77" s="90">
        <v>3446840736</v>
      </c>
      <c r="L77" s="90">
        <v>3630765368</v>
      </c>
      <c r="M77" s="100">
        <v>3102720172.6216898</v>
      </c>
      <c r="N77" s="100">
        <v>0</v>
      </c>
      <c r="O77" s="100">
        <v>0</v>
      </c>
      <c r="P77" s="100">
        <v>0</v>
      </c>
      <c r="Q77" s="91">
        <v>0</v>
      </c>
      <c r="R77" s="100">
        <v>0</v>
      </c>
      <c r="S77" s="100">
        <v>0</v>
      </c>
    </row>
    <row r="78" spans="1:19">
      <c r="A78" s="89" t="s">
        <v>263</v>
      </c>
      <c r="B78" s="89" t="s">
        <v>125</v>
      </c>
      <c r="C78" s="90">
        <v>486770838</v>
      </c>
      <c r="D78" s="90">
        <v>581067649</v>
      </c>
      <c r="E78" s="90">
        <v>406916643</v>
      </c>
      <c r="F78" s="90">
        <v>365060536</v>
      </c>
      <c r="G78" s="90">
        <v>544516909</v>
      </c>
      <c r="H78" s="90">
        <v>466039257</v>
      </c>
      <c r="I78" s="90">
        <v>442663602</v>
      </c>
      <c r="J78" s="90">
        <v>599115208</v>
      </c>
      <c r="K78" s="90">
        <v>673541996</v>
      </c>
      <c r="L78" s="90">
        <v>622188601</v>
      </c>
      <c r="M78" s="100">
        <v>798005585.86812997</v>
      </c>
      <c r="N78" s="100">
        <v>8994083788.2747002</v>
      </c>
      <c r="O78" s="100">
        <v>5618053531.9681902</v>
      </c>
      <c r="P78" s="100">
        <v>3743275041.3892202</v>
      </c>
      <c r="Q78" s="91">
        <v>3176799888.2534304</v>
      </c>
      <c r="R78" s="100">
        <v>4144862916.4983597</v>
      </c>
      <c r="S78" s="100">
        <v>4394299058.4499998</v>
      </c>
    </row>
    <row r="79" spans="1:19">
      <c r="A79" s="89" t="s">
        <v>264</v>
      </c>
      <c r="B79" s="89" t="s">
        <v>124</v>
      </c>
      <c r="C79" s="90">
        <v>18938580</v>
      </c>
      <c r="D79" s="90">
        <v>3838525</v>
      </c>
      <c r="E79" s="90">
        <v>79397926</v>
      </c>
      <c r="F79" s="90">
        <v>59668874</v>
      </c>
      <c r="G79" s="90">
        <v>35489349</v>
      </c>
      <c r="H79" s="90">
        <v>52957336</v>
      </c>
      <c r="I79" s="90">
        <v>51199095</v>
      </c>
      <c r="J79" s="90">
        <v>51661840</v>
      </c>
      <c r="K79" s="90">
        <v>46246050</v>
      </c>
      <c r="L79" s="90">
        <v>23594812</v>
      </c>
      <c r="M79" s="100">
        <v>126537.58100000001</v>
      </c>
      <c r="N79" s="100">
        <v>552377.35699999996</v>
      </c>
      <c r="O79" s="100">
        <v>586946.92515999998</v>
      </c>
      <c r="P79" s="100">
        <v>450000</v>
      </c>
      <c r="Q79" s="91">
        <v>138298.62409</v>
      </c>
      <c r="R79" s="100">
        <v>73894.656000000003</v>
      </c>
      <c r="S79" s="100">
        <v>74617.66</v>
      </c>
    </row>
    <row r="80" spans="1:19">
      <c r="A80" s="89" t="s">
        <v>265</v>
      </c>
      <c r="B80" s="89" t="s">
        <v>184</v>
      </c>
      <c r="C80" s="90">
        <v>28361370</v>
      </c>
      <c r="D80" s="90">
        <v>1944960</v>
      </c>
      <c r="E80" s="90">
        <v>0</v>
      </c>
      <c r="F80" s="90">
        <v>0</v>
      </c>
      <c r="G80" s="90">
        <v>0</v>
      </c>
      <c r="H80" s="90">
        <v>0</v>
      </c>
      <c r="I80" s="90">
        <v>0</v>
      </c>
      <c r="J80" s="90">
        <v>0</v>
      </c>
      <c r="K80" s="90">
        <v>0</v>
      </c>
      <c r="L80" s="90">
        <v>0</v>
      </c>
      <c r="M80" s="100">
        <v>0</v>
      </c>
      <c r="N80" s="100">
        <v>0</v>
      </c>
      <c r="O80" s="100">
        <v>0</v>
      </c>
      <c r="P80" s="100">
        <v>0</v>
      </c>
      <c r="Q80" s="91">
        <v>0</v>
      </c>
      <c r="R80" s="100">
        <v>0</v>
      </c>
      <c r="S80" s="100">
        <v>0</v>
      </c>
    </row>
    <row r="81" spans="1:19" ht="25.5">
      <c r="A81" s="89" t="s">
        <v>266</v>
      </c>
      <c r="B81" s="89" t="s">
        <v>123</v>
      </c>
      <c r="C81" s="90">
        <v>55088</v>
      </c>
      <c r="D81" s="90">
        <v>82194</v>
      </c>
      <c r="E81" s="90">
        <v>86170</v>
      </c>
      <c r="F81" s="90">
        <v>86170</v>
      </c>
      <c r="G81" s="90">
        <v>74174</v>
      </c>
      <c r="H81" s="90">
        <v>17761</v>
      </c>
      <c r="I81" s="90">
        <v>15607</v>
      </c>
      <c r="J81" s="90">
        <v>216759</v>
      </c>
      <c r="K81" s="90">
        <v>178659</v>
      </c>
      <c r="L81" s="90">
        <v>477416</v>
      </c>
      <c r="M81" s="100">
        <v>99395.456000000006</v>
      </c>
      <c r="N81" s="100">
        <v>0</v>
      </c>
      <c r="O81" s="100">
        <v>0</v>
      </c>
      <c r="P81" s="100">
        <v>0</v>
      </c>
      <c r="Q81" s="91">
        <v>0</v>
      </c>
      <c r="R81" s="100">
        <v>0</v>
      </c>
      <c r="S81" s="100">
        <v>0</v>
      </c>
    </row>
    <row r="82" spans="1:19">
      <c r="A82" s="89" t="s">
        <v>267</v>
      </c>
      <c r="B82" s="89" t="s">
        <v>122</v>
      </c>
      <c r="C82" s="90">
        <v>4325969188</v>
      </c>
      <c r="D82" s="90">
        <v>4327226316</v>
      </c>
      <c r="E82" s="90">
        <v>5394587828</v>
      </c>
      <c r="F82" s="90">
        <v>4898287467</v>
      </c>
      <c r="G82" s="90">
        <v>4476723057</v>
      </c>
      <c r="H82" s="90">
        <v>4043895396</v>
      </c>
      <c r="I82" s="90">
        <v>4513700853</v>
      </c>
      <c r="J82" s="90">
        <v>5291855458</v>
      </c>
      <c r="K82" s="90">
        <v>5831786317</v>
      </c>
      <c r="L82" s="90">
        <v>5010217273</v>
      </c>
      <c r="M82" s="100">
        <v>4697400905.3976908</v>
      </c>
      <c r="N82" s="100">
        <v>0</v>
      </c>
      <c r="O82" s="100">
        <v>0</v>
      </c>
      <c r="P82" s="100">
        <v>0</v>
      </c>
      <c r="Q82" s="91">
        <v>0</v>
      </c>
      <c r="R82" s="100">
        <v>0</v>
      </c>
      <c r="S82" s="100">
        <v>0</v>
      </c>
    </row>
    <row r="83" spans="1:19" ht="25.5">
      <c r="A83" s="89" t="s">
        <v>268</v>
      </c>
      <c r="B83" s="89" t="s">
        <v>121</v>
      </c>
      <c r="C83" s="90">
        <v>277001042</v>
      </c>
      <c r="D83" s="90">
        <v>280041742</v>
      </c>
      <c r="E83" s="90">
        <v>296252616</v>
      </c>
      <c r="F83" s="90">
        <v>291238567</v>
      </c>
      <c r="G83" s="90">
        <v>347542647</v>
      </c>
      <c r="H83" s="90">
        <v>418262589</v>
      </c>
      <c r="I83" s="90">
        <v>585937895</v>
      </c>
      <c r="J83" s="90">
        <v>693201146</v>
      </c>
      <c r="K83" s="90">
        <v>1064333553</v>
      </c>
      <c r="L83" s="90">
        <v>915331981</v>
      </c>
      <c r="M83" s="100">
        <v>1328932354.5062599</v>
      </c>
      <c r="N83" s="100">
        <v>0</v>
      </c>
      <c r="O83" s="100">
        <v>0</v>
      </c>
      <c r="P83" s="100">
        <v>0</v>
      </c>
      <c r="Q83" s="91">
        <v>0</v>
      </c>
      <c r="R83" s="100">
        <v>0</v>
      </c>
      <c r="S83" s="100">
        <v>0</v>
      </c>
    </row>
    <row r="84" spans="1:19">
      <c r="A84" s="89" t="s">
        <v>269</v>
      </c>
      <c r="B84" s="89" t="s">
        <v>120</v>
      </c>
      <c r="C84" s="90">
        <v>7332285311</v>
      </c>
      <c r="D84" s="90">
        <v>7729360153</v>
      </c>
      <c r="E84" s="90">
        <v>6972618011</v>
      </c>
      <c r="F84" s="90">
        <v>9114731695</v>
      </c>
      <c r="G84" s="90">
        <v>8804864570</v>
      </c>
      <c r="H84" s="90">
        <v>6845583873</v>
      </c>
      <c r="I84" s="90">
        <v>7655115681</v>
      </c>
      <c r="J84" s="90">
        <v>9377045632</v>
      </c>
      <c r="K84" s="90">
        <v>9305947491</v>
      </c>
      <c r="L84" s="90">
        <v>9827090770</v>
      </c>
      <c r="M84" s="100">
        <v>10895390882.381699</v>
      </c>
      <c r="N84" s="100">
        <v>0</v>
      </c>
      <c r="O84" s="100">
        <v>0</v>
      </c>
      <c r="P84" s="100">
        <v>0</v>
      </c>
      <c r="Q84" s="91">
        <v>0</v>
      </c>
      <c r="R84" s="100">
        <v>0</v>
      </c>
      <c r="S84" s="100">
        <v>0</v>
      </c>
    </row>
    <row r="85" spans="1:19">
      <c r="A85" s="89" t="s">
        <v>270</v>
      </c>
      <c r="B85" s="89" t="s">
        <v>119</v>
      </c>
      <c r="C85" s="90">
        <v>742217444</v>
      </c>
      <c r="D85" s="90">
        <v>764860425</v>
      </c>
      <c r="E85" s="90">
        <v>895255634</v>
      </c>
      <c r="F85" s="90">
        <v>993766201</v>
      </c>
      <c r="G85" s="90">
        <v>1118967797</v>
      </c>
      <c r="H85" s="90">
        <v>1150100659</v>
      </c>
      <c r="I85" s="90">
        <v>1149047706</v>
      </c>
      <c r="J85" s="90">
        <v>1336170638</v>
      </c>
      <c r="K85" s="90">
        <v>1297554668</v>
      </c>
      <c r="L85" s="90">
        <v>1371811588</v>
      </c>
      <c r="M85" s="100">
        <v>1257966821.25649</v>
      </c>
      <c r="N85" s="100">
        <v>0</v>
      </c>
      <c r="O85" s="100">
        <v>0</v>
      </c>
      <c r="P85" s="100">
        <v>0</v>
      </c>
      <c r="Q85" s="91">
        <v>0</v>
      </c>
      <c r="R85" s="100">
        <v>0</v>
      </c>
      <c r="S85" s="100">
        <v>0</v>
      </c>
    </row>
    <row r="86" spans="1:19">
      <c r="A86" s="89" t="s">
        <v>271</v>
      </c>
      <c r="B86" s="89" t="s">
        <v>191</v>
      </c>
      <c r="C86" s="90">
        <v>15866715</v>
      </c>
      <c r="D86" s="90">
        <v>180221085</v>
      </c>
      <c r="E86" s="90">
        <v>177037532</v>
      </c>
      <c r="F86" s="90">
        <v>190611038</v>
      </c>
      <c r="G86" s="90">
        <v>239911532</v>
      </c>
      <c r="H86" s="90">
        <v>813965916</v>
      </c>
      <c r="I86" s="90">
        <v>715654135</v>
      </c>
      <c r="J86" s="90">
        <v>912544008</v>
      </c>
      <c r="K86" s="90">
        <v>1486894741</v>
      </c>
      <c r="L86" s="90">
        <v>625364034</v>
      </c>
      <c r="M86" s="100">
        <v>407468998.47452003</v>
      </c>
      <c r="N86" s="100">
        <v>0</v>
      </c>
      <c r="O86" s="100">
        <v>0</v>
      </c>
      <c r="P86" s="100">
        <v>0</v>
      </c>
      <c r="Q86" s="91">
        <v>0</v>
      </c>
      <c r="R86" s="100">
        <v>0</v>
      </c>
      <c r="S86" s="100">
        <v>0</v>
      </c>
    </row>
    <row r="87" spans="1:19">
      <c r="A87" s="89" t="s">
        <v>1424</v>
      </c>
      <c r="B87" s="89" t="s">
        <v>1425</v>
      </c>
      <c r="C87" s="90">
        <v>0</v>
      </c>
      <c r="D87" s="90">
        <v>0</v>
      </c>
      <c r="E87" s="90">
        <v>0</v>
      </c>
      <c r="F87" s="90">
        <v>0</v>
      </c>
      <c r="G87" s="90">
        <v>0</v>
      </c>
      <c r="H87" s="90">
        <v>0</v>
      </c>
      <c r="I87" s="90">
        <v>0</v>
      </c>
      <c r="J87" s="90">
        <v>0</v>
      </c>
      <c r="K87" s="90">
        <v>0</v>
      </c>
      <c r="L87" s="90">
        <v>0</v>
      </c>
      <c r="M87" s="100">
        <v>0</v>
      </c>
      <c r="N87" s="100">
        <v>801.73</v>
      </c>
      <c r="O87" s="100">
        <v>72623.577000000005</v>
      </c>
      <c r="P87" s="100">
        <v>149846.24002</v>
      </c>
      <c r="Q87" s="100">
        <v>75059.538</v>
      </c>
      <c r="R87" s="100">
        <v>260823.872</v>
      </c>
      <c r="S87" s="100">
        <v>334851.94</v>
      </c>
    </row>
    <row r="88" spans="1:19" ht="25.5">
      <c r="A88" s="89" t="s">
        <v>273</v>
      </c>
      <c r="B88" s="89" t="s">
        <v>185</v>
      </c>
      <c r="C88" s="90">
        <v>0</v>
      </c>
      <c r="D88" s="90">
        <v>0</v>
      </c>
      <c r="E88" s="90">
        <v>0</v>
      </c>
      <c r="F88" s="90">
        <v>0</v>
      </c>
      <c r="G88" s="90">
        <v>0</v>
      </c>
      <c r="H88" s="90">
        <v>0</v>
      </c>
      <c r="I88" s="90">
        <v>0</v>
      </c>
      <c r="J88" s="90">
        <v>0</v>
      </c>
      <c r="K88" s="90">
        <v>0</v>
      </c>
      <c r="L88" s="90">
        <v>102382</v>
      </c>
      <c r="M88" s="100">
        <v>167354.65100000001</v>
      </c>
      <c r="N88" s="100">
        <v>0</v>
      </c>
      <c r="O88" s="100">
        <v>0</v>
      </c>
      <c r="P88" s="100">
        <v>0</v>
      </c>
      <c r="Q88" s="100">
        <v>0</v>
      </c>
      <c r="R88" s="100">
        <v>0</v>
      </c>
      <c r="S88" s="100">
        <v>0</v>
      </c>
    </row>
    <row r="89" spans="1:19">
      <c r="A89" s="89" t="s">
        <v>274</v>
      </c>
      <c r="B89" s="89" t="s">
        <v>118</v>
      </c>
      <c r="C89" s="90">
        <v>3712981431</v>
      </c>
      <c r="D89" s="90">
        <v>4471232956</v>
      </c>
      <c r="E89" s="90">
        <v>4953351238</v>
      </c>
      <c r="F89" s="90">
        <v>5113128290</v>
      </c>
      <c r="G89" s="90">
        <v>5208908777</v>
      </c>
      <c r="H89" s="90">
        <v>5211799017</v>
      </c>
      <c r="I89" s="90">
        <v>5576898868</v>
      </c>
      <c r="J89" s="90">
        <v>7005846159</v>
      </c>
      <c r="K89" s="90">
        <v>7988558044</v>
      </c>
      <c r="L89" s="90">
        <v>8240195253</v>
      </c>
      <c r="M89" s="100">
        <v>8094355395.9741507</v>
      </c>
      <c r="N89" s="100">
        <v>0</v>
      </c>
      <c r="O89" s="100">
        <v>0</v>
      </c>
      <c r="P89" s="100">
        <v>0</v>
      </c>
      <c r="Q89" s="91">
        <v>0</v>
      </c>
      <c r="R89" s="100">
        <v>0</v>
      </c>
      <c r="S89" s="100">
        <v>0</v>
      </c>
    </row>
    <row r="90" spans="1:19">
      <c r="A90" s="89" t="s">
        <v>275</v>
      </c>
      <c r="B90" s="89" t="s">
        <v>155</v>
      </c>
      <c r="C90" s="90">
        <v>1797496816</v>
      </c>
      <c r="D90" s="90">
        <v>1893406930</v>
      </c>
      <c r="E90" s="90">
        <v>2005157908</v>
      </c>
      <c r="F90" s="90">
        <v>1492674089</v>
      </c>
      <c r="G90" s="90">
        <v>1674740145</v>
      </c>
      <c r="H90" s="90">
        <v>2029249607</v>
      </c>
      <c r="I90" s="90">
        <v>2093880429</v>
      </c>
      <c r="J90" s="90">
        <v>2268930195</v>
      </c>
      <c r="K90" s="90">
        <v>2716003393</v>
      </c>
      <c r="L90" s="90">
        <v>3198963262</v>
      </c>
      <c r="M90" s="100">
        <v>3207777323.99155</v>
      </c>
      <c r="N90" s="100">
        <v>0</v>
      </c>
      <c r="O90" s="100">
        <v>0</v>
      </c>
      <c r="P90" s="100">
        <v>0</v>
      </c>
      <c r="Q90" s="91">
        <v>0</v>
      </c>
      <c r="R90" s="100">
        <v>0</v>
      </c>
      <c r="S90" s="100">
        <v>0</v>
      </c>
    </row>
    <row r="91" spans="1:19">
      <c r="A91" s="89" t="s">
        <v>276</v>
      </c>
      <c r="B91" s="89" t="s">
        <v>167</v>
      </c>
      <c r="C91" s="90">
        <v>19072956</v>
      </c>
      <c r="D91" s="90">
        <v>21220673</v>
      </c>
      <c r="E91" s="90">
        <v>17607771</v>
      </c>
      <c r="F91" s="90">
        <v>11121474</v>
      </c>
      <c r="G91" s="90">
        <v>11826830</v>
      </c>
      <c r="H91" s="90">
        <v>11033228</v>
      </c>
      <c r="I91" s="90">
        <v>10309080</v>
      </c>
      <c r="J91" s="90">
        <v>9384627</v>
      </c>
      <c r="K91" s="90">
        <v>159412</v>
      </c>
      <c r="L91" s="90">
        <v>136114</v>
      </c>
      <c r="M91" s="100">
        <v>130211.637</v>
      </c>
      <c r="N91" s="100">
        <v>0</v>
      </c>
      <c r="O91" s="100">
        <v>0</v>
      </c>
      <c r="P91" s="100">
        <v>0</v>
      </c>
      <c r="Q91" s="91">
        <v>0</v>
      </c>
      <c r="R91" s="100">
        <v>0</v>
      </c>
      <c r="S91" s="100">
        <v>0</v>
      </c>
    </row>
    <row r="92" spans="1:19">
      <c r="A92" s="89" t="s">
        <v>1427</v>
      </c>
      <c r="B92" s="89" t="s">
        <v>1428</v>
      </c>
      <c r="C92" s="90">
        <v>0</v>
      </c>
      <c r="D92" s="90">
        <v>0</v>
      </c>
      <c r="E92" s="90">
        <v>0</v>
      </c>
      <c r="F92" s="90">
        <v>0</v>
      </c>
      <c r="G92" s="90">
        <v>0</v>
      </c>
      <c r="H92" s="90">
        <v>0</v>
      </c>
      <c r="I92" s="90">
        <v>0</v>
      </c>
      <c r="J92" s="90">
        <v>0</v>
      </c>
      <c r="K92" s="90">
        <v>0</v>
      </c>
      <c r="L92" s="90">
        <v>0</v>
      </c>
      <c r="M92" s="100">
        <v>0</v>
      </c>
      <c r="N92" s="100">
        <v>109178517.26252</v>
      </c>
      <c r="O92" s="100">
        <v>108314650.19754</v>
      </c>
      <c r="P92" s="100">
        <v>132815477.81436001</v>
      </c>
      <c r="Q92" s="91">
        <v>154032507.23492002</v>
      </c>
      <c r="R92" s="100">
        <v>183912369.44196999</v>
      </c>
      <c r="S92" s="100">
        <v>172401504.72</v>
      </c>
    </row>
    <row r="93" spans="1:19">
      <c r="A93" s="89" t="s">
        <v>277</v>
      </c>
      <c r="B93" s="89" t="s">
        <v>1431</v>
      </c>
      <c r="C93" s="90">
        <v>-2178728168</v>
      </c>
      <c r="D93" s="90">
        <v>-2274308637</v>
      </c>
      <c r="E93" s="90">
        <v>-2130902330</v>
      </c>
      <c r="F93" s="90">
        <v>-2317595640</v>
      </c>
      <c r="G93" s="90">
        <v>-2699515306</v>
      </c>
      <c r="H93" s="90">
        <v>-2944494014</v>
      </c>
      <c r="I93" s="90">
        <v>-3190525115</v>
      </c>
      <c r="J93" s="90">
        <v>-3524602448</v>
      </c>
      <c r="K93" s="90">
        <v>-3987173166</v>
      </c>
      <c r="L93" s="90">
        <v>-4521943881</v>
      </c>
      <c r="M93" s="100">
        <v>-4564401372.4260397</v>
      </c>
      <c r="N93" s="100">
        <v>-267637528.96689999</v>
      </c>
      <c r="O93" s="100">
        <v>-301800226.81382</v>
      </c>
      <c r="P93" s="100">
        <v>-324376125.66123998</v>
      </c>
      <c r="Q93" s="91">
        <v>-398179694.66459</v>
      </c>
      <c r="R93" s="100">
        <v>-433613223.10393</v>
      </c>
      <c r="S93" s="100">
        <v>-477993009.18000001</v>
      </c>
    </row>
    <row r="94" spans="1:19">
      <c r="A94" s="89" t="s">
        <v>278</v>
      </c>
      <c r="B94" s="89" t="s">
        <v>116</v>
      </c>
      <c r="C94" s="90">
        <v>813235213</v>
      </c>
      <c r="D94" s="90">
        <v>869876195</v>
      </c>
      <c r="E94" s="90">
        <v>959820856</v>
      </c>
      <c r="F94" s="90">
        <v>1064195812</v>
      </c>
      <c r="G94" s="90">
        <v>1160148131</v>
      </c>
      <c r="H94" s="90">
        <v>1303594342</v>
      </c>
      <c r="I94" s="90">
        <v>1490416258</v>
      </c>
      <c r="J94" s="90">
        <v>1537610606</v>
      </c>
      <c r="K94" s="90">
        <v>1661708395</v>
      </c>
      <c r="L94" s="90">
        <v>1557488478</v>
      </c>
      <c r="M94" s="100">
        <v>1413584299.35185</v>
      </c>
      <c r="N94" s="100">
        <v>1868685082.2569699</v>
      </c>
      <c r="O94" s="100">
        <v>2239044670.8674197</v>
      </c>
      <c r="P94" s="100">
        <v>2750361810.15168</v>
      </c>
      <c r="Q94" s="91">
        <v>3521752808.8534904</v>
      </c>
      <c r="R94" s="100">
        <v>4414959785.9172096</v>
      </c>
      <c r="S94" s="100">
        <v>4942074651.9200001</v>
      </c>
    </row>
    <row r="95" spans="1:19">
      <c r="A95" s="89" t="s">
        <v>279</v>
      </c>
      <c r="B95" s="89" t="s">
        <v>115</v>
      </c>
      <c r="C95" s="90">
        <v>34019290</v>
      </c>
      <c r="D95" s="90">
        <v>34783956</v>
      </c>
      <c r="E95" s="90">
        <v>37331191</v>
      </c>
      <c r="F95" s="90">
        <v>43201218</v>
      </c>
      <c r="G95" s="90">
        <v>49201304</v>
      </c>
      <c r="H95" s="90">
        <v>52078304</v>
      </c>
      <c r="I95" s="90">
        <v>53636121</v>
      </c>
      <c r="J95" s="90">
        <v>45532312</v>
      </c>
      <c r="K95" s="90">
        <v>87999120</v>
      </c>
      <c r="L95" s="90">
        <v>61347644</v>
      </c>
      <c r="M95" s="100">
        <v>60125507.718269996</v>
      </c>
      <c r="N95" s="100">
        <v>67017197.149889998</v>
      </c>
      <c r="O95" s="100">
        <v>78259637.314839989</v>
      </c>
      <c r="P95" s="100">
        <v>114422702.48788001</v>
      </c>
      <c r="Q95" s="91">
        <v>104896553.73692</v>
      </c>
      <c r="R95" s="100">
        <v>79167062.345899999</v>
      </c>
      <c r="S95" s="100">
        <v>124230215.83</v>
      </c>
    </row>
    <row r="96" spans="1:19">
      <c r="A96" s="89" t="s">
        <v>280</v>
      </c>
      <c r="B96" s="89" t="s">
        <v>114</v>
      </c>
      <c r="C96" s="90">
        <v>200065680</v>
      </c>
      <c r="D96" s="90">
        <v>215287670</v>
      </c>
      <c r="E96" s="90">
        <v>203644963</v>
      </c>
      <c r="F96" s="90">
        <v>258223969</v>
      </c>
      <c r="G96" s="90">
        <v>295376712</v>
      </c>
      <c r="H96" s="90">
        <v>354489997</v>
      </c>
      <c r="I96" s="90">
        <v>465211718</v>
      </c>
      <c r="J96" s="90">
        <v>535956017</v>
      </c>
      <c r="K96" s="90">
        <v>642748034</v>
      </c>
      <c r="L96" s="90">
        <v>551547548</v>
      </c>
      <c r="M96" s="100">
        <v>401720237.40608001</v>
      </c>
      <c r="N96" s="100">
        <v>387069763.00040001</v>
      </c>
      <c r="O96" s="100">
        <v>482824956.76683003</v>
      </c>
      <c r="P96" s="100">
        <v>500176039.60553002</v>
      </c>
      <c r="Q96" s="100">
        <v>815671387.89931989</v>
      </c>
      <c r="R96" s="100">
        <v>840234246.40206003</v>
      </c>
      <c r="S96" s="100">
        <v>1003228863.92</v>
      </c>
    </row>
    <row r="97" spans="1:19">
      <c r="A97" s="89" t="s">
        <v>1517</v>
      </c>
      <c r="B97" s="89" t="s">
        <v>1518</v>
      </c>
      <c r="C97" s="90">
        <v>0</v>
      </c>
      <c r="D97" s="90">
        <v>0</v>
      </c>
      <c r="E97" s="90">
        <v>0</v>
      </c>
      <c r="F97" s="90">
        <v>0</v>
      </c>
      <c r="G97" s="90">
        <v>0</v>
      </c>
      <c r="H97" s="90">
        <v>0</v>
      </c>
      <c r="I97" s="90">
        <v>0</v>
      </c>
      <c r="J97" s="90">
        <v>0</v>
      </c>
      <c r="K97" s="90">
        <v>0</v>
      </c>
      <c r="L97" s="90">
        <v>0</v>
      </c>
      <c r="M97" s="100">
        <v>0</v>
      </c>
      <c r="N97" s="100">
        <v>24763606.023639999</v>
      </c>
      <c r="O97" s="100">
        <v>12764372.150540002</v>
      </c>
      <c r="P97" s="100">
        <v>14606324.65257</v>
      </c>
      <c r="Q97" s="91">
        <v>17743123.818860002</v>
      </c>
      <c r="R97" s="100">
        <v>32640338.829999998</v>
      </c>
      <c r="S97" s="100">
        <v>35902822.039999999</v>
      </c>
    </row>
    <row r="98" spans="1:19">
      <c r="A98" s="89" t="s">
        <v>281</v>
      </c>
      <c r="B98" s="89" t="s">
        <v>113</v>
      </c>
      <c r="C98" s="90">
        <v>8704798</v>
      </c>
      <c r="D98" s="90">
        <v>8568777</v>
      </c>
      <c r="E98" s="90">
        <v>14498227</v>
      </c>
      <c r="F98" s="90">
        <v>28902968</v>
      </c>
      <c r="G98" s="90">
        <v>14896457</v>
      </c>
      <c r="H98" s="90">
        <v>19344118</v>
      </c>
      <c r="I98" s="90">
        <v>20367635</v>
      </c>
      <c r="J98" s="90">
        <v>22856130</v>
      </c>
      <c r="K98" s="90">
        <v>26184840</v>
      </c>
      <c r="L98" s="90">
        <v>19718862</v>
      </c>
      <c r="M98" s="100">
        <v>19150515.341220003</v>
      </c>
      <c r="N98" s="100">
        <v>21134731.26684</v>
      </c>
      <c r="O98" s="100">
        <v>29123465.182560001</v>
      </c>
      <c r="P98" s="100">
        <v>31942772.410659999</v>
      </c>
      <c r="Q98" s="91">
        <v>33810897.250270002</v>
      </c>
      <c r="R98" s="100">
        <v>38594638.584300004</v>
      </c>
      <c r="S98" s="100">
        <v>64338796.75</v>
      </c>
    </row>
    <row r="99" spans="1:19">
      <c r="A99" s="89" t="s">
        <v>1526</v>
      </c>
      <c r="B99" s="89" t="s">
        <v>1527</v>
      </c>
      <c r="C99" s="90">
        <v>0</v>
      </c>
      <c r="D99" s="90">
        <v>0</v>
      </c>
      <c r="E99" s="90">
        <v>0</v>
      </c>
      <c r="F99" s="90">
        <v>0</v>
      </c>
      <c r="G99" s="90">
        <v>0</v>
      </c>
      <c r="H99" s="90">
        <v>0</v>
      </c>
      <c r="I99" s="90">
        <v>0</v>
      </c>
      <c r="J99" s="90">
        <v>0</v>
      </c>
      <c r="K99" s="90">
        <v>0</v>
      </c>
      <c r="L99" s="90">
        <v>0</v>
      </c>
      <c r="M99" s="100">
        <v>0</v>
      </c>
      <c r="N99" s="100">
        <v>916578194.24751997</v>
      </c>
      <c r="O99" s="100">
        <v>965754808.08706009</v>
      </c>
      <c r="P99" s="100">
        <v>1286033311.2379599</v>
      </c>
      <c r="Q99" s="91">
        <v>1437918671.0286498</v>
      </c>
      <c r="R99" s="100">
        <v>1622556062.70403</v>
      </c>
      <c r="S99" s="100">
        <v>1903244980.2</v>
      </c>
    </row>
    <row r="100" spans="1:19">
      <c r="A100" s="89" t="s">
        <v>282</v>
      </c>
      <c r="B100" s="89" t="s">
        <v>112</v>
      </c>
      <c r="C100" s="90">
        <v>13743592</v>
      </c>
      <c r="D100" s="90">
        <v>19904633</v>
      </c>
      <c r="E100" s="90">
        <v>17865066</v>
      </c>
      <c r="F100" s="90">
        <v>23120729</v>
      </c>
      <c r="G100" s="90">
        <v>37668765</v>
      </c>
      <c r="H100" s="90">
        <v>33964463</v>
      </c>
      <c r="I100" s="90">
        <v>25793575</v>
      </c>
      <c r="J100" s="90">
        <v>24651174</v>
      </c>
      <c r="K100" s="90">
        <v>31000545</v>
      </c>
      <c r="L100" s="90">
        <v>29124098</v>
      </c>
      <c r="M100" s="100">
        <v>39441213.333999999</v>
      </c>
      <c r="N100" s="100">
        <v>0</v>
      </c>
      <c r="O100" s="100">
        <v>0</v>
      </c>
      <c r="P100" s="100">
        <v>0</v>
      </c>
      <c r="Q100" s="91">
        <v>0</v>
      </c>
      <c r="R100" s="100">
        <v>0</v>
      </c>
      <c r="S100" s="100">
        <v>0</v>
      </c>
    </row>
    <row r="101" spans="1:19">
      <c r="A101" s="89" t="s">
        <v>283</v>
      </c>
      <c r="B101" s="89" t="s">
        <v>111</v>
      </c>
      <c r="C101" s="90">
        <v>1691033</v>
      </c>
      <c r="D101" s="90">
        <v>1444388</v>
      </c>
      <c r="E101" s="90">
        <v>1501046</v>
      </c>
      <c r="F101" s="90">
        <v>1919854</v>
      </c>
      <c r="G101" s="90">
        <v>3583232</v>
      </c>
      <c r="H101" s="90">
        <v>3692801</v>
      </c>
      <c r="I101" s="90">
        <v>3988361</v>
      </c>
      <c r="J101" s="90">
        <v>3633619</v>
      </c>
      <c r="K101" s="90">
        <v>3943725</v>
      </c>
      <c r="L101" s="90">
        <v>4408256</v>
      </c>
      <c r="M101" s="100">
        <v>2123383.0499999998</v>
      </c>
      <c r="N101" s="100">
        <v>0</v>
      </c>
      <c r="O101" s="100">
        <v>0</v>
      </c>
      <c r="P101" s="100">
        <v>0</v>
      </c>
      <c r="Q101" s="91">
        <v>0</v>
      </c>
      <c r="R101" s="100">
        <v>0</v>
      </c>
      <c r="S101" s="100">
        <v>0</v>
      </c>
    </row>
    <row r="102" spans="1:19">
      <c r="A102" s="89" t="s">
        <v>284</v>
      </c>
      <c r="B102" s="89" t="s">
        <v>110</v>
      </c>
      <c r="C102" s="90">
        <v>376672140</v>
      </c>
      <c r="D102" s="90">
        <v>397182844</v>
      </c>
      <c r="E102" s="90">
        <v>477253838</v>
      </c>
      <c r="F102" s="90">
        <v>468315287</v>
      </c>
      <c r="G102" s="90">
        <v>505681260</v>
      </c>
      <c r="H102" s="90">
        <v>563064739</v>
      </c>
      <c r="I102" s="90">
        <v>665787839</v>
      </c>
      <c r="J102" s="90">
        <v>622795748</v>
      </c>
      <c r="K102" s="90">
        <v>595955684</v>
      </c>
      <c r="L102" s="90">
        <v>622729003</v>
      </c>
      <c r="M102" s="100">
        <v>643808027.58211994</v>
      </c>
      <c r="N102" s="100">
        <v>0</v>
      </c>
      <c r="O102" s="100">
        <v>0</v>
      </c>
      <c r="P102" s="100">
        <v>0</v>
      </c>
      <c r="Q102" s="100">
        <v>0</v>
      </c>
      <c r="R102" s="100">
        <v>0</v>
      </c>
      <c r="S102" s="100">
        <v>0</v>
      </c>
    </row>
    <row r="103" spans="1:19">
      <c r="A103" s="89" t="s">
        <v>285</v>
      </c>
      <c r="B103" s="89" t="s">
        <v>192</v>
      </c>
      <c r="C103" s="90">
        <v>17465</v>
      </c>
      <c r="D103" s="90">
        <v>26367</v>
      </c>
      <c r="E103" s="90">
        <v>12387</v>
      </c>
      <c r="F103" s="90">
        <v>12327</v>
      </c>
      <c r="G103" s="90">
        <v>143799</v>
      </c>
      <c r="H103" s="90">
        <v>470010</v>
      </c>
      <c r="I103" s="90">
        <v>679888</v>
      </c>
      <c r="J103" s="90">
        <v>565967</v>
      </c>
      <c r="K103" s="90">
        <v>2145847</v>
      </c>
      <c r="L103" s="90">
        <v>741961</v>
      </c>
      <c r="M103" s="100">
        <v>910684.47927999997</v>
      </c>
      <c r="N103" s="100">
        <v>0</v>
      </c>
      <c r="O103" s="100">
        <v>0</v>
      </c>
      <c r="P103" s="100">
        <v>0</v>
      </c>
      <c r="Q103" s="100">
        <v>0</v>
      </c>
      <c r="R103" s="100">
        <v>0</v>
      </c>
      <c r="S103" s="100">
        <v>0</v>
      </c>
    </row>
    <row r="104" spans="1:19">
      <c r="A104" s="89" t="s">
        <v>286</v>
      </c>
      <c r="B104" s="89" t="s">
        <v>109</v>
      </c>
      <c r="C104" s="90">
        <v>180741525</v>
      </c>
      <c r="D104" s="90">
        <v>172751622</v>
      </c>
      <c r="E104" s="90">
        <v>194774335</v>
      </c>
      <c r="F104" s="90">
        <v>233673841</v>
      </c>
      <c r="G104" s="90">
        <v>245382837</v>
      </c>
      <c r="H104" s="90">
        <v>257031558</v>
      </c>
      <c r="I104" s="90">
        <v>220357292</v>
      </c>
      <c r="J104" s="90">
        <v>262321263</v>
      </c>
      <c r="K104" s="90">
        <v>265011113</v>
      </c>
      <c r="L104" s="90">
        <v>253943269</v>
      </c>
      <c r="M104" s="100">
        <v>237328977.41406</v>
      </c>
      <c r="N104" s="100">
        <v>459656014.44812</v>
      </c>
      <c r="O104" s="100">
        <v>636205135.05787003</v>
      </c>
      <c r="P104" s="100">
        <v>699878122.27266002</v>
      </c>
      <c r="Q104" s="100">
        <v>924854526.68901002</v>
      </c>
      <c r="R104" s="100">
        <v>1105960262.3412199</v>
      </c>
      <c r="S104" s="100">
        <v>1112346193.21</v>
      </c>
    </row>
    <row r="105" spans="1:19">
      <c r="A105" s="89" t="s">
        <v>287</v>
      </c>
      <c r="B105" s="89" t="s">
        <v>156</v>
      </c>
      <c r="C105" s="90">
        <v>4472416</v>
      </c>
      <c r="D105" s="90">
        <v>5316352</v>
      </c>
      <c r="E105" s="90">
        <v>8344964</v>
      </c>
      <c r="F105" s="90">
        <v>5248770</v>
      </c>
      <c r="G105" s="90">
        <v>3793800</v>
      </c>
      <c r="H105" s="90">
        <v>11818762</v>
      </c>
      <c r="I105" s="90">
        <v>27073955</v>
      </c>
      <c r="J105" s="90">
        <v>2554722</v>
      </c>
      <c r="K105" s="90">
        <v>11400218</v>
      </c>
      <c r="L105" s="90">
        <v>2398309</v>
      </c>
      <c r="M105" s="100">
        <v>6734615.4326299997</v>
      </c>
      <c r="N105" s="100">
        <v>18863552.002040002</v>
      </c>
      <c r="O105" s="100">
        <v>26352944.684349999</v>
      </c>
      <c r="P105" s="100">
        <v>86161422.468510002</v>
      </c>
      <c r="Q105" s="100">
        <v>138572389.89530998</v>
      </c>
      <c r="R105" s="100">
        <v>647233061.55685997</v>
      </c>
      <c r="S105" s="100">
        <v>650260993.70000005</v>
      </c>
    </row>
    <row r="106" spans="1:19">
      <c r="A106" s="89" t="s">
        <v>288</v>
      </c>
      <c r="B106" s="89" t="s">
        <v>108</v>
      </c>
      <c r="C106" s="90">
        <v>30775420</v>
      </c>
      <c r="D106" s="90">
        <v>46615932</v>
      </c>
      <c r="E106" s="90">
        <v>35843357</v>
      </c>
      <c r="F106" s="90">
        <v>39453484</v>
      </c>
      <c r="G106" s="90">
        <v>39318108</v>
      </c>
      <c r="H106" s="90">
        <v>41864742</v>
      </c>
      <c r="I106" s="90">
        <v>45425265</v>
      </c>
      <c r="J106" s="90">
        <v>53506636</v>
      </c>
      <c r="K106" s="90">
        <v>38643440</v>
      </c>
      <c r="L106" s="90">
        <v>54729667</v>
      </c>
      <c r="M106" s="100">
        <v>48498215.700370006</v>
      </c>
      <c r="N106" s="100">
        <v>40287906.075800002</v>
      </c>
      <c r="O106" s="100">
        <v>35844628.052819997</v>
      </c>
      <c r="P106" s="100">
        <v>46041278.195469998</v>
      </c>
      <c r="Q106" s="100">
        <v>70004906.535679996</v>
      </c>
      <c r="R106" s="100">
        <v>78343613.135660008</v>
      </c>
      <c r="S106" s="100">
        <v>76867183.620000005</v>
      </c>
    </row>
    <row r="107" spans="1:19">
      <c r="A107" s="89" t="s">
        <v>289</v>
      </c>
      <c r="B107" s="89" t="s">
        <v>1624</v>
      </c>
      <c r="C107" s="90">
        <v>-37668146</v>
      </c>
      <c r="D107" s="90">
        <v>-32006346</v>
      </c>
      <c r="E107" s="90">
        <v>-31248518</v>
      </c>
      <c r="F107" s="90">
        <v>-37876635</v>
      </c>
      <c r="G107" s="90">
        <v>-34898143</v>
      </c>
      <c r="H107" s="90">
        <v>-34225152</v>
      </c>
      <c r="I107" s="90">
        <v>-37905391</v>
      </c>
      <c r="J107" s="90">
        <v>-36762982</v>
      </c>
      <c r="K107" s="90">
        <v>-43324171</v>
      </c>
      <c r="L107" s="90">
        <v>-43200139</v>
      </c>
      <c r="M107" s="100">
        <v>-46257078.106179997</v>
      </c>
      <c r="N107" s="100">
        <v>-66685881.957280003</v>
      </c>
      <c r="O107" s="100">
        <v>-28085276.429450002</v>
      </c>
      <c r="P107" s="100">
        <v>-28900163.179559998</v>
      </c>
      <c r="Q107" s="100">
        <v>-21719648.000530001</v>
      </c>
      <c r="R107" s="100">
        <v>-29769499.98282</v>
      </c>
      <c r="S107" s="100">
        <v>-28345397.359999999</v>
      </c>
    </row>
    <row r="108" spans="1:19">
      <c r="A108" s="89" t="s">
        <v>290</v>
      </c>
      <c r="B108" s="89" t="s">
        <v>193</v>
      </c>
      <c r="C108" s="90">
        <v>47782161490</v>
      </c>
      <c r="D108" s="90">
        <v>50021994426</v>
      </c>
      <c r="E108" s="90">
        <v>55649008730</v>
      </c>
      <c r="F108" s="90">
        <v>58788189144</v>
      </c>
      <c r="G108" s="90">
        <v>65863637715</v>
      </c>
      <c r="H108" s="90">
        <v>69216474458</v>
      </c>
      <c r="I108" s="90">
        <v>73318827618</v>
      </c>
      <c r="J108" s="90">
        <v>78032720022</v>
      </c>
      <c r="K108" s="90">
        <v>101578811770</v>
      </c>
      <c r="L108" s="90">
        <v>113273307979</v>
      </c>
      <c r="M108" s="100">
        <v>122781735201.686</v>
      </c>
      <c r="N108" s="100">
        <v>164902652404.55499</v>
      </c>
      <c r="O108" s="100">
        <v>177176826362.828</v>
      </c>
      <c r="P108" s="100">
        <v>185221795803.61801</v>
      </c>
      <c r="Q108" s="100">
        <v>195884883256.009</v>
      </c>
      <c r="R108" s="100">
        <v>207898134360.71899</v>
      </c>
      <c r="S108" s="100">
        <v>222957773045.22</v>
      </c>
    </row>
    <row r="109" spans="1:19">
      <c r="A109" s="89" t="s">
        <v>291</v>
      </c>
      <c r="B109" s="89" t="s">
        <v>106</v>
      </c>
      <c r="C109" s="90">
        <v>9970860259</v>
      </c>
      <c r="D109" s="90">
        <v>10246314357</v>
      </c>
      <c r="E109" s="90">
        <v>10751763119</v>
      </c>
      <c r="F109" s="90">
        <v>11662910284</v>
      </c>
      <c r="G109" s="90">
        <v>12067562023</v>
      </c>
      <c r="H109" s="90">
        <v>12895921151</v>
      </c>
      <c r="I109" s="90">
        <v>13383614560</v>
      </c>
      <c r="J109" s="90">
        <v>13897036155</v>
      </c>
      <c r="K109" s="90">
        <v>16154683700</v>
      </c>
      <c r="L109" s="90">
        <v>18651686370</v>
      </c>
      <c r="M109" s="100">
        <v>21548339445.931301</v>
      </c>
      <c r="N109" s="100">
        <v>41233271793.151398</v>
      </c>
      <c r="O109" s="100">
        <v>44955639018.065704</v>
      </c>
      <c r="P109" s="100">
        <v>46417790259.114899</v>
      </c>
      <c r="Q109" s="100">
        <v>47540600182.255997</v>
      </c>
      <c r="R109" s="100">
        <v>47488639699.204498</v>
      </c>
      <c r="S109" s="100">
        <v>48424928313.900002</v>
      </c>
    </row>
    <row r="110" spans="1:19">
      <c r="A110" s="89" t="s">
        <v>292</v>
      </c>
      <c r="B110" s="89" t="s">
        <v>1648</v>
      </c>
      <c r="C110" s="90">
        <v>12115349</v>
      </c>
      <c r="D110" s="90">
        <v>9959154</v>
      </c>
      <c r="E110" s="90">
        <v>10753237</v>
      </c>
      <c r="F110" s="90">
        <v>11091840</v>
      </c>
      <c r="G110" s="90">
        <v>10998895</v>
      </c>
      <c r="H110" s="90">
        <v>11888843</v>
      </c>
      <c r="I110" s="90">
        <v>12887946</v>
      </c>
      <c r="J110" s="90">
        <v>11349103</v>
      </c>
      <c r="K110" s="90">
        <v>10733522</v>
      </c>
      <c r="L110" s="90">
        <v>10840720</v>
      </c>
      <c r="M110" s="100">
        <v>11451706.86799</v>
      </c>
      <c r="N110" s="100">
        <v>17525289.846999999</v>
      </c>
      <c r="O110" s="100">
        <v>17011285.556959998</v>
      </c>
      <c r="P110" s="100">
        <v>19834026.820779998</v>
      </c>
      <c r="Q110" s="91">
        <v>20053148.64875</v>
      </c>
      <c r="R110" s="100">
        <v>22829213.822749998</v>
      </c>
      <c r="S110" s="100">
        <v>35030341.539999999</v>
      </c>
    </row>
    <row r="111" spans="1:19">
      <c r="A111" s="89" t="s">
        <v>293</v>
      </c>
      <c r="B111" s="89" t="s">
        <v>1661</v>
      </c>
      <c r="C111" s="90">
        <v>33566546</v>
      </c>
      <c r="D111" s="90">
        <v>44723373</v>
      </c>
      <c r="E111" s="90">
        <v>53938951</v>
      </c>
      <c r="F111" s="90">
        <v>60303904</v>
      </c>
      <c r="G111" s="90">
        <v>65026669</v>
      </c>
      <c r="H111" s="90">
        <v>67645650</v>
      </c>
      <c r="I111" s="90">
        <v>70459496</v>
      </c>
      <c r="J111" s="90">
        <v>1297929</v>
      </c>
      <c r="K111" s="90">
        <v>1354934</v>
      </c>
      <c r="L111" s="90">
        <v>1479373</v>
      </c>
      <c r="M111" s="100">
        <v>2672586.645</v>
      </c>
      <c r="N111" s="100">
        <v>5158838.7359999996</v>
      </c>
      <c r="O111" s="100">
        <v>5111215.5120000001</v>
      </c>
      <c r="P111" s="100">
        <v>5135269.392</v>
      </c>
      <c r="Q111" s="91">
        <v>4607267.2759999996</v>
      </c>
      <c r="R111" s="100">
        <v>6524016.8794999998</v>
      </c>
      <c r="S111" s="100">
        <v>9078762.2599999998</v>
      </c>
    </row>
    <row r="112" spans="1:19">
      <c r="A112" s="89" t="s">
        <v>294</v>
      </c>
      <c r="B112" s="89" t="s">
        <v>103</v>
      </c>
      <c r="C112" s="90">
        <v>4539610731</v>
      </c>
      <c r="D112" s="90">
        <v>5638910498</v>
      </c>
      <c r="E112" s="90">
        <v>7487084355</v>
      </c>
      <c r="F112" s="90">
        <v>8343860054</v>
      </c>
      <c r="G112" s="90">
        <v>6606470692</v>
      </c>
      <c r="H112" s="90">
        <v>7217087841</v>
      </c>
      <c r="I112" s="90">
        <v>8303153531</v>
      </c>
      <c r="J112" s="90">
        <v>10741799470</v>
      </c>
      <c r="K112" s="90">
        <v>15772405356</v>
      </c>
      <c r="L112" s="90">
        <v>18323107714</v>
      </c>
      <c r="M112" s="100">
        <v>20179822028.791897</v>
      </c>
      <c r="N112" s="100">
        <v>21211140841.592499</v>
      </c>
      <c r="O112" s="100">
        <v>24783561815.465103</v>
      </c>
      <c r="P112" s="100">
        <v>27860555592.430103</v>
      </c>
      <c r="Q112" s="91">
        <v>27683508893.282898</v>
      </c>
      <c r="R112" s="100">
        <v>28288696892.165802</v>
      </c>
      <c r="S112" s="100">
        <v>34562227212.010002</v>
      </c>
    </row>
    <row r="113" spans="1:19">
      <c r="A113" s="89" t="s">
        <v>295</v>
      </c>
      <c r="B113" s="89" t="s">
        <v>102</v>
      </c>
      <c r="C113" s="90">
        <v>438321825</v>
      </c>
      <c r="D113" s="90">
        <v>664032209</v>
      </c>
      <c r="E113" s="90">
        <v>741981912</v>
      </c>
      <c r="F113" s="90">
        <v>947678243</v>
      </c>
      <c r="G113" s="90">
        <v>1230963449</v>
      </c>
      <c r="H113" s="90">
        <v>1088921797</v>
      </c>
      <c r="I113" s="90">
        <v>1284414489</v>
      </c>
      <c r="J113" s="90">
        <v>1550808078</v>
      </c>
      <c r="K113" s="90">
        <v>1920204179</v>
      </c>
      <c r="L113" s="90">
        <v>1233655650</v>
      </c>
      <c r="M113" s="100">
        <v>1062680138.1723499</v>
      </c>
      <c r="N113" s="100">
        <v>988245876.77429008</v>
      </c>
      <c r="O113" s="100">
        <v>1109693112.3758202</v>
      </c>
      <c r="P113" s="100">
        <v>1028765307.23998</v>
      </c>
      <c r="Q113" s="91">
        <v>1451007776.59992</v>
      </c>
      <c r="R113" s="100">
        <v>1504261120.2480199</v>
      </c>
      <c r="S113" s="100">
        <v>1643831183.0599999</v>
      </c>
    </row>
    <row r="114" spans="1:19">
      <c r="A114" s="89" t="s">
        <v>296</v>
      </c>
      <c r="B114" s="89" t="s">
        <v>194</v>
      </c>
      <c r="C114" s="90">
        <v>55179259</v>
      </c>
      <c r="D114" s="90">
        <v>148749431</v>
      </c>
      <c r="E114" s="90">
        <v>63142826</v>
      </c>
      <c r="F114" s="90">
        <v>73571755</v>
      </c>
      <c r="G114" s="90">
        <v>92248476</v>
      </c>
      <c r="H114" s="90">
        <v>89577833</v>
      </c>
      <c r="I114" s="90">
        <v>92872407</v>
      </c>
      <c r="J114" s="90">
        <v>159072735</v>
      </c>
      <c r="K114" s="90">
        <v>308462324</v>
      </c>
      <c r="L114" s="90">
        <v>155366638</v>
      </c>
      <c r="M114" s="100">
        <v>180857496.14638001</v>
      </c>
      <c r="N114" s="100">
        <v>139394737.66139001</v>
      </c>
      <c r="O114" s="100">
        <v>150272555.24720001</v>
      </c>
      <c r="P114" s="100">
        <v>141122184.97468999</v>
      </c>
      <c r="Q114" s="100">
        <v>201521449.49576998</v>
      </c>
      <c r="R114" s="100">
        <v>222920144.73260999</v>
      </c>
      <c r="S114" s="100">
        <v>237042582.37</v>
      </c>
    </row>
    <row r="115" spans="1:19">
      <c r="A115" s="89" t="s">
        <v>297</v>
      </c>
      <c r="B115" s="89" t="s">
        <v>101</v>
      </c>
      <c r="C115" s="90">
        <v>448998893</v>
      </c>
      <c r="D115" s="90">
        <v>442645851</v>
      </c>
      <c r="E115" s="90">
        <v>449925777</v>
      </c>
      <c r="F115" s="90">
        <v>480296259</v>
      </c>
      <c r="G115" s="90">
        <v>556196799</v>
      </c>
      <c r="H115" s="90">
        <v>591876948</v>
      </c>
      <c r="I115" s="90">
        <v>682579919</v>
      </c>
      <c r="J115" s="90">
        <v>754916248</v>
      </c>
      <c r="K115" s="90">
        <v>920861944</v>
      </c>
      <c r="L115" s="90">
        <v>856583129</v>
      </c>
      <c r="M115" s="100">
        <v>930920419.31215</v>
      </c>
      <c r="N115" s="100">
        <v>924763168.20543003</v>
      </c>
      <c r="O115" s="100">
        <v>898966604.69154</v>
      </c>
      <c r="P115" s="100">
        <v>1010408198.52704</v>
      </c>
      <c r="Q115" s="100">
        <v>1110448753.2578101</v>
      </c>
      <c r="R115" s="100">
        <v>1256312390.09916</v>
      </c>
      <c r="S115" s="100">
        <v>1184915420.2</v>
      </c>
    </row>
    <row r="116" spans="1:19">
      <c r="A116" s="89" t="s">
        <v>298</v>
      </c>
      <c r="B116" s="89" t="s">
        <v>100</v>
      </c>
      <c r="C116" s="90">
        <v>67765244</v>
      </c>
      <c r="D116" s="90">
        <v>77611099</v>
      </c>
      <c r="E116" s="90">
        <v>86425223</v>
      </c>
      <c r="F116" s="90">
        <v>83326205</v>
      </c>
      <c r="G116" s="90">
        <v>55738316</v>
      </c>
      <c r="H116" s="90">
        <v>63175205</v>
      </c>
      <c r="I116" s="90">
        <v>42809465</v>
      </c>
      <c r="J116" s="90">
        <v>43945754</v>
      </c>
      <c r="K116" s="90">
        <v>57359403</v>
      </c>
      <c r="L116" s="90">
        <v>67460574</v>
      </c>
      <c r="M116" s="100">
        <v>39450912.50581</v>
      </c>
      <c r="N116" s="100">
        <v>39718271.615660004</v>
      </c>
      <c r="O116" s="100">
        <v>48111013.943959996</v>
      </c>
      <c r="P116" s="100">
        <v>57463155.040540002</v>
      </c>
      <c r="Q116" s="100">
        <v>126377742.07766999</v>
      </c>
      <c r="R116" s="100">
        <v>140285035.56013</v>
      </c>
      <c r="S116" s="100">
        <v>145520436.56999999</v>
      </c>
    </row>
    <row r="117" spans="1:19">
      <c r="A117" s="89" t="s">
        <v>299</v>
      </c>
      <c r="B117" s="89" t="s">
        <v>99</v>
      </c>
      <c r="C117" s="90">
        <v>287495488</v>
      </c>
      <c r="D117" s="90">
        <v>281568776</v>
      </c>
      <c r="E117" s="90">
        <v>338648769</v>
      </c>
      <c r="F117" s="90">
        <v>331812037</v>
      </c>
      <c r="G117" s="90">
        <v>488853729</v>
      </c>
      <c r="H117" s="90">
        <v>338342961</v>
      </c>
      <c r="I117" s="90">
        <v>345467707</v>
      </c>
      <c r="J117" s="90">
        <v>494254152</v>
      </c>
      <c r="K117" s="90">
        <v>439946106</v>
      </c>
      <c r="L117" s="90">
        <v>559245096</v>
      </c>
      <c r="M117" s="100">
        <v>394946895.51776004</v>
      </c>
      <c r="N117" s="100">
        <v>585513726.19777</v>
      </c>
      <c r="O117" s="100">
        <v>544942336.97021997</v>
      </c>
      <c r="P117" s="100">
        <v>532019424.30548</v>
      </c>
      <c r="Q117" s="100">
        <v>572248685.8359201</v>
      </c>
      <c r="R117" s="100">
        <v>747589204.04548001</v>
      </c>
      <c r="S117" s="100">
        <v>887411029.63999999</v>
      </c>
    </row>
    <row r="118" spans="1:19">
      <c r="A118" s="89" t="s">
        <v>300</v>
      </c>
      <c r="B118" s="89" t="s">
        <v>98</v>
      </c>
      <c r="C118" s="90">
        <v>15682695118</v>
      </c>
      <c r="D118" s="90">
        <v>16483104585</v>
      </c>
      <c r="E118" s="90">
        <v>17814941458</v>
      </c>
      <c r="F118" s="90">
        <v>18948426200</v>
      </c>
      <c r="G118" s="90">
        <v>21807350304</v>
      </c>
      <c r="H118" s="90">
        <v>23877899216</v>
      </c>
      <c r="I118" s="90">
        <v>25674011900</v>
      </c>
      <c r="J118" s="90">
        <v>26772509595</v>
      </c>
      <c r="K118" s="90">
        <v>30250300167</v>
      </c>
      <c r="L118" s="90">
        <v>33460850650</v>
      </c>
      <c r="M118" s="100">
        <v>36966675968.8936</v>
      </c>
      <c r="N118" s="100">
        <v>50141499006.732796</v>
      </c>
      <c r="O118" s="100">
        <v>54030491087.132401</v>
      </c>
      <c r="P118" s="100">
        <v>56773674083.138702</v>
      </c>
      <c r="Q118" s="100">
        <v>59585922235.209099</v>
      </c>
      <c r="R118" s="100">
        <v>63233831578.484703</v>
      </c>
      <c r="S118" s="100">
        <v>67009858540.760002</v>
      </c>
    </row>
    <row r="119" spans="1:19">
      <c r="A119" s="89" t="s">
        <v>1780</v>
      </c>
      <c r="B119" s="89" t="s">
        <v>1540</v>
      </c>
      <c r="C119" s="90">
        <v>0</v>
      </c>
      <c r="D119" s="90">
        <v>0</v>
      </c>
      <c r="E119" s="90">
        <v>0</v>
      </c>
      <c r="F119" s="90">
        <v>0</v>
      </c>
      <c r="G119" s="90">
        <v>0</v>
      </c>
      <c r="H119" s="90">
        <v>0</v>
      </c>
      <c r="I119" s="90">
        <v>0</v>
      </c>
      <c r="J119" s="90">
        <v>0</v>
      </c>
      <c r="K119" s="90">
        <v>0</v>
      </c>
      <c r="L119" s="90">
        <v>0</v>
      </c>
      <c r="M119" s="100">
        <v>0</v>
      </c>
      <c r="N119" s="100">
        <v>67611692.806150004</v>
      </c>
      <c r="O119" s="100">
        <v>80642315.072589993</v>
      </c>
      <c r="P119" s="100">
        <v>84823152.611469999</v>
      </c>
      <c r="Q119" s="100">
        <v>94275262.676050007</v>
      </c>
      <c r="R119" s="100">
        <v>97276839.39756</v>
      </c>
      <c r="S119" s="100">
        <v>96489340.519999996</v>
      </c>
    </row>
    <row r="120" spans="1:19">
      <c r="A120" s="89" t="s">
        <v>301</v>
      </c>
      <c r="B120" s="89" t="s">
        <v>195</v>
      </c>
      <c r="C120" s="90">
        <v>14190404589</v>
      </c>
      <c r="D120" s="90">
        <v>14961182152</v>
      </c>
      <c r="E120" s="90">
        <v>15744182816</v>
      </c>
      <c r="F120" s="90">
        <v>16049699940</v>
      </c>
      <c r="G120" s="90">
        <v>21296643773</v>
      </c>
      <c r="H120" s="90">
        <v>21505648991</v>
      </c>
      <c r="I120" s="90">
        <v>22057967119</v>
      </c>
      <c r="J120" s="90">
        <v>22697835724</v>
      </c>
      <c r="K120" s="90">
        <v>25346965708</v>
      </c>
      <c r="L120" s="90">
        <v>24636507976</v>
      </c>
      <c r="M120" s="100">
        <v>25337761902.3946</v>
      </c>
      <c r="N120" s="100">
        <v>26650809059.970699</v>
      </c>
      <c r="O120" s="100">
        <v>27760437434.081802</v>
      </c>
      <c r="P120" s="100">
        <v>29034822505.555302</v>
      </c>
      <c r="Q120" s="100">
        <v>32763823696.147198</v>
      </c>
      <c r="R120" s="100">
        <v>38350136638.827003</v>
      </c>
      <c r="S120" s="100">
        <v>40088222890.330002</v>
      </c>
    </row>
    <row r="121" spans="1:19">
      <c r="A121" s="89" t="s">
        <v>302</v>
      </c>
      <c r="B121" s="89" t="s">
        <v>97</v>
      </c>
      <c r="C121" s="90">
        <v>11560802525</v>
      </c>
      <c r="D121" s="90">
        <v>13070435473</v>
      </c>
      <c r="E121" s="90">
        <v>14758895158</v>
      </c>
      <c r="F121" s="90">
        <v>16122462768</v>
      </c>
      <c r="G121" s="90">
        <v>17168159599</v>
      </c>
      <c r="H121" s="90">
        <v>18718069094</v>
      </c>
      <c r="I121" s="90">
        <v>20250332604</v>
      </c>
      <c r="J121" s="90">
        <v>21488363055</v>
      </c>
      <c r="K121" s="90">
        <v>22262856077</v>
      </c>
      <c r="L121" s="90">
        <v>23802474016</v>
      </c>
      <c r="M121" s="100">
        <v>26111197540.749802</v>
      </c>
      <c r="N121" s="100">
        <v>28529853502.7043</v>
      </c>
      <c r="O121" s="100">
        <v>30529989220.726898</v>
      </c>
      <c r="P121" s="100">
        <v>32459396443.220398</v>
      </c>
      <c r="Q121" s="100">
        <v>36296941998.532204</v>
      </c>
      <c r="R121" s="100">
        <v>39183245853.200897</v>
      </c>
      <c r="S121" s="100">
        <v>41883878836.260002</v>
      </c>
    </row>
    <row r="122" spans="1:19">
      <c r="A122" s="89" t="s">
        <v>303</v>
      </c>
      <c r="B122" s="89" t="s">
        <v>196</v>
      </c>
      <c r="C122" s="90">
        <v>2095865029</v>
      </c>
      <c r="D122" s="90">
        <v>2136882829</v>
      </c>
      <c r="E122" s="90">
        <v>2226727676</v>
      </c>
      <c r="F122" s="90">
        <v>2196107967</v>
      </c>
      <c r="G122" s="90">
        <v>2153958059</v>
      </c>
      <c r="H122" s="90">
        <v>2396152203</v>
      </c>
      <c r="I122" s="90">
        <v>2601791973</v>
      </c>
      <c r="J122" s="90">
        <v>2812158485</v>
      </c>
      <c r="K122" s="90">
        <v>2714857219</v>
      </c>
      <c r="L122" s="90">
        <v>2913873963</v>
      </c>
      <c r="M122" s="100">
        <v>3172434415.4259901</v>
      </c>
      <c r="N122" s="100">
        <v>3003385024.1589398</v>
      </c>
      <c r="O122" s="100">
        <v>3193441863.37008</v>
      </c>
      <c r="P122" s="100">
        <v>3384052483.3147702</v>
      </c>
      <c r="Q122" s="100">
        <v>4071386028.9871001</v>
      </c>
      <c r="R122" s="100">
        <v>4830291202.9134007</v>
      </c>
      <c r="S122" s="100">
        <v>5353587672.71</v>
      </c>
    </row>
    <row r="123" spans="1:19">
      <c r="A123" s="89" t="s">
        <v>304</v>
      </c>
      <c r="B123" s="89" t="s">
        <v>96</v>
      </c>
      <c r="C123" s="90">
        <v>1139679875</v>
      </c>
      <c r="D123" s="90">
        <v>1277004499</v>
      </c>
      <c r="E123" s="90">
        <v>1437070878</v>
      </c>
      <c r="F123" s="90">
        <v>1556449164</v>
      </c>
      <c r="G123" s="90">
        <v>1709818750</v>
      </c>
      <c r="H123" s="90">
        <v>1839560679</v>
      </c>
      <c r="I123" s="90">
        <v>1967623164</v>
      </c>
      <c r="J123" s="90">
        <v>2151727603</v>
      </c>
      <c r="K123" s="90">
        <v>2434154693</v>
      </c>
      <c r="L123" s="90">
        <v>2623005190</v>
      </c>
      <c r="M123" s="100">
        <v>2527421372.6198196</v>
      </c>
      <c r="N123" s="100">
        <v>2515169390.0349197</v>
      </c>
      <c r="O123" s="100">
        <v>2719821589.7213502</v>
      </c>
      <c r="P123" s="100">
        <v>3248161035.03197</v>
      </c>
      <c r="Q123" s="100">
        <v>3659145285.7620296</v>
      </c>
      <c r="R123" s="100">
        <v>4087574299.4334798</v>
      </c>
      <c r="S123" s="100">
        <v>4565839485.7299995</v>
      </c>
    </row>
    <row r="124" spans="1:19">
      <c r="A124" s="89" t="s">
        <v>305</v>
      </c>
      <c r="B124" s="89" t="s">
        <v>197</v>
      </c>
      <c r="C124" s="90">
        <v>1092624162</v>
      </c>
      <c r="D124" s="90">
        <v>1207179113</v>
      </c>
      <c r="E124" s="90">
        <v>1361324656</v>
      </c>
      <c r="F124" s="90">
        <v>1426420214</v>
      </c>
      <c r="G124" s="90">
        <v>1523390100</v>
      </c>
      <c r="H124" s="90">
        <v>1666500676</v>
      </c>
      <c r="I124" s="90">
        <v>1766495690</v>
      </c>
      <c r="J124" s="90">
        <v>1909880291</v>
      </c>
      <c r="K124" s="90">
        <v>2337237701</v>
      </c>
      <c r="L124" s="90">
        <v>2456781134</v>
      </c>
      <c r="M124" s="100">
        <v>2270215323.9416003</v>
      </c>
      <c r="N124" s="100">
        <v>2075724404.84724</v>
      </c>
      <c r="O124" s="100">
        <v>2228295007.4710498</v>
      </c>
      <c r="P124" s="100">
        <v>2405481463.9538198</v>
      </c>
      <c r="Q124" s="100">
        <v>2559947120.5261698</v>
      </c>
      <c r="R124" s="100">
        <v>2733712609.9983397</v>
      </c>
      <c r="S124" s="100">
        <v>2967801937.0500002</v>
      </c>
    </row>
    <row r="125" spans="1:19">
      <c r="A125" s="89" t="s">
        <v>306</v>
      </c>
      <c r="B125" s="89" t="s">
        <v>95</v>
      </c>
      <c r="C125" s="90">
        <v>2954960766</v>
      </c>
      <c r="D125" s="90">
        <v>3157952839</v>
      </c>
      <c r="E125" s="90">
        <v>3379066065</v>
      </c>
      <c r="F125" s="90">
        <v>3570371669</v>
      </c>
      <c r="G125" s="90">
        <v>3758105904</v>
      </c>
      <c r="H125" s="90">
        <v>4117499297</v>
      </c>
      <c r="I125" s="90">
        <v>4392437250</v>
      </c>
      <c r="J125" s="90">
        <v>4701648871</v>
      </c>
      <c r="K125" s="90">
        <v>7139749675</v>
      </c>
      <c r="L125" s="90">
        <v>8203744735</v>
      </c>
      <c r="M125" s="100">
        <v>8810502322.6406097</v>
      </c>
      <c r="N125" s="100">
        <v>8557161025.2347002</v>
      </c>
      <c r="O125" s="100">
        <v>9606829061.9235382</v>
      </c>
      <c r="P125" s="100">
        <v>9110816387.9236088</v>
      </c>
      <c r="Q125" s="100">
        <v>10307866963.911699</v>
      </c>
      <c r="R125" s="100">
        <v>11519511582.7833</v>
      </c>
      <c r="S125" s="100">
        <v>12836475649.870001</v>
      </c>
    </row>
    <row r="126" spans="1:19">
      <c r="A126" s="89" t="s">
        <v>307</v>
      </c>
      <c r="B126" s="89" t="s">
        <v>198</v>
      </c>
      <c r="C126" s="90">
        <v>2395014194</v>
      </c>
      <c r="D126" s="90">
        <v>2449621157</v>
      </c>
      <c r="E126" s="90">
        <v>2592933648</v>
      </c>
      <c r="F126" s="90">
        <v>2724678066</v>
      </c>
      <c r="G126" s="90">
        <v>2938071648</v>
      </c>
      <c r="H126" s="90">
        <v>3067512507</v>
      </c>
      <c r="I126" s="90">
        <v>3269073115</v>
      </c>
      <c r="J126" s="90">
        <v>3602351304</v>
      </c>
      <c r="K126" s="90">
        <v>4066170912</v>
      </c>
      <c r="L126" s="90">
        <v>4148834404</v>
      </c>
      <c r="M126" s="100">
        <v>4682598659.2218094</v>
      </c>
      <c r="N126" s="100">
        <v>3914097111.0517502</v>
      </c>
      <c r="O126" s="100">
        <v>4178047484.3612003</v>
      </c>
      <c r="P126" s="100">
        <v>4336243717.9660397</v>
      </c>
      <c r="Q126" s="100">
        <v>4643059926.47297</v>
      </c>
      <c r="R126" s="100">
        <v>5137497145.3413897</v>
      </c>
      <c r="S126" s="100">
        <v>5702582614.8900003</v>
      </c>
    </row>
    <row r="127" spans="1:19">
      <c r="A127" s="89" t="s">
        <v>308</v>
      </c>
      <c r="B127" s="89" t="s">
        <v>94</v>
      </c>
      <c r="C127" s="90">
        <v>65206845</v>
      </c>
      <c r="D127" s="90">
        <v>77771756</v>
      </c>
      <c r="E127" s="90">
        <v>81017399</v>
      </c>
      <c r="F127" s="90">
        <v>85286153</v>
      </c>
      <c r="G127" s="90">
        <v>93044380</v>
      </c>
      <c r="H127" s="90">
        <v>101694638</v>
      </c>
      <c r="I127" s="90">
        <v>109238661</v>
      </c>
      <c r="J127" s="90">
        <v>114368645</v>
      </c>
      <c r="K127" s="90">
        <v>126874235</v>
      </c>
      <c r="L127" s="90">
        <v>144942401</v>
      </c>
      <c r="M127" s="100">
        <v>147582487.43270001</v>
      </c>
      <c r="N127" s="100">
        <v>135556534.33399001</v>
      </c>
      <c r="O127" s="100">
        <v>148976392.59551001</v>
      </c>
      <c r="P127" s="100">
        <v>159714306.25968</v>
      </c>
      <c r="Q127" s="100">
        <v>172800430.25426</v>
      </c>
      <c r="R127" s="100">
        <v>182966180.81584001</v>
      </c>
      <c r="S127" s="100">
        <v>200644124.52000001</v>
      </c>
    </row>
    <row r="128" spans="1:19">
      <c r="A128" s="89" t="s">
        <v>1963</v>
      </c>
      <c r="B128" s="89" t="s">
        <v>70</v>
      </c>
      <c r="C128" s="90">
        <v>0</v>
      </c>
      <c r="D128" s="90">
        <v>0</v>
      </c>
      <c r="E128" s="90">
        <v>0</v>
      </c>
      <c r="F128" s="90">
        <v>0</v>
      </c>
      <c r="G128" s="90">
        <v>0</v>
      </c>
      <c r="H128" s="90">
        <v>0</v>
      </c>
      <c r="I128" s="90">
        <v>0</v>
      </c>
      <c r="J128" s="90">
        <v>0</v>
      </c>
      <c r="K128" s="90">
        <v>0</v>
      </c>
      <c r="L128" s="90">
        <v>0</v>
      </c>
      <c r="M128" s="100">
        <v>0</v>
      </c>
      <c r="N128" s="100">
        <v>201607788.31896999</v>
      </c>
      <c r="O128" s="100">
        <v>212756645.75901002</v>
      </c>
      <c r="P128" s="100">
        <v>213248146.06941</v>
      </c>
      <c r="Q128" s="100">
        <v>224460009.98520002</v>
      </c>
      <c r="R128" s="100">
        <v>230881040.54098001</v>
      </c>
      <c r="S128" s="100">
        <v>234228868.47999999</v>
      </c>
    </row>
    <row r="129" spans="1:19">
      <c r="A129" s="89" t="s">
        <v>309</v>
      </c>
      <c r="B129" s="89" t="s">
        <v>93</v>
      </c>
      <c r="C129" s="90">
        <v>285096695</v>
      </c>
      <c r="D129" s="90">
        <v>320587439</v>
      </c>
      <c r="E129" s="90">
        <v>344929832</v>
      </c>
      <c r="F129" s="90">
        <v>380903751</v>
      </c>
      <c r="G129" s="90">
        <v>610913376</v>
      </c>
      <c r="H129" s="90">
        <v>783161907</v>
      </c>
      <c r="I129" s="90">
        <v>813360981</v>
      </c>
      <c r="J129" s="90">
        <v>813539047</v>
      </c>
      <c r="K129" s="90">
        <v>1188204766</v>
      </c>
      <c r="L129" s="90">
        <v>1255434064</v>
      </c>
      <c r="M129" s="100">
        <v>1257237091.2084498</v>
      </c>
      <c r="N129" s="100">
        <v>0</v>
      </c>
      <c r="O129" s="100">
        <v>0</v>
      </c>
      <c r="P129" s="100">
        <v>0</v>
      </c>
      <c r="Q129" s="100">
        <v>0</v>
      </c>
      <c r="R129" s="100">
        <v>0</v>
      </c>
      <c r="S129" s="100">
        <v>0</v>
      </c>
    </row>
    <row r="130" spans="1:19">
      <c r="A130" s="89" t="s">
        <v>1978</v>
      </c>
      <c r="B130" s="89" t="s">
        <v>1979</v>
      </c>
      <c r="C130" s="90">
        <v>0</v>
      </c>
      <c r="D130" s="90">
        <v>0</v>
      </c>
      <c r="E130" s="90">
        <v>0</v>
      </c>
      <c r="F130" s="90">
        <v>0</v>
      </c>
      <c r="G130" s="90">
        <v>0</v>
      </c>
      <c r="H130" s="90">
        <v>0</v>
      </c>
      <c r="I130" s="90">
        <v>0</v>
      </c>
      <c r="J130" s="90">
        <v>0</v>
      </c>
      <c r="K130" s="90">
        <v>0</v>
      </c>
      <c r="L130" s="90">
        <v>0</v>
      </c>
      <c r="M130" s="100">
        <v>0</v>
      </c>
      <c r="N130" s="100">
        <v>3993030317.96558</v>
      </c>
      <c r="O130" s="100">
        <v>4611629605.5055895</v>
      </c>
      <c r="P130" s="100">
        <v>4804296730.2322102</v>
      </c>
      <c r="Q130" s="100">
        <v>9827560662.0668812</v>
      </c>
      <c r="R130" s="100">
        <v>11200182024.491301</v>
      </c>
      <c r="S130" s="100">
        <v>11414716950.82</v>
      </c>
    </row>
    <row r="131" spans="1:19" ht="25.5">
      <c r="A131" s="89" t="s">
        <v>310</v>
      </c>
      <c r="B131" s="89" t="s">
        <v>1992</v>
      </c>
      <c r="C131" s="90">
        <v>-19809768160</v>
      </c>
      <c r="D131" s="90">
        <v>-23128798259</v>
      </c>
      <c r="E131" s="90">
        <v>-24549506202</v>
      </c>
      <c r="F131" s="90">
        <v>-26833646679</v>
      </c>
      <c r="G131" s="90">
        <v>-29801149109</v>
      </c>
      <c r="H131" s="90">
        <v>-32866548502</v>
      </c>
      <c r="I131" s="90">
        <v>-35491805465</v>
      </c>
      <c r="J131" s="90">
        <v>-38332522988</v>
      </c>
      <c r="K131" s="90">
        <v>-30358154956</v>
      </c>
      <c r="L131" s="90">
        <v>-28459330245</v>
      </c>
      <c r="M131" s="100">
        <v>-31014790960.439602</v>
      </c>
      <c r="N131" s="100">
        <v>-28594836506.851398</v>
      </c>
      <c r="O131" s="100">
        <v>-33209706497.622101</v>
      </c>
      <c r="P131" s="100">
        <v>-36372665066.990997</v>
      </c>
      <c r="Q131" s="100">
        <v>-44386226153.753403</v>
      </c>
      <c r="R131" s="100">
        <v>-50051856453.367599</v>
      </c>
      <c r="S131" s="100">
        <v>-54625290232.440002</v>
      </c>
    </row>
    <row r="132" spans="1:19">
      <c r="A132" s="89" t="s">
        <v>311</v>
      </c>
      <c r="B132" s="89" t="s">
        <v>91</v>
      </c>
      <c r="C132" s="90">
        <v>-2905200</v>
      </c>
      <c r="D132" s="90">
        <v>-2944029</v>
      </c>
      <c r="E132" s="90">
        <v>-3192316</v>
      </c>
      <c r="F132" s="90">
        <v>-3634675</v>
      </c>
      <c r="G132" s="90">
        <v>-3914082</v>
      </c>
      <c r="H132" s="90">
        <v>-3591171</v>
      </c>
      <c r="I132" s="90">
        <v>-4687935</v>
      </c>
      <c r="J132" s="90">
        <v>-3344108</v>
      </c>
      <c r="K132" s="90">
        <v>-3316751</v>
      </c>
      <c r="L132" s="90">
        <v>-3465548</v>
      </c>
      <c r="M132" s="100">
        <v>-3446366.7255699998</v>
      </c>
      <c r="N132" s="100">
        <v>0</v>
      </c>
      <c r="O132" s="100">
        <v>0</v>
      </c>
      <c r="P132" s="100">
        <v>0</v>
      </c>
      <c r="Q132" s="100">
        <v>0</v>
      </c>
      <c r="R132" s="100">
        <v>0</v>
      </c>
      <c r="S132" s="100">
        <v>0</v>
      </c>
    </row>
    <row r="133" spans="1:19">
      <c r="A133" s="89" t="s">
        <v>312</v>
      </c>
      <c r="B133" s="89" t="s">
        <v>90</v>
      </c>
      <c r="C133" s="90">
        <v>2396077108</v>
      </c>
      <c r="D133" s="90">
        <v>2641448261</v>
      </c>
      <c r="E133" s="90">
        <v>1832130799</v>
      </c>
      <c r="F133" s="90">
        <v>2116368998</v>
      </c>
      <c r="G133" s="90">
        <v>3021038565</v>
      </c>
      <c r="H133" s="90">
        <v>3544514797</v>
      </c>
      <c r="I133" s="90">
        <v>3609088328</v>
      </c>
      <c r="J133" s="90">
        <v>3686222801</v>
      </c>
      <c r="K133" s="90">
        <v>174559523</v>
      </c>
      <c r="L133" s="90">
        <v>60915478</v>
      </c>
      <c r="M133" s="100">
        <v>60114450.071230002</v>
      </c>
      <c r="N133" s="100">
        <v>0</v>
      </c>
      <c r="O133" s="100">
        <v>0</v>
      </c>
      <c r="P133" s="100">
        <v>0</v>
      </c>
      <c r="Q133" s="100">
        <v>0</v>
      </c>
      <c r="R133" s="100">
        <v>0</v>
      </c>
      <c r="S133" s="100">
        <v>0</v>
      </c>
    </row>
    <row r="134" spans="1:19" ht="25.5">
      <c r="A134" s="89" t="s">
        <v>313</v>
      </c>
      <c r="B134" s="89" t="s">
        <v>2009</v>
      </c>
      <c r="C134" s="90">
        <v>-2117505650</v>
      </c>
      <c r="D134" s="90">
        <v>-2183948137</v>
      </c>
      <c r="E134" s="90">
        <v>-1355177306</v>
      </c>
      <c r="F134" s="90">
        <v>-1546554973</v>
      </c>
      <c r="G134" s="90">
        <v>-1585852600</v>
      </c>
      <c r="H134" s="90">
        <v>-1896038103</v>
      </c>
      <c r="I134" s="90">
        <v>-1914359287</v>
      </c>
      <c r="J134" s="90">
        <v>-2036497927</v>
      </c>
      <c r="K134" s="90">
        <v>-1687658667</v>
      </c>
      <c r="L134" s="90">
        <v>-1830685503</v>
      </c>
      <c r="M134" s="100">
        <v>-1894910635.63993</v>
      </c>
      <c r="N134" s="100">
        <v>-1433625214.0208499</v>
      </c>
      <c r="O134" s="100">
        <v>-1429588155.99089</v>
      </c>
      <c r="P134" s="100">
        <v>-1494448025.12621</v>
      </c>
      <c r="Q134" s="100">
        <v>-2647786946.6009898</v>
      </c>
      <c r="R134" s="100">
        <v>-2517388242.2500095</v>
      </c>
      <c r="S134" s="100">
        <v>-2944267063.9099998</v>
      </c>
    </row>
    <row r="135" spans="1:19">
      <c r="A135" s="89" t="s">
        <v>2032</v>
      </c>
      <c r="B135" s="89" t="s">
        <v>2033</v>
      </c>
      <c r="C135" s="90">
        <v>0</v>
      </c>
      <c r="D135" s="90">
        <v>0</v>
      </c>
      <c r="E135" s="90">
        <v>0</v>
      </c>
      <c r="F135" s="90">
        <v>0</v>
      </c>
      <c r="G135" s="90">
        <v>0</v>
      </c>
      <c r="H135" s="90">
        <v>0</v>
      </c>
      <c r="I135" s="90">
        <v>0</v>
      </c>
      <c r="J135" s="90">
        <v>0</v>
      </c>
      <c r="K135" s="90">
        <v>0</v>
      </c>
      <c r="L135" s="90">
        <v>0</v>
      </c>
      <c r="M135" s="100">
        <v>0</v>
      </c>
      <c r="N135" s="100">
        <v>876723.48573000007</v>
      </c>
      <c r="O135" s="100">
        <v>1454350.8917100001</v>
      </c>
      <c r="P135" s="100">
        <v>1535998.34005</v>
      </c>
      <c r="Q135" s="100">
        <v>1848692.6169100001</v>
      </c>
      <c r="R135" s="100">
        <v>2214343.3504499998</v>
      </c>
      <c r="S135" s="100">
        <v>1043018148.0700001</v>
      </c>
    </row>
    <row r="136" spans="1:19" ht="25.5">
      <c r="A136" s="89" t="s">
        <v>2036</v>
      </c>
      <c r="B136" s="89" t="s">
        <v>2037</v>
      </c>
      <c r="C136" s="90">
        <v>0</v>
      </c>
      <c r="D136" s="90">
        <v>0</v>
      </c>
      <c r="E136" s="90">
        <v>0</v>
      </c>
      <c r="F136" s="90">
        <v>0</v>
      </c>
      <c r="G136" s="90">
        <v>0</v>
      </c>
      <c r="H136" s="90">
        <v>0</v>
      </c>
      <c r="I136" s="90">
        <v>0</v>
      </c>
      <c r="J136" s="90">
        <v>0</v>
      </c>
      <c r="K136" s="90">
        <v>0</v>
      </c>
      <c r="L136" s="90">
        <v>0</v>
      </c>
      <c r="M136" s="100">
        <v>0</v>
      </c>
      <c r="N136" s="100">
        <v>0</v>
      </c>
      <c r="O136" s="100">
        <v>0</v>
      </c>
      <c r="P136" s="100">
        <f>-450975728.07/1000</f>
        <v>-450975.72807000001</v>
      </c>
      <c r="Q136" s="100">
        <v>-515855.51523000002</v>
      </c>
      <c r="R136" s="100">
        <v>0</v>
      </c>
      <c r="S136" s="100">
        <v>0</v>
      </c>
    </row>
    <row r="137" spans="1:19">
      <c r="A137" s="89" t="s">
        <v>314</v>
      </c>
      <c r="B137" s="89" t="s">
        <v>211</v>
      </c>
      <c r="C137" s="90">
        <v>29900463621</v>
      </c>
      <c r="D137" s="90">
        <v>30283223011</v>
      </c>
      <c r="E137" s="90">
        <v>31790022318</v>
      </c>
      <c r="F137" s="90">
        <v>34249917391</v>
      </c>
      <c r="G137" s="90">
        <v>41395301159</v>
      </c>
      <c r="H137" s="90">
        <v>47915799807</v>
      </c>
      <c r="I137" s="90">
        <v>49699941245</v>
      </c>
      <c r="J137" s="90">
        <v>52498788926</v>
      </c>
      <c r="K137" s="90">
        <v>106529705916</v>
      </c>
      <c r="L137" s="90">
        <v>113721216650</v>
      </c>
      <c r="M137" s="100">
        <v>126825149665.567</v>
      </c>
      <c r="N137" s="100">
        <v>246830666158.91901</v>
      </c>
      <c r="O137" s="100">
        <v>257073814296.733</v>
      </c>
      <c r="P137" s="100">
        <v>264116120903.82501</v>
      </c>
      <c r="Q137" s="100">
        <v>271720633726.63</v>
      </c>
      <c r="R137" s="100">
        <v>279325751573.349</v>
      </c>
      <c r="S137" s="100">
        <v>292929809098.25</v>
      </c>
    </row>
    <row r="138" spans="1:19">
      <c r="A138" s="89" t="s">
        <v>315</v>
      </c>
      <c r="B138" s="89" t="s">
        <v>199</v>
      </c>
      <c r="C138" s="90">
        <v>3435202</v>
      </c>
      <c r="D138" s="90">
        <v>3109851</v>
      </c>
      <c r="E138" s="90">
        <v>2252425</v>
      </c>
      <c r="F138" s="90">
        <v>2147756</v>
      </c>
      <c r="G138" s="90">
        <v>2636724</v>
      </c>
      <c r="H138" s="90">
        <v>1889971</v>
      </c>
      <c r="I138" s="90">
        <v>2060992</v>
      </c>
      <c r="J138" s="90">
        <v>2413748</v>
      </c>
      <c r="K138" s="90">
        <v>2844378</v>
      </c>
      <c r="L138" s="90">
        <v>2929276</v>
      </c>
      <c r="M138" s="100">
        <v>2945469.9309999999</v>
      </c>
      <c r="N138" s="100">
        <v>4321553.6780000003</v>
      </c>
      <c r="O138" s="100">
        <v>20753774.236139998</v>
      </c>
      <c r="P138" s="100">
        <v>23218403.24814</v>
      </c>
      <c r="Q138" s="100">
        <v>29268322.086139999</v>
      </c>
      <c r="R138" s="100">
        <v>43998114.623089999</v>
      </c>
      <c r="S138" s="100">
        <v>69370339.799999997</v>
      </c>
    </row>
    <row r="139" spans="1:19">
      <c r="A139" s="89" t="s">
        <v>316</v>
      </c>
      <c r="B139" s="89" t="s">
        <v>200</v>
      </c>
      <c r="C139" s="90">
        <v>0</v>
      </c>
      <c r="D139" s="90">
        <v>91553</v>
      </c>
      <c r="E139" s="90">
        <v>6227</v>
      </c>
      <c r="F139" s="90">
        <v>6227</v>
      </c>
      <c r="G139" s="90">
        <v>6227</v>
      </c>
      <c r="H139" s="90">
        <v>0</v>
      </c>
      <c r="I139" s="90">
        <v>0</v>
      </c>
      <c r="J139" s="90">
        <v>0</v>
      </c>
      <c r="K139" s="90">
        <v>0</v>
      </c>
      <c r="L139" s="90">
        <v>0</v>
      </c>
      <c r="M139" s="100">
        <v>0</v>
      </c>
      <c r="N139" s="100">
        <v>0</v>
      </c>
      <c r="O139" s="100">
        <v>0</v>
      </c>
      <c r="P139" s="91">
        <v>3737.904</v>
      </c>
      <c r="Q139" s="91">
        <v>3737.904</v>
      </c>
      <c r="R139" s="100">
        <v>3737.904</v>
      </c>
      <c r="S139" s="100">
        <v>1224786.08</v>
      </c>
    </row>
    <row r="140" spans="1:19">
      <c r="A140" s="89" t="s">
        <v>317</v>
      </c>
      <c r="B140" s="89" t="s">
        <v>2046</v>
      </c>
      <c r="C140" s="90">
        <v>3544938760</v>
      </c>
      <c r="D140" s="90">
        <v>4067571720</v>
      </c>
      <c r="E140" s="90">
        <v>5490267414</v>
      </c>
      <c r="F140" s="90">
        <v>6212738040</v>
      </c>
      <c r="G140" s="90">
        <v>7572539565</v>
      </c>
      <c r="H140" s="90">
        <v>6411144623</v>
      </c>
      <c r="I140" s="90">
        <v>5097205114</v>
      </c>
      <c r="J140" s="90">
        <v>4661822124</v>
      </c>
      <c r="K140" s="90">
        <v>6848938054</v>
      </c>
      <c r="L140" s="90">
        <v>9137802625</v>
      </c>
      <c r="M140" s="100">
        <v>9694500450.5117111</v>
      </c>
      <c r="N140" s="100">
        <v>11509765856.1689</v>
      </c>
      <c r="O140" s="100">
        <v>15700022570.9102</v>
      </c>
      <c r="P140" s="100">
        <v>18197907344.760502</v>
      </c>
      <c r="Q140" s="100">
        <v>20224290056.749699</v>
      </c>
      <c r="R140" s="100">
        <v>24392426572.352802</v>
      </c>
      <c r="S140" s="100">
        <v>28643493965</v>
      </c>
    </row>
    <row r="141" spans="1:19">
      <c r="A141" s="89" t="s">
        <v>318</v>
      </c>
      <c r="B141" s="89" t="s">
        <v>169</v>
      </c>
      <c r="C141" s="90">
        <v>6046299</v>
      </c>
      <c r="D141" s="90">
        <v>6685422</v>
      </c>
      <c r="E141" s="90">
        <v>45043705</v>
      </c>
      <c r="F141" s="90">
        <v>46687283</v>
      </c>
      <c r="G141" s="90">
        <v>58768492</v>
      </c>
      <c r="H141" s="90">
        <v>475812574</v>
      </c>
      <c r="I141" s="90">
        <v>599628440</v>
      </c>
      <c r="J141" s="90">
        <v>814221800</v>
      </c>
      <c r="K141" s="90">
        <v>846374295</v>
      </c>
      <c r="L141" s="90">
        <v>911059830</v>
      </c>
      <c r="M141" s="100">
        <v>974113815.12704003</v>
      </c>
      <c r="N141" s="100">
        <v>896255345.10576999</v>
      </c>
      <c r="O141" s="100">
        <v>152391034.39162999</v>
      </c>
      <c r="P141" s="100">
        <v>171608840.50951999</v>
      </c>
      <c r="Q141" s="100">
        <v>185101743.26070002</v>
      </c>
      <c r="R141" s="100">
        <v>205012011.80041</v>
      </c>
      <c r="S141" s="100">
        <v>255794240.08000001</v>
      </c>
    </row>
    <row r="142" spans="1:19">
      <c r="A142" s="89" t="s">
        <v>319</v>
      </c>
      <c r="B142" s="89" t="s">
        <v>88</v>
      </c>
      <c r="C142" s="90">
        <v>31289059461</v>
      </c>
      <c r="D142" s="90">
        <v>32687366338</v>
      </c>
      <c r="E142" s="90">
        <v>33637080835</v>
      </c>
      <c r="F142" s="90">
        <v>36246482747</v>
      </c>
      <c r="G142" s="90">
        <v>43559682862</v>
      </c>
      <c r="H142" s="90">
        <v>52017999569</v>
      </c>
      <c r="I142" s="90">
        <v>56039116994</v>
      </c>
      <c r="J142" s="90">
        <v>60259019415</v>
      </c>
      <c r="K142" s="90">
        <v>113682830087</v>
      </c>
      <c r="L142" s="90">
        <v>121242953818</v>
      </c>
      <c r="M142" s="100">
        <v>135650993395.31</v>
      </c>
      <c r="N142" s="100">
        <v>251185723818.88699</v>
      </c>
      <c r="O142" s="100">
        <v>259287288680.23499</v>
      </c>
      <c r="P142" s="100">
        <v>264998672950.64001</v>
      </c>
      <c r="Q142" s="91">
        <v>272669032387.237</v>
      </c>
      <c r="R142" s="100">
        <v>278776247464.487</v>
      </c>
      <c r="S142" s="100">
        <v>289620350215.57001</v>
      </c>
    </row>
    <row r="143" spans="1:19">
      <c r="A143" s="89" t="s">
        <v>320</v>
      </c>
      <c r="B143" s="89" t="s">
        <v>2092</v>
      </c>
      <c r="C143" s="90">
        <v>412623877</v>
      </c>
      <c r="D143" s="90">
        <v>453706816</v>
      </c>
      <c r="E143" s="90">
        <v>452119266</v>
      </c>
      <c r="F143" s="90">
        <v>516368737</v>
      </c>
      <c r="G143" s="90">
        <v>586439573</v>
      </c>
      <c r="H143" s="90">
        <v>598810318</v>
      </c>
      <c r="I143" s="90">
        <v>919980654</v>
      </c>
      <c r="J143" s="90">
        <v>941110059</v>
      </c>
      <c r="K143" s="90">
        <v>1015310011</v>
      </c>
      <c r="L143" s="90">
        <v>1028579583</v>
      </c>
      <c r="M143" s="100">
        <v>1007266011.66392</v>
      </c>
      <c r="N143" s="100">
        <v>1106907050.0104299</v>
      </c>
      <c r="O143" s="100">
        <v>1911305918.6022201</v>
      </c>
      <c r="P143" s="91">
        <v>3617023293.6408601</v>
      </c>
      <c r="Q143" s="91">
        <v>3656887839.4018598</v>
      </c>
      <c r="R143" s="100">
        <v>3659444841.0492702</v>
      </c>
      <c r="S143" s="100">
        <v>3613568076.8200002</v>
      </c>
    </row>
    <row r="144" spans="1:19">
      <c r="A144" s="89" t="s">
        <v>321</v>
      </c>
      <c r="B144" s="89" t="s">
        <v>87</v>
      </c>
      <c r="C144" s="90">
        <v>234768448</v>
      </c>
      <c r="D144" s="90">
        <v>247893448</v>
      </c>
      <c r="E144" s="90">
        <v>303524283</v>
      </c>
      <c r="F144" s="90">
        <v>294280702</v>
      </c>
      <c r="G144" s="90">
        <v>309997541</v>
      </c>
      <c r="H144" s="90">
        <v>340828774</v>
      </c>
      <c r="I144" s="90">
        <v>403896553</v>
      </c>
      <c r="J144" s="90">
        <v>799332399</v>
      </c>
      <c r="K144" s="90">
        <v>896458924</v>
      </c>
      <c r="L144" s="90">
        <v>910486963</v>
      </c>
      <c r="M144" s="100">
        <v>1055524303.3662601</v>
      </c>
      <c r="N144" s="100">
        <v>369544066.68783003</v>
      </c>
      <c r="O144" s="100">
        <v>360994009.44626004</v>
      </c>
      <c r="P144" s="100">
        <v>356592902.83835</v>
      </c>
      <c r="Q144" s="100">
        <v>359672688.66855997</v>
      </c>
      <c r="R144" s="100">
        <v>361797630.55063003</v>
      </c>
      <c r="S144" s="100">
        <v>384245888.67000002</v>
      </c>
    </row>
    <row r="145" spans="1:19" ht="25.5">
      <c r="A145" s="89" t="s">
        <v>322</v>
      </c>
      <c r="B145" s="89" t="s">
        <v>170</v>
      </c>
      <c r="C145" s="90">
        <v>116936808</v>
      </c>
      <c r="D145" s="90">
        <v>90704698</v>
      </c>
      <c r="E145" s="90">
        <v>99362232</v>
      </c>
      <c r="F145" s="90">
        <v>109243205</v>
      </c>
      <c r="G145" s="90">
        <v>143869206</v>
      </c>
      <c r="H145" s="90">
        <v>330190693</v>
      </c>
      <c r="I145" s="90">
        <v>444932172</v>
      </c>
      <c r="J145" s="90">
        <v>519326651</v>
      </c>
      <c r="K145" s="90">
        <v>601106993</v>
      </c>
      <c r="L145" s="90">
        <v>788272129</v>
      </c>
      <c r="M145" s="100">
        <v>1417770303.12957</v>
      </c>
      <c r="N145" s="100">
        <v>0</v>
      </c>
      <c r="O145" s="100">
        <v>0</v>
      </c>
      <c r="P145" s="100">
        <v>0</v>
      </c>
      <c r="Q145" s="100">
        <v>0</v>
      </c>
      <c r="R145" s="100">
        <v>0</v>
      </c>
      <c r="S145" s="100">
        <v>0</v>
      </c>
    </row>
    <row r="146" spans="1:19" ht="25.5">
      <c r="A146" s="89" t="s">
        <v>2112</v>
      </c>
      <c r="B146" s="89" t="s">
        <v>2113</v>
      </c>
      <c r="C146" s="90">
        <v>0</v>
      </c>
      <c r="D146" s="90">
        <v>0</v>
      </c>
      <c r="E146" s="90">
        <v>0</v>
      </c>
      <c r="F146" s="90">
        <v>0</v>
      </c>
      <c r="G146" s="90">
        <v>0</v>
      </c>
      <c r="H146" s="90">
        <v>0</v>
      </c>
      <c r="I146" s="90">
        <v>0</v>
      </c>
      <c r="J146" s="90">
        <v>0</v>
      </c>
      <c r="K146" s="90">
        <v>0</v>
      </c>
      <c r="L146" s="90">
        <v>0</v>
      </c>
      <c r="M146" s="100">
        <v>0</v>
      </c>
      <c r="N146" s="100">
        <v>72325550.362949997</v>
      </c>
      <c r="O146" s="100">
        <v>76467277.398890004</v>
      </c>
      <c r="P146" s="100">
        <v>78965143.737100005</v>
      </c>
      <c r="Q146" s="100">
        <v>80720511.531520009</v>
      </c>
      <c r="R146" s="100">
        <v>82098452.543799996</v>
      </c>
      <c r="S146" s="100">
        <v>82020275.569999993</v>
      </c>
    </row>
    <row r="147" spans="1:19" ht="25.5">
      <c r="A147" s="89" t="s">
        <v>323</v>
      </c>
      <c r="B147" s="89" t="s">
        <v>2120</v>
      </c>
      <c r="C147" s="90">
        <v>-5707345234</v>
      </c>
      <c r="D147" s="90">
        <v>-7273906835</v>
      </c>
      <c r="E147" s="90">
        <v>-8239634069</v>
      </c>
      <c r="F147" s="90">
        <v>-9178037306</v>
      </c>
      <c r="G147" s="90">
        <v>-10838639031</v>
      </c>
      <c r="H147" s="90">
        <v>-12260876715</v>
      </c>
      <c r="I147" s="90">
        <v>-13806879674</v>
      </c>
      <c r="J147" s="90">
        <v>-15498457270</v>
      </c>
      <c r="K147" s="90">
        <v>-17364156826</v>
      </c>
      <c r="L147" s="90">
        <v>-20300867574</v>
      </c>
      <c r="M147" s="100">
        <v>-22977964083.473</v>
      </c>
      <c r="N147" s="100">
        <v>-18269697904.497601</v>
      </c>
      <c r="O147" s="100">
        <v>-20311529785.555</v>
      </c>
      <c r="P147" s="100">
        <v>-23204796953.356701</v>
      </c>
      <c r="Q147" s="100">
        <v>-25303192763.858501</v>
      </c>
      <c r="R147" s="100">
        <v>-27935996638.595398</v>
      </c>
      <c r="S147" s="100">
        <v>-29250016599.799999</v>
      </c>
    </row>
    <row r="148" spans="1:19" ht="25.5">
      <c r="A148" s="89" t="s">
        <v>2133</v>
      </c>
      <c r="B148" s="89" t="s">
        <v>2134</v>
      </c>
      <c r="C148" s="90">
        <v>0</v>
      </c>
      <c r="D148" s="90">
        <v>0</v>
      </c>
      <c r="E148" s="90">
        <v>0</v>
      </c>
      <c r="F148" s="90">
        <v>0</v>
      </c>
      <c r="G148" s="90">
        <v>0</v>
      </c>
      <c r="H148" s="90">
        <v>0</v>
      </c>
      <c r="I148" s="90">
        <v>0</v>
      </c>
      <c r="J148" s="90">
        <v>0</v>
      </c>
      <c r="K148" s="90">
        <v>0</v>
      </c>
      <c r="L148" s="90">
        <v>0</v>
      </c>
      <c r="M148" s="100">
        <v>0</v>
      </c>
      <c r="N148" s="100">
        <v>-1561285.16194</v>
      </c>
      <c r="O148" s="100">
        <v>-1979508.82626</v>
      </c>
      <c r="P148" s="100">
        <v>-2633290.0179599999</v>
      </c>
      <c r="Q148" s="100">
        <v>-2344793.2446900001</v>
      </c>
      <c r="R148" s="100">
        <v>-4249234.2864600001</v>
      </c>
      <c r="S148" s="100">
        <v>-9143376.8399999999</v>
      </c>
    </row>
    <row r="149" spans="1:19" ht="25.5">
      <c r="A149" s="89" t="s">
        <v>2140</v>
      </c>
      <c r="B149" s="89" t="s">
        <v>2141</v>
      </c>
      <c r="C149" s="90">
        <v>0</v>
      </c>
      <c r="D149" s="90">
        <v>0</v>
      </c>
      <c r="E149" s="90">
        <v>0</v>
      </c>
      <c r="F149" s="90">
        <v>0</v>
      </c>
      <c r="G149" s="90">
        <v>0</v>
      </c>
      <c r="H149" s="90">
        <v>0</v>
      </c>
      <c r="I149" s="90">
        <v>0</v>
      </c>
      <c r="J149" s="90">
        <v>0</v>
      </c>
      <c r="K149" s="90">
        <v>0</v>
      </c>
      <c r="L149" s="90">
        <v>0</v>
      </c>
      <c r="M149" s="100">
        <v>0</v>
      </c>
      <c r="N149" s="100">
        <v>-262258.429</v>
      </c>
      <c r="O149" s="100">
        <v>-21065597.098760001</v>
      </c>
      <c r="P149" s="100">
        <v>-55340587.343180001</v>
      </c>
      <c r="Q149" s="100">
        <v>-87485021.465780005</v>
      </c>
      <c r="R149" s="100">
        <v>-114808840.26678</v>
      </c>
      <c r="S149" s="100">
        <v>-273136897.91000003</v>
      </c>
    </row>
    <row r="150" spans="1:19">
      <c r="A150" s="89" t="s">
        <v>2145</v>
      </c>
      <c r="B150" s="89" t="s">
        <v>2146</v>
      </c>
      <c r="C150" s="90">
        <v>0</v>
      </c>
      <c r="D150" s="90">
        <v>0</v>
      </c>
      <c r="E150" s="90">
        <v>0</v>
      </c>
      <c r="F150" s="90">
        <v>0</v>
      </c>
      <c r="G150" s="90">
        <v>0</v>
      </c>
      <c r="H150" s="90">
        <v>0</v>
      </c>
      <c r="I150" s="90">
        <v>0</v>
      </c>
      <c r="J150" s="90">
        <v>0</v>
      </c>
      <c r="K150" s="90">
        <v>0</v>
      </c>
      <c r="L150" s="90">
        <v>0</v>
      </c>
      <c r="M150" s="100">
        <v>0</v>
      </c>
      <c r="N150" s="100">
        <v>-42655633.893430002</v>
      </c>
      <c r="O150" s="100">
        <v>-100834077.00729001</v>
      </c>
      <c r="P150" s="100">
        <v>-65100882.736110002</v>
      </c>
      <c r="Q150" s="100">
        <v>-91320981.640660003</v>
      </c>
      <c r="R150" s="100">
        <v>-140210538.81303</v>
      </c>
      <c r="S150" s="100">
        <v>-207949814.80000001</v>
      </c>
    </row>
    <row r="151" spans="1:19" ht="25.5">
      <c r="A151" s="89" t="s">
        <v>7656</v>
      </c>
      <c r="B151" s="89" t="s">
        <v>7657</v>
      </c>
      <c r="C151" s="90">
        <v>0</v>
      </c>
      <c r="D151" s="90">
        <v>0</v>
      </c>
      <c r="E151" s="90">
        <v>0</v>
      </c>
      <c r="F151" s="90">
        <v>0</v>
      </c>
      <c r="G151" s="90">
        <v>0</v>
      </c>
      <c r="H151" s="90">
        <v>0</v>
      </c>
      <c r="I151" s="90">
        <v>0</v>
      </c>
      <c r="J151" s="90">
        <v>0</v>
      </c>
      <c r="K151" s="90">
        <v>0</v>
      </c>
      <c r="L151" s="90">
        <v>0</v>
      </c>
      <c r="M151" s="100">
        <v>0</v>
      </c>
      <c r="N151" s="100">
        <v>0</v>
      </c>
      <c r="O151" s="100">
        <v>0</v>
      </c>
      <c r="P151" s="100"/>
      <c r="Q151" s="100">
        <v>0</v>
      </c>
      <c r="R151" s="100">
        <v>-12000</v>
      </c>
      <c r="S151" s="100">
        <v>-12000</v>
      </c>
    </row>
    <row r="152" spans="1:19">
      <c r="A152" s="89" t="s">
        <v>324</v>
      </c>
      <c r="B152" s="89" t="s">
        <v>2156</v>
      </c>
      <c r="C152" s="90">
        <v>36965854</v>
      </c>
      <c r="D152" s="90">
        <v>39785551</v>
      </c>
      <c r="E152" s="90">
        <v>42886975</v>
      </c>
      <c r="F152" s="90">
        <v>45201755</v>
      </c>
      <c r="G152" s="90">
        <v>49439901</v>
      </c>
      <c r="H152" s="90">
        <v>47347050</v>
      </c>
      <c r="I152" s="90">
        <v>40510630</v>
      </c>
      <c r="J152" s="90">
        <v>38945463</v>
      </c>
      <c r="K152" s="90">
        <v>48392823</v>
      </c>
      <c r="L152" s="90">
        <v>60168454</v>
      </c>
      <c r="M152" s="100">
        <v>30059315.196339998</v>
      </c>
      <c r="N152" s="100">
        <v>0</v>
      </c>
      <c r="O152" s="100">
        <v>0</v>
      </c>
      <c r="P152" s="100">
        <v>0</v>
      </c>
      <c r="Q152" s="100">
        <v>0</v>
      </c>
      <c r="R152" s="100">
        <v>0</v>
      </c>
      <c r="S152" s="100">
        <v>0</v>
      </c>
    </row>
    <row r="153" spans="1:19">
      <c r="A153" s="89" t="s">
        <v>325</v>
      </c>
      <c r="B153" s="89" t="s">
        <v>2157</v>
      </c>
      <c r="C153" s="90">
        <v>41451172</v>
      </c>
      <c r="D153" s="90">
        <v>39398306</v>
      </c>
      <c r="E153" s="90">
        <v>42373600</v>
      </c>
      <c r="F153" s="90">
        <v>45672669</v>
      </c>
      <c r="G153" s="90">
        <v>52477551</v>
      </c>
      <c r="H153" s="90">
        <v>52871936</v>
      </c>
      <c r="I153" s="90">
        <v>51194983</v>
      </c>
      <c r="J153" s="90">
        <v>68188735</v>
      </c>
      <c r="K153" s="90">
        <v>55398908</v>
      </c>
      <c r="L153" s="90">
        <v>67802180</v>
      </c>
      <c r="M153" s="100">
        <v>45999427.796939999</v>
      </c>
      <c r="N153" s="100">
        <v>0</v>
      </c>
      <c r="O153" s="100">
        <v>0</v>
      </c>
      <c r="P153" s="100">
        <v>0</v>
      </c>
      <c r="Q153" s="100">
        <v>0</v>
      </c>
      <c r="R153" s="100">
        <v>0</v>
      </c>
      <c r="S153" s="100">
        <v>0</v>
      </c>
    </row>
    <row r="154" spans="1:19">
      <c r="A154" s="89" t="s">
        <v>326</v>
      </c>
      <c r="B154" s="89" t="s">
        <v>2162</v>
      </c>
      <c r="C154" s="90">
        <v>-6375366</v>
      </c>
      <c r="D154" s="90">
        <v>-1461459</v>
      </c>
      <c r="E154" s="90">
        <v>-1932740</v>
      </c>
      <c r="F154" s="90">
        <v>-3633358</v>
      </c>
      <c r="G154" s="90">
        <v>-6402315</v>
      </c>
      <c r="H154" s="90">
        <v>-9572259</v>
      </c>
      <c r="I154" s="90">
        <v>-15190927</v>
      </c>
      <c r="J154" s="90">
        <v>-35839570</v>
      </c>
      <c r="K154" s="90">
        <v>-16153314</v>
      </c>
      <c r="L154" s="90">
        <v>-16973167</v>
      </c>
      <c r="M154" s="100">
        <v>-16738713.157600001</v>
      </c>
      <c r="N154" s="100">
        <v>0</v>
      </c>
      <c r="O154" s="100">
        <v>0</v>
      </c>
      <c r="P154" s="100">
        <v>0</v>
      </c>
      <c r="Q154" s="100">
        <v>0</v>
      </c>
      <c r="R154" s="100">
        <v>0</v>
      </c>
      <c r="S154" s="100">
        <v>0</v>
      </c>
    </row>
    <row r="155" spans="1:19" ht="25.5">
      <c r="A155" s="89" t="s">
        <v>327</v>
      </c>
      <c r="B155" s="89" t="s">
        <v>84</v>
      </c>
      <c r="C155" s="90">
        <v>2007131</v>
      </c>
      <c r="D155" s="90">
        <v>1924277</v>
      </c>
      <c r="E155" s="90">
        <v>2480178</v>
      </c>
      <c r="F155" s="90">
        <v>3196607</v>
      </c>
      <c r="G155" s="90">
        <v>3399028</v>
      </c>
      <c r="H155" s="90">
        <v>4083258</v>
      </c>
      <c r="I155" s="90">
        <v>4542655</v>
      </c>
      <c r="J155" s="90">
        <v>6635001</v>
      </c>
      <c r="K155" s="90">
        <v>9190976</v>
      </c>
      <c r="L155" s="90">
        <v>9370915</v>
      </c>
      <c r="M155" s="100">
        <v>868598.92433000007</v>
      </c>
      <c r="N155" s="100">
        <v>0</v>
      </c>
      <c r="O155" s="100">
        <v>0</v>
      </c>
      <c r="P155" s="100">
        <v>0</v>
      </c>
      <c r="Q155" s="100">
        <v>0</v>
      </c>
      <c r="R155" s="100">
        <v>0</v>
      </c>
      <c r="S155" s="100">
        <v>0</v>
      </c>
    </row>
    <row r="156" spans="1:19" ht="25.5">
      <c r="A156" s="89" t="s">
        <v>328</v>
      </c>
      <c r="B156" s="89" t="s">
        <v>83</v>
      </c>
      <c r="C156" s="90">
        <v>-117083</v>
      </c>
      <c r="D156" s="90">
        <v>-75573</v>
      </c>
      <c r="E156" s="90">
        <v>-34063</v>
      </c>
      <c r="F156" s="90">
        <v>-34163</v>
      </c>
      <c r="G156" s="90">
        <v>-34363</v>
      </c>
      <c r="H156" s="90">
        <v>-35885</v>
      </c>
      <c r="I156" s="90">
        <v>-36081</v>
      </c>
      <c r="J156" s="90">
        <v>-38703</v>
      </c>
      <c r="K156" s="90">
        <v>-43747</v>
      </c>
      <c r="L156" s="90">
        <v>-31474</v>
      </c>
      <c r="M156" s="100">
        <v>-69998.367329999994</v>
      </c>
      <c r="N156" s="100">
        <v>0</v>
      </c>
      <c r="O156" s="100">
        <v>0</v>
      </c>
      <c r="P156" s="100">
        <v>0</v>
      </c>
      <c r="Q156" s="91">
        <v>0</v>
      </c>
      <c r="R156" s="100">
        <v>0</v>
      </c>
      <c r="S156" s="100">
        <v>0</v>
      </c>
    </row>
    <row r="157" spans="1:19">
      <c r="A157" s="89" t="s">
        <v>329</v>
      </c>
      <c r="B157" s="89" t="s">
        <v>82</v>
      </c>
      <c r="C157" s="90">
        <v>29547205364</v>
      </c>
      <c r="D157" s="90">
        <v>37506996220</v>
      </c>
      <c r="E157" s="90">
        <v>46883366820</v>
      </c>
      <c r="F157" s="90">
        <v>55811923989</v>
      </c>
      <c r="G157" s="90">
        <v>65566770931</v>
      </c>
      <c r="H157" s="90">
        <v>80403879866</v>
      </c>
      <c r="I157" s="90">
        <v>84454731145</v>
      </c>
      <c r="J157" s="90">
        <v>94470708285</v>
      </c>
      <c r="K157" s="90">
        <v>84410150772</v>
      </c>
      <c r="L157" s="90">
        <v>84231473769</v>
      </c>
      <c r="M157" s="100">
        <v>94929376209.994293</v>
      </c>
      <c r="N157" s="100">
        <v>35706408864.915298</v>
      </c>
      <c r="O157" s="100">
        <v>43697473916.756798</v>
      </c>
      <c r="P157" s="100">
        <v>45692475533.346603</v>
      </c>
      <c r="Q157" s="100">
        <v>51492203383.794296</v>
      </c>
      <c r="R157" s="100">
        <v>55086195043.867928</v>
      </c>
      <c r="S157" s="100">
        <v>62481912119.540001</v>
      </c>
    </row>
    <row r="158" spans="1:19">
      <c r="A158" s="89" t="s">
        <v>330</v>
      </c>
      <c r="B158" s="89" t="s">
        <v>81</v>
      </c>
      <c r="C158" s="90">
        <v>3108204948</v>
      </c>
      <c r="D158" s="90">
        <v>6897659560</v>
      </c>
      <c r="E158" s="90">
        <v>11575181176</v>
      </c>
      <c r="F158" s="90">
        <v>16740732827</v>
      </c>
      <c r="G158" s="90">
        <v>21765654775</v>
      </c>
      <c r="H158" s="90">
        <v>32690864386</v>
      </c>
      <c r="I158" s="90">
        <v>33919515335</v>
      </c>
      <c r="J158" s="90">
        <v>39584515478</v>
      </c>
      <c r="K158" s="90">
        <v>41258578080</v>
      </c>
      <c r="L158" s="90">
        <v>47340134454</v>
      </c>
      <c r="M158" s="100">
        <v>54504859167.189598</v>
      </c>
      <c r="N158" s="100">
        <v>0</v>
      </c>
      <c r="O158" s="100">
        <v>0</v>
      </c>
      <c r="P158" s="100">
        <v>0</v>
      </c>
      <c r="Q158" s="100">
        <v>0</v>
      </c>
      <c r="R158" s="100">
        <v>0</v>
      </c>
      <c r="S158" s="100">
        <v>0</v>
      </c>
    </row>
    <row r="159" spans="1:19" ht="25.5">
      <c r="A159" s="89" t="s">
        <v>2166</v>
      </c>
      <c r="B159" s="89" t="s">
        <v>2167</v>
      </c>
      <c r="C159" s="90">
        <v>0</v>
      </c>
      <c r="D159" s="90">
        <v>0</v>
      </c>
      <c r="E159" s="90">
        <v>0</v>
      </c>
      <c r="F159" s="90">
        <v>0</v>
      </c>
      <c r="G159" s="90">
        <v>0</v>
      </c>
      <c r="H159" s="90">
        <v>0</v>
      </c>
      <c r="I159" s="90">
        <v>0</v>
      </c>
      <c r="J159" s="90">
        <v>0</v>
      </c>
      <c r="K159" s="90">
        <v>0</v>
      </c>
      <c r="L159" s="90">
        <v>0</v>
      </c>
      <c r="M159" s="100">
        <v>0</v>
      </c>
      <c r="N159" s="100">
        <v>0</v>
      </c>
      <c r="O159" s="100">
        <v>1678066042.7404699</v>
      </c>
      <c r="P159" s="100">
        <v>1441576132.6559</v>
      </c>
      <c r="Q159" s="100">
        <v>1286291401.41681</v>
      </c>
      <c r="R159" s="100">
        <v>150047896.14548999</v>
      </c>
      <c r="S159" s="100">
        <v>0</v>
      </c>
    </row>
    <row r="160" spans="1:19" ht="25.5">
      <c r="A160" s="89" t="s">
        <v>2177</v>
      </c>
      <c r="B160" s="89" t="s">
        <v>2178</v>
      </c>
      <c r="C160" s="90">
        <v>0</v>
      </c>
      <c r="D160" s="90">
        <v>0</v>
      </c>
      <c r="E160" s="90">
        <v>0</v>
      </c>
      <c r="F160" s="90">
        <v>0</v>
      </c>
      <c r="G160" s="90">
        <v>0</v>
      </c>
      <c r="H160" s="90">
        <v>0</v>
      </c>
      <c r="I160" s="90">
        <v>0</v>
      </c>
      <c r="J160" s="90">
        <v>0</v>
      </c>
      <c r="K160" s="90">
        <v>0</v>
      </c>
      <c r="L160" s="90">
        <v>0</v>
      </c>
      <c r="M160" s="100">
        <v>0</v>
      </c>
      <c r="N160" s="100">
        <v>0</v>
      </c>
      <c r="O160" s="100">
        <v>96099229.938219994</v>
      </c>
      <c r="P160" s="100">
        <v>0</v>
      </c>
      <c r="Q160" s="100">
        <v>0</v>
      </c>
      <c r="R160" s="100">
        <v>0</v>
      </c>
      <c r="S160" s="100">
        <v>0</v>
      </c>
    </row>
    <row r="161" spans="1:19">
      <c r="A161" s="89" t="s">
        <v>2183</v>
      </c>
      <c r="B161" s="89" t="s">
        <v>2184</v>
      </c>
      <c r="C161" s="90">
        <v>0</v>
      </c>
      <c r="D161" s="90">
        <v>0</v>
      </c>
      <c r="E161" s="90">
        <v>0</v>
      </c>
      <c r="F161" s="90">
        <v>0</v>
      </c>
      <c r="G161" s="90">
        <v>0</v>
      </c>
      <c r="H161" s="90">
        <v>0</v>
      </c>
      <c r="I161" s="90">
        <v>0</v>
      </c>
      <c r="J161" s="90">
        <v>0</v>
      </c>
      <c r="K161" s="90">
        <v>0</v>
      </c>
      <c r="L161" s="90">
        <v>0</v>
      </c>
      <c r="M161" s="100">
        <v>0</v>
      </c>
      <c r="N161" s="100">
        <v>0</v>
      </c>
      <c r="O161" s="100">
        <v>0</v>
      </c>
      <c r="P161" s="100">
        <v>0</v>
      </c>
      <c r="Q161" s="100">
        <v>0</v>
      </c>
      <c r="R161" s="100">
        <v>0</v>
      </c>
      <c r="S161" s="100">
        <v>0</v>
      </c>
    </row>
    <row r="162" spans="1:19">
      <c r="A162" s="89" t="s">
        <v>331</v>
      </c>
      <c r="B162" s="89" t="s">
        <v>80</v>
      </c>
      <c r="C162" s="90">
        <v>628613647</v>
      </c>
      <c r="D162" s="90">
        <v>590086540</v>
      </c>
      <c r="E162" s="90">
        <v>603027504</v>
      </c>
      <c r="F162" s="90">
        <v>712804693</v>
      </c>
      <c r="G162" s="90">
        <v>636881346</v>
      </c>
      <c r="H162" s="90">
        <v>626112515</v>
      </c>
      <c r="I162" s="90">
        <v>704113125</v>
      </c>
      <c r="J162" s="90">
        <v>875485893</v>
      </c>
      <c r="K162" s="90">
        <v>851486129</v>
      </c>
      <c r="L162" s="90">
        <v>765276537</v>
      </c>
      <c r="M162" s="100">
        <v>699477085.90221</v>
      </c>
      <c r="N162" s="100">
        <v>946010793.3300401</v>
      </c>
      <c r="O162" s="100">
        <v>1043170803.064</v>
      </c>
      <c r="P162" s="100">
        <v>1114271063.30671</v>
      </c>
      <c r="Q162" s="100">
        <v>1352547423.1654198</v>
      </c>
      <c r="R162" s="100">
        <v>1670533238.4425001</v>
      </c>
      <c r="S162" s="100">
        <v>2047918796.1500001</v>
      </c>
    </row>
    <row r="163" spans="1:19">
      <c r="A163" s="89" t="s">
        <v>2225</v>
      </c>
      <c r="B163" s="89" t="s">
        <v>122</v>
      </c>
      <c r="C163" s="90">
        <v>0</v>
      </c>
      <c r="D163" s="90">
        <v>0</v>
      </c>
      <c r="E163" s="90">
        <v>0</v>
      </c>
      <c r="F163" s="90">
        <v>0</v>
      </c>
      <c r="G163" s="90">
        <v>0</v>
      </c>
      <c r="H163" s="90">
        <v>0</v>
      </c>
      <c r="I163" s="90">
        <v>0</v>
      </c>
      <c r="J163" s="90">
        <v>0</v>
      </c>
      <c r="K163" s="90">
        <v>0</v>
      </c>
      <c r="L163" s="90">
        <v>0</v>
      </c>
      <c r="M163" s="100">
        <v>0</v>
      </c>
      <c r="N163" s="100">
        <v>5619198607.1842594</v>
      </c>
      <c r="O163" s="100">
        <v>6110486768.9161205</v>
      </c>
      <c r="P163" s="100">
        <v>5798033922.3190002</v>
      </c>
      <c r="Q163" s="100">
        <v>6385058226.4071598</v>
      </c>
      <c r="R163" s="100">
        <v>7397756012.6801901</v>
      </c>
      <c r="S163" s="100">
        <v>7766112891.3699999</v>
      </c>
    </row>
    <row r="164" spans="1:19" ht="25.5">
      <c r="A164" s="89" t="s">
        <v>2238</v>
      </c>
      <c r="B164" s="89" t="s">
        <v>7664</v>
      </c>
      <c r="C164" s="90">
        <v>0</v>
      </c>
      <c r="D164" s="90">
        <v>0</v>
      </c>
      <c r="E164" s="90">
        <v>0</v>
      </c>
      <c r="F164" s="90">
        <v>0</v>
      </c>
      <c r="G164" s="90">
        <v>0</v>
      </c>
      <c r="H164" s="90">
        <v>0</v>
      </c>
      <c r="I164" s="90">
        <v>0</v>
      </c>
      <c r="J164" s="90">
        <v>0</v>
      </c>
      <c r="K164" s="90">
        <v>0</v>
      </c>
      <c r="L164" s="90">
        <v>0</v>
      </c>
      <c r="M164" s="100">
        <v>0</v>
      </c>
      <c r="N164" s="100">
        <v>985668725.71680009</v>
      </c>
      <c r="O164" s="100">
        <v>997120528.22909999</v>
      </c>
      <c r="P164" s="100">
        <v>1281141024.54304</v>
      </c>
      <c r="Q164" s="100">
        <v>2077180922.2405601</v>
      </c>
      <c r="R164" s="100">
        <v>2433017519.6177702</v>
      </c>
      <c r="S164" s="100">
        <v>2744318173.5999999</v>
      </c>
    </row>
    <row r="165" spans="1:19">
      <c r="A165" s="89" t="s">
        <v>2260</v>
      </c>
      <c r="B165" s="89" t="s">
        <v>120</v>
      </c>
      <c r="C165" s="90">
        <v>0</v>
      </c>
      <c r="D165" s="90">
        <v>0</v>
      </c>
      <c r="E165" s="90">
        <v>0</v>
      </c>
      <c r="F165" s="90">
        <v>0</v>
      </c>
      <c r="G165" s="90">
        <v>0</v>
      </c>
      <c r="H165" s="90">
        <v>0</v>
      </c>
      <c r="I165" s="90">
        <v>0</v>
      </c>
      <c r="J165" s="90">
        <v>0</v>
      </c>
      <c r="K165" s="90">
        <v>0</v>
      </c>
      <c r="L165" s="90">
        <v>0</v>
      </c>
      <c r="M165" s="100">
        <v>0</v>
      </c>
      <c r="N165" s="100">
        <v>12245800960.3029</v>
      </c>
      <c r="O165" s="100">
        <v>15342591963.893999</v>
      </c>
      <c r="P165" s="100">
        <v>15220845308.8389</v>
      </c>
      <c r="Q165" s="100">
        <v>16882751767.4209</v>
      </c>
      <c r="R165" s="100">
        <v>17498315966.362801</v>
      </c>
      <c r="S165" s="100">
        <v>20014477913.689999</v>
      </c>
    </row>
    <row r="166" spans="1:19">
      <c r="A166" s="89" t="s">
        <v>2273</v>
      </c>
      <c r="B166" s="89" t="s">
        <v>119</v>
      </c>
      <c r="C166" s="90">
        <v>0</v>
      </c>
      <c r="D166" s="90">
        <v>0</v>
      </c>
      <c r="E166" s="90">
        <v>0</v>
      </c>
      <c r="F166" s="90">
        <v>0</v>
      </c>
      <c r="G166" s="90">
        <v>0</v>
      </c>
      <c r="H166" s="90">
        <v>0</v>
      </c>
      <c r="I166" s="90">
        <v>0</v>
      </c>
      <c r="J166" s="90">
        <v>0</v>
      </c>
      <c r="K166" s="90">
        <v>0</v>
      </c>
      <c r="L166" s="90">
        <v>0</v>
      </c>
      <c r="M166" s="100">
        <v>0</v>
      </c>
      <c r="N166" s="100">
        <v>1155483552.7272801</v>
      </c>
      <c r="O166" s="100">
        <v>1186266503.01122</v>
      </c>
      <c r="P166" s="100">
        <v>1205445414.4582901</v>
      </c>
      <c r="Q166" s="91">
        <v>1398804034.17524</v>
      </c>
      <c r="R166" s="100">
        <v>2253162516.8991203</v>
      </c>
      <c r="S166" s="100">
        <v>1716977278.55</v>
      </c>
    </row>
    <row r="167" spans="1:19">
      <c r="A167" s="89" t="s">
        <v>332</v>
      </c>
      <c r="B167" s="89" t="s">
        <v>79</v>
      </c>
      <c r="C167" s="90">
        <v>1264619965</v>
      </c>
      <c r="D167" s="90">
        <v>1294222729</v>
      </c>
      <c r="E167" s="90">
        <v>1312854046</v>
      </c>
      <c r="F167" s="90">
        <v>1623099891</v>
      </c>
      <c r="G167" s="90">
        <v>1741939774</v>
      </c>
      <c r="H167" s="90">
        <v>2387044777</v>
      </c>
      <c r="I167" s="90">
        <v>1999063808</v>
      </c>
      <c r="J167" s="90">
        <v>1969893062</v>
      </c>
      <c r="K167" s="90">
        <v>2420577443</v>
      </c>
      <c r="L167" s="90">
        <v>2974044116</v>
      </c>
      <c r="M167" s="100">
        <v>5464523092.8638296</v>
      </c>
      <c r="N167" s="100">
        <v>0</v>
      </c>
      <c r="O167" s="100">
        <v>0</v>
      </c>
      <c r="P167" s="100">
        <v>0</v>
      </c>
      <c r="Q167" s="91">
        <v>0</v>
      </c>
      <c r="R167" s="100">
        <v>0</v>
      </c>
      <c r="S167" s="100">
        <v>0</v>
      </c>
    </row>
    <row r="168" spans="1:19">
      <c r="A168" s="89" t="s">
        <v>333</v>
      </c>
      <c r="B168" s="89" t="s">
        <v>78</v>
      </c>
      <c r="C168" s="90">
        <v>685564301</v>
      </c>
      <c r="D168" s="90">
        <v>847383090</v>
      </c>
      <c r="E168" s="90">
        <v>1085188934</v>
      </c>
      <c r="F168" s="90">
        <v>1626026208</v>
      </c>
      <c r="G168" s="90">
        <v>1987015406</v>
      </c>
      <c r="H168" s="90">
        <v>2373345435</v>
      </c>
      <c r="I168" s="90">
        <v>2915301577</v>
      </c>
      <c r="J168" s="90">
        <v>3341269019</v>
      </c>
      <c r="K168" s="90">
        <v>4079320424</v>
      </c>
      <c r="L168" s="90">
        <v>3880006775</v>
      </c>
      <c r="M168" s="100">
        <v>2283012415.2732701</v>
      </c>
      <c r="N168" s="100">
        <v>0</v>
      </c>
      <c r="O168" s="100">
        <v>0</v>
      </c>
      <c r="P168" s="100">
        <v>0</v>
      </c>
      <c r="Q168" s="100">
        <v>0</v>
      </c>
      <c r="R168" s="100">
        <v>0</v>
      </c>
      <c r="S168" s="100">
        <v>0</v>
      </c>
    </row>
    <row r="169" spans="1:19">
      <c r="A169" s="89" t="s">
        <v>334</v>
      </c>
      <c r="B169" s="89" t="s">
        <v>77</v>
      </c>
      <c r="C169" s="90">
        <v>2757617875</v>
      </c>
      <c r="D169" s="90">
        <v>2934298768</v>
      </c>
      <c r="E169" s="90">
        <v>3085628887</v>
      </c>
      <c r="F169" s="90">
        <v>2868359694</v>
      </c>
      <c r="G169" s="90">
        <v>3413063459</v>
      </c>
      <c r="H169" s="90">
        <v>3699118982</v>
      </c>
      <c r="I169" s="90">
        <v>3955686782</v>
      </c>
      <c r="J169" s="90">
        <v>4284885319</v>
      </c>
      <c r="K169" s="90">
        <v>3523151935</v>
      </c>
      <c r="L169" s="90">
        <v>3711146603</v>
      </c>
      <c r="M169" s="100">
        <v>3698843073.0089502</v>
      </c>
      <c r="N169" s="100">
        <v>0</v>
      </c>
      <c r="O169" s="100">
        <v>0</v>
      </c>
      <c r="P169" s="100">
        <v>0</v>
      </c>
      <c r="Q169" s="100">
        <v>0</v>
      </c>
      <c r="R169" s="100">
        <v>0</v>
      </c>
      <c r="S169" s="100">
        <v>0</v>
      </c>
    </row>
    <row r="170" spans="1:19" ht="25.5">
      <c r="A170" s="89" t="s">
        <v>335</v>
      </c>
      <c r="B170" s="89" t="s">
        <v>76</v>
      </c>
      <c r="C170" s="90">
        <v>-10348798</v>
      </c>
      <c r="D170" s="90">
        <v>-8904560</v>
      </c>
      <c r="E170" s="90">
        <v>-9520196</v>
      </c>
      <c r="F170" s="90">
        <v>-12176309</v>
      </c>
      <c r="G170" s="90">
        <v>-10825969</v>
      </c>
      <c r="H170" s="90">
        <v>-14025226</v>
      </c>
      <c r="I170" s="90">
        <v>-21992494</v>
      </c>
      <c r="J170" s="90">
        <v>-27652592</v>
      </c>
      <c r="K170" s="90">
        <v>-88518897</v>
      </c>
      <c r="L170" s="90">
        <v>-89724829</v>
      </c>
      <c r="M170" s="100">
        <v>-83865954.306979999</v>
      </c>
      <c r="N170" s="100">
        <v>0</v>
      </c>
      <c r="O170" s="100">
        <v>0</v>
      </c>
      <c r="P170" s="100">
        <v>0</v>
      </c>
      <c r="Q170" s="100">
        <v>0</v>
      </c>
      <c r="R170" s="100">
        <v>0</v>
      </c>
      <c r="S170" s="100">
        <v>0</v>
      </c>
    </row>
    <row r="171" spans="1:19" ht="25.5">
      <c r="A171" s="89" t="s">
        <v>336</v>
      </c>
      <c r="B171" s="89" t="s">
        <v>75</v>
      </c>
      <c r="C171" s="90">
        <v>-516067531</v>
      </c>
      <c r="D171" s="90">
        <v>-615018807</v>
      </c>
      <c r="E171" s="90">
        <v>-726029833</v>
      </c>
      <c r="F171" s="90">
        <v>-557332490</v>
      </c>
      <c r="G171" s="90">
        <v>-732740581</v>
      </c>
      <c r="H171" s="90">
        <v>-852188275</v>
      </c>
      <c r="I171" s="90">
        <v>-984325299</v>
      </c>
      <c r="J171" s="90">
        <v>-1128809492</v>
      </c>
      <c r="K171" s="90">
        <v>-732979246</v>
      </c>
      <c r="L171" s="90">
        <v>-780539703</v>
      </c>
      <c r="M171" s="100">
        <v>-837276117.70801997</v>
      </c>
      <c r="N171" s="100">
        <v>0</v>
      </c>
      <c r="O171" s="100">
        <v>0</v>
      </c>
      <c r="P171" s="100">
        <v>0</v>
      </c>
      <c r="Q171" s="100">
        <v>0</v>
      </c>
      <c r="R171" s="100">
        <v>0</v>
      </c>
      <c r="S171" s="100">
        <v>0</v>
      </c>
    </row>
    <row r="172" spans="1:19">
      <c r="A172" s="89" t="s">
        <v>337</v>
      </c>
      <c r="B172" s="89" t="s">
        <v>74</v>
      </c>
      <c r="C172" s="90">
        <v>107886821</v>
      </c>
      <c r="D172" s="90">
        <v>130752907</v>
      </c>
      <c r="E172" s="90">
        <v>538091356</v>
      </c>
      <c r="F172" s="90">
        <v>827341821</v>
      </c>
      <c r="G172" s="90">
        <v>1217788363</v>
      </c>
      <c r="H172" s="90">
        <v>1591182249</v>
      </c>
      <c r="I172" s="90">
        <v>1960507127</v>
      </c>
      <c r="J172" s="90">
        <v>2239081161</v>
      </c>
      <c r="K172" s="90">
        <v>2448048762</v>
      </c>
      <c r="L172" s="90">
        <v>2428794563</v>
      </c>
      <c r="M172" s="100">
        <v>3105357271.5037599</v>
      </c>
      <c r="N172" s="100">
        <v>3554508035.3028398</v>
      </c>
      <c r="O172" s="100">
        <v>3793454033.9267597</v>
      </c>
      <c r="P172" s="100">
        <v>4088202703.5187798</v>
      </c>
      <c r="Q172" s="100">
        <v>4653252195.5592804</v>
      </c>
      <c r="R172" s="100">
        <v>4732483931.99014</v>
      </c>
      <c r="S172" s="100">
        <v>5620014998.8199997</v>
      </c>
    </row>
    <row r="173" spans="1:19">
      <c r="A173" s="89" t="s">
        <v>338</v>
      </c>
      <c r="B173" s="89" t="s">
        <v>73</v>
      </c>
      <c r="C173" s="90">
        <v>85538526</v>
      </c>
      <c r="D173" s="90">
        <v>77867293</v>
      </c>
      <c r="E173" s="90">
        <v>81217888</v>
      </c>
      <c r="F173" s="90">
        <v>76173548</v>
      </c>
      <c r="G173" s="90">
        <v>87929600</v>
      </c>
      <c r="H173" s="90">
        <v>72651812</v>
      </c>
      <c r="I173" s="90">
        <v>95743560</v>
      </c>
      <c r="J173" s="90">
        <v>108646059</v>
      </c>
      <c r="K173" s="90">
        <v>105569595</v>
      </c>
      <c r="L173" s="90">
        <v>126686081</v>
      </c>
      <c r="M173" s="100">
        <v>117238395.29589</v>
      </c>
      <c r="N173" s="100">
        <v>0</v>
      </c>
      <c r="O173" s="100">
        <v>0</v>
      </c>
      <c r="P173" s="100">
        <v>0</v>
      </c>
      <c r="Q173" s="100">
        <v>0</v>
      </c>
      <c r="R173" s="100">
        <v>0</v>
      </c>
      <c r="S173" s="100">
        <v>0</v>
      </c>
    </row>
    <row r="174" spans="1:19">
      <c r="A174" s="89" t="s">
        <v>339</v>
      </c>
      <c r="B174" s="89" t="s">
        <v>72</v>
      </c>
      <c r="C174" s="90">
        <v>-6981838</v>
      </c>
      <c r="D174" s="90">
        <v>-536282</v>
      </c>
      <c r="E174" s="90">
        <v>-546223</v>
      </c>
      <c r="F174" s="90">
        <v>-810671</v>
      </c>
      <c r="G174" s="90">
        <v>-484188</v>
      </c>
      <c r="H174" s="90">
        <v>-868038</v>
      </c>
      <c r="I174" s="90">
        <v>-705724</v>
      </c>
      <c r="J174" s="90">
        <v>-637015</v>
      </c>
      <c r="K174" s="90">
        <v>-516414</v>
      </c>
      <c r="L174" s="90">
        <v>-599298</v>
      </c>
      <c r="M174" s="100">
        <v>-1334514.61411</v>
      </c>
      <c r="N174" s="100">
        <v>0</v>
      </c>
      <c r="O174" s="100">
        <v>0</v>
      </c>
      <c r="P174" s="100">
        <v>0</v>
      </c>
      <c r="Q174" s="100">
        <v>0</v>
      </c>
      <c r="R174" s="100">
        <v>0</v>
      </c>
      <c r="S174" s="100">
        <v>0</v>
      </c>
    </row>
    <row r="175" spans="1:19">
      <c r="A175" s="89" t="s">
        <v>341</v>
      </c>
      <c r="B175" s="89" t="s">
        <v>71</v>
      </c>
      <c r="C175" s="90">
        <v>86578231</v>
      </c>
      <c r="D175" s="90">
        <v>116194959</v>
      </c>
      <c r="E175" s="90">
        <v>185199076</v>
      </c>
      <c r="F175" s="90">
        <v>246951583</v>
      </c>
      <c r="G175" s="90">
        <v>276740609</v>
      </c>
      <c r="H175" s="90">
        <v>255200466</v>
      </c>
      <c r="I175" s="90">
        <v>311663528</v>
      </c>
      <c r="J175" s="90">
        <v>263259581</v>
      </c>
      <c r="K175" s="90">
        <v>259841468</v>
      </c>
      <c r="L175" s="90">
        <v>195242713</v>
      </c>
      <c r="M175" s="100">
        <v>158780375.11500001</v>
      </c>
      <c r="N175" s="100">
        <v>0</v>
      </c>
      <c r="O175" s="100">
        <v>0</v>
      </c>
      <c r="P175" s="100">
        <v>0</v>
      </c>
      <c r="Q175" s="100">
        <v>0</v>
      </c>
      <c r="R175" s="100">
        <v>0</v>
      </c>
      <c r="S175" s="100">
        <v>0</v>
      </c>
    </row>
    <row r="176" spans="1:19" ht="25.5">
      <c r="A176" s="89" t="s">
        <v>342</v>
      </c>
      <c r="B176" s="89" t="s">
        <v>172</v>
      </c>
      <c r="C176" s="90">
        <v>-4731703</v>
      </c>
      <c r="D176" s="90">
        <v>-6896989</v>
      </c>
      <c r="E176" s="90">
        <v>-11518697</v>
      </c>
      <c r="F176" s="90">
        <v>-20294980</v>
      </c>
      <c r="G176" s="90">
        <v>-28366975</v>
      </c>
      <c r="H176" s="90">
        <v>-43714730</v>
      </c>
      <c r="I176" s="90">
        <v>-48150950</v>
      </c>
      <c r="J176" s="90">
        <v>-44482091</v>
      </c>
      <c r="K176" s="90">
        <v>-35643127</v>
      </c>
      <c r="L176" s="90">
        <v>-27035388</v>
      </c>
      <c r="M176" s="100">
        <v>-24783980.932659999</v>
      </c>
      <c r="N176" s="100">
        <v>0</v>
      </c>
      <c r="O176" s="100">
        <v>0</v>
      </c>
      <c r="P176" s="100">
        <v>0</v>
      </c>
      <c r="Q176" s="100">
        <v>0</v>
      </c>
      <c r="R176" s="100">
        <v>0</v>
      </c>
      <c r="S176" s="100">
        <v>0</v>
      </c>
    </row>
    <row r="177" spans="1:19">
      <c r="A177" s="89" t="s">
        <v>2298</v>
      </c>
      <c r="B177" s="89" t="s">
        <v>2299</v>
      </c>
      <c r="C177" s="90">
        <v>0</v>
      </c>
      <c r="D177" s="90">
        <v>0</v>
      </c>
      <c r="E177" s="90">
        <v>0</v>
      </c>
      <c r="F177" s="90">
        <v>0</v>
      </c>
      <c r="G177" s="90">
        <v>0</v>
      </c>
      <c r="H177" s="90">
        <v>0</v>
      </c>
      <c r="I177" s="90">
        <v>0</v>
      </c>
      <c r="J177" s="90">
        <v>0</v>
      </c>
      <c r="K177" s="90">
        <v>0</v>
      </c>
      <c r="L177" s="90">
        <v>0</v>
      </c>
      <c r="M177" s="100">
        <v>0</v>
      </c>
      <c r="N177" s="100">
        <v>209257368.27399999</v>
      </c>
      <c r="O177" s="100">
        <v>197278187.31099999</v>
      </c>
      <c r="P177" s="100">
        <v>197627867.88600001</v>
      </c>
      <c r="Q177" s="100">
        <v>244110754.704</v>
      </c>
      <c r="R177" s="100">
        <v>195097921.89500001</v>
      </c>
      <c r="S177" s="100">
        <v>3405136.76</v>
      </c>
    </row>
    <row r="178" spans="1:19" ht="25.5">
      <c r="A178" s="89" t="s">
        <v>2305</v>
      </c>
      <c r="B178" s="89" t="s">
        <v>2306</v>
      </c>
      <c r="C178" s="90">
        <v>0</v>
      </c>
      <c r="D178" s="90">
        <v>0</v>
      </c>
      <c r="E178" s="90">
        <v>0</v>
      </c>
      <c r="F178" s="90">
        <v>0</v>
      </c>
      <c r="G178" s="90">
        <v>0</v>
      </c>
      <c r="H178" s="90">
        <v>0</v>
      </c>
      <c r="I178" s="90">
        <v>0</v>
      </c>
      <c r="J178" s="90">
        <v>0</v>
      </c>
      <c r="K178" s="90">
        <v>0</v>
      </c>
      <c r="L178" s="90">
        <v>0</v>
      </c>
      <c r="M178" s="100">
        <v>0</v>
      </c>
      <c r="N178" s="100">
        <v>-2772463.4470000002</v>
      </c>
      <c r="O178" s="100">
        <v>-1528641.621</v>
      </c>
      <c r="P178" s="100">
        <v>0</v>
      </c>
      <c r="Q178" s="91">
        <v>-8266347.8399999999</v>
      </c>
      <c r="R178" s="100">
        <v>0</v>
      </c>
      <c r="S178" s="100">
        <v>0</v>
      </c>
    </row>
    <row r="179" spans="1:19">
      <c r="A179" s="89" t="s">
        <v>2311</v>
      </c>
      <c r="B179" s="89" t="s">
        <v>93</v>
      </c>
      <c r="C179" s="90">
        <v>0</v>
      </c>
      <c r="D179" s="90">
        <v>0</v>
      </c>
      <c r="E179" s="90">
        <v>0</v>
      </c>
      <c r="F179" s="90">
        <v>0</v>
      </c>
      <c r="G179" s="90">
        <v>0</v>
      </c>
      <c r="H179" s="90">
        <v>0</v>
      </c>
      <c r="I179" s="90">
        <v>0</v>
      </c>
      <c r="J179" s="90">
        <v>0</v>
      </c>
      <c r="K179" s="90">
        <v>0</v>
      </c>
      <c r="L179" s="90">
        <v>0</v>
      </c>
      <c r="M179" s="100">
        <v>0</v>
      </c>
      <c r="N179" s="100">
        <v>2375538172.1614399</v>
      </c>
      <c r="O179" s="100">
        <v>2645876074.5807004</v>
      </c>
      <c r="P179" s="100">
        <v>2484259437.0239</v>
      </c>
      <c r="Q179" s="91">
        <v>2517490395.1480098</v>
      </c>
      <c r="R179" s="100">
        <v>2315757506.7516499</v>
      </c>
      <c r="S179" s="100">
        <v>2224695167.5500002</v>
      </c>
    </row>
    <row r="180" spans="1:19" ht="25.5">
      <c r="A180" s="89" t="s">
        <v>2318</v>
      </c>
      <c r="B180" s="89" t="s">
        <v>2319</v>
      </c>
      <c r="C180" s="90">
        <v>0</v>
      </c>
      <c r="D180" s="90">
        <v>0</v>
      </c>
      <c r="E180" s="90">
        <v>0</v>
      </c>
      <c r="F180" s="90">
        <v>0</v>
      </c>
      <c r="G180" s="90">
        <v>0</v>
      </c>
      <c r="H180" s="90">
        <v>0</v>
      </c>
      <c r="I180" s="90">
        <v>0</v>
      </c>
      <c r="J180" s="90">
        <v>0</v>
      </c>
      <c r="K180" s="90">
        <v>0</v>
      </c>
      <c r="L180" s="90">
        <v>0</v>
      </c>
      <c r="M180" s="100">
        <v>0</v>
      </c>
      <c r="N180" s="100">
        <v>-29284638.138099998</v>
      </c>
      <c r="O180" s="100">
        <v>-75289675.756640002</v>
      </c>
      <c r="P180" s="100">
        <v>-96353358.301819995</v>
      </c>
      <c r="Q180" s="91">
        <v>-118167434.33598</v>
      </c>
      <c r="R180" s="100">
        <v>-113815447.50676</v>
      </c>
      <c r="S180" s="100">
        <v>-130893361.59</v>
      </c>
    </row>
    <row r="181" spans="1:19" ht="25.5">
      <c r="A181" s="89" t="s">
        <v>2322</v>
      </c>
      <c r="B181" s="89" t="s">
        <v>2323</v>
      </c>
      <c r="C181" s="90">
        <v>0</v>
      </c>
      <c r="D181" s="90">
        <v>0</v>
      </c>
      <c r="E181" s="90">
        <v>0</v>
      </c>
      <c r="F181" s="90">
        <v>0</v>
      </c>
      <c r="G181" s="90">
        <v>0</v>
      </c>
      <c r="H181" s="90">
        <v>0</v>
      </c>
      <c r="I181" s="90">
        <v>0</v>
      </c>
      <c r="J181" s="90">
        <v>0</v>
      </c>
      <c r="K181" s="90">
        <v>0</v>
      </c>
      <c r="L181" s="90">
        <v>0</v>
      </c>
      <c r="M181" s="100">
        <v>0</v>
      </c>
      <c r="N181" s="100">
        <v>-113758.519</v>
      </c>
      <c r="O181" s="100">
        <v>-3873785.773</v>
      </c>
      <c r="P181" s="100">
        <v>-3862207.1719999998</v>
      </c>
      <c r="Q181" s="91">
        <v>-3285640.88</v>
      </c>
      <c r="R181" s="100">
        <v>-3510640.1710000001</v>
      </c>
      <c r="S181" s="100">
        <v>-6843991.4299999997</v>
      </c>
    </row>
    <row r="182" spans="1:19" ht="25.5">
      <c r="A182" s="89" t="s">
        <v>2326</v>
      </c>
      <c r="B182" s="89" t="s">
        <v>2327</v>
      </c>
      <c r="C182" s="90">
        <v>0</v>
      </c>
      <c r="D182" s="90">
        <v>0</v>
      </c>
      <c r="E182" s="90">
        <v>0</v>
      </c>
      <c r="F182" s="90">
        <v>0</v>
      </c>
      <c r="G182" s="90">
        <v>0</v>
      </c>
      <c r="H182" s="90">
        <v>0</v>
      </c>
      <c r="I182" s="90">
        <v>0</v>
      </c>
      <c r="J182" s="90">
        <v>0</v>
      </c>
      <c r="K182" s="90">
        <v>0</v>
      </c>
      <c r="L182" s="90">
        <v>0</v>
      </c>
      <c r="M182" s="100">
        <v>0</v>
      </c>
      <c r="N182" s="100">
        <v>70034671.649570003</v>
      </c>
      <c r="O182" s="100">
        <v>130808269.1442</v>
      </c>
      <c r="P182" s="100">
        <v>156020960.23335001</v>
      </c>
      <c r="Q182" s="91">
        <v>157226341.51433</v>
      </c>
      <c r="R182" s="100">
        <v>176588584.32302999</v>
      </c>
      <c r="S182" s="100">
        <v>195669236.40000001</v>
      </c>
    </row>
    <row r="183" spans="1:19">
      <c r="A183" s="89" t="s">
        <v>343</v>
      </c>
      <c r="B183" s="89" t="s">
        <v>70</v>
      </c>
      <c r="C183" s="90">
        <v>144876190</v>
      </c>
      <c r="D183" s="90">
        <v>162401758</v>
      </c>
      <c r="E183" s="90">
        <v>177074090</v>
      </c>
      <c r="F183" s="90">
        <v>188291905</v>
      </c>
      <c r="G183" s="90">
        <v>194297752</v>
      </c>
      <c r="H183" s="90">
        <v>210286108</v>
      </c>
      <c r="I183" s="90">
        <v>222117785</v>
      </c>
      <c r="J183" s="90">
        <v>227767019</v>
      </c>
      <c r="K183" s="90">
        <v>241590209</v>
      </c>
      <c r="L183" s="90">
        <v>279201542</v>
      </c>
      <c r="M183" s="100">
        <v>291195591.50795001</v>
      </c>
      <c r="N183" s="100">
        <v>0</v>
      </c>
      <c r="O183" s="100">
        <v>0</v>
      </c>
      <c r="P183" s="100">
        <v>0</v>
      </c>
      <c r="Q183" s="100">
        <v>0</v>
      </c>
      <c r="R183" s="100">
        <v>0</v>
      </c>
      <c r="S183" s="100">
        <v>0</v>
      </c>
    </row>
    <row r="184" spans="1:19">
      <c r="A184" s="89" t="s">
        <v>344</v>
      </c>
      <c r="B184" s="89" t="s">
        <v>2330</v>
      </c>
      <c r="C184" s="90">
        <v>4365157905</v>
      </c>
      <c r="D184" s="90">
        <v>4771076119</v>
      </c>
      <c r="E184" s="90">
        <v>5061618133</v>
      </c>
      <c r="F184" s="90">
        <v>5710419024</v>
      </c>
      <c r="G184" s="90">
        <v>5797061878</v>
      </c>
      <c r="H184" s="90">
        <v>5564004387</v>
      </c>
      <c r="I184" s="90">
        <v>5826403362</v>
      </c>
      <c r="J184" s="90">
        <v>6809477106</v>
      </c>
      <c r="K184" s="90">
        <v>5901492868</v>
      </c>
      <c r="L184" s="90">
        <v>6499849640</v>
      </c>
      <c r="M184" s="100">
        <v>6915688810.8303604</v>
      </c>
      <c r="N184" s="100">
        <v>7386591692.61483</v>
      </c>
      <c r="O184" s="100">
        <v>10790947877.8342</v>
      </c>
      <c r="P184" s="100">
        <v>12393438638.4368</v>
      </c>
      <c r="Q184" s="91">
        <v>13441939392.354099</v>
      </c>
      <c r="R184" s="100">
        <v>14874495456.499802</v>
      </c>
      <c r="S184" s="100">
        <v>17302599696.709999</v>
      </c>
    </row>
    <row r="185" spans="1:19">
      <c r="A185" s="89" t="s">
        <v>345</v>
      </c>
      <c r="B185" s="89" t="s">
        <v>2351</v>
      </c>
      <c r="C185" s="90">
        <v>-1356262381</v>
      </c>
      <c r="D185" s="90">
        <v>-1605144123</v>
      </c>
      <c r="E185" s="90">
        <v>-1852867372</v>
      </c>
      <c r="F185" s="90">
        <v>-2074099830</v>
      </c>
      <c r="G185" s="90">
        <v>-2218810410</v>
      </c>
      <c r="H185" s="90">
        <v>-2223050404</v>
      </c>
      <c r="I185" s="90">
        <v>-2350471956</v>
      </c>
      <c r="J185" s="90">
        <v>-2611536558</v>
      </c>
      <c r="K185" s="90">
        <v>-2580025280</v>
      </c>
      <c r="L185" s="90">
        <v>-3062925661</v>
      </c>
      <c r="M185" s="100">
        <v>-3425603296.6514401</v>
      </c>
      <c r="N185" s="100">
        <v>-3594940724.5451598</v>
      </c>
      <c r="O185" s="100">
        <v>-4195076645.3782201</v>
      </c>
      <c r="P185" s="100">
        <v>-4243403201.4111099</v>
      </c>
      <c r="Q185" s="91">
        <v>-4915266099.6611404</v>
      </c>
      <c r="R185" s="100">
        <v>-5801807162.2569904</v>
      </c>
      <c r="S185" s="100">
        <v>-6438714588.6000004</v>
      </c>
    </row>
    <row r="186" spans="1:19">
      <c r="A186" s="89" t="s">
        <v>2361</v>
      </c>
      <c r="B186" s="89" t="s">
        <v>2362</v>
      </c>
      <c r="C186" s="90">
        <v>0</v>
      </c>
      <c r="D186" s="92">
        <v>0</v>
      </c>
      <c r="E186" s="92">
        <v>0</v>
      </c>
      <c r="F186" s="92">
        <v>0</v>
      </c>
      <c r="G186" s="92">
        <v>0</v>
      </c>
      <c r="H186" s="92">
        <v>0</v>
      </c>
      <c r="I186" s="92">
        <v>0</v>
      </c>
      <c r="J186" s="92">
        <v>0</v>
      </c>
      <c r="K186" s="92">
        <v>0</v>
      </c>
      <c r="L186" s="92">
        <v>0</v>
      </c>
      <c r="M186" s="100">
        <v>0</v>
      </c>
      <c r="N186" s="100">
        <v>-110378612.62057</v>
      </c>
      <c r="O186" s="100">
        <v>-114026673.15640999</v>
      </c>
      <c r="P186" s="100">
        <v>-140116914.39256999</v>
      </c>
      <c r="Q186" s="91">
        <v>-133381800.64731</v>
      </c>
      <c r="R186" s="100">
        <v>-134319056.95242998</v>
      </c>
      <c r="S186" s="100">
        <v>-140512054.65000001</v>
      </c>
    </row>
    <row r="187" spans="1:19" ht="25.5">
      <c r="A187" s="89" t="s">
        <v>2372</v>
      </c>
      <c r="B187" s="89" t="s">
        <v>2373</v>
      </c>
      <c r="C187" s="90">
        <v>0</v>
      </c>
      <c r="D187" s="90">
        <v>0</v>
      </c>
      <c r="E187" s="90">
        <v>0</v>
      </c>
      <c r="F187" s="90">
        <v>0</v>
      </c>
      <c r="G187" s="90">
        <v>0</v>
      </c>
      <c r="H187" s="90">
        <v>0</v>
      </c>
      <c r="I187" s="90">
        <v>0</v>
      </c>
      <c r="J187" s="90">
        <v>0</v>
      </c>
      <c r="K187" s="90">
        <v>0</v>
      </c>
      <c r="L187" s="90">
        <v>0</v>
      </c>
      <c r="M187" s="100">
        <v>0</v>
      </c>
      <c r="N187" s="100">
        <v>240991.08600000001</v>
      </c>
      <c r="O187" s="100">
        <v>905786.98400000005</v>
      </c>
      <c r="P187" s="100">
        <v>947246.49899999995</v>
      </c>
      <c r="Q187" s="91">
        <v>801065.21</v>
      </c>
      <c r="R187" s="100">
        <v>852380.98899999994</v>
      </c>
      <c r="S187" s="100">
        <v>1115006.52</v>
      </c>
    </row>
    <row r="188" spans="1:19">
      <c r="A188" s="89" t="s">
        <v>2380</v>
      </c>
      <c r="B188" s="89" t="s">
        <v>2381</v>
      </c>
      <c r="C188" s="90">
        <v>0</v>
      </c>
      <c r="D188" s="90">
        <v>0</v>
      </c>
      <c r="E188" s="90">
        <v>0</v>
      </c>
      <c r="F188" s="90">
        <v>0</v>
      </c>
      <c r="G188" s="90">
        <v>0</v>
      </c>
      <c r="H188" s="90">
        <v>0</v>
      </c>
      <c r="I188" s="90">
        <v>0</v>
      </c>
      <c r="J188" s="90">
        <v>0</v>
      </c>
      <c r="K188" s="90">
        <v>0</v>
      </c>
      <c r="L188" s="90">
        <v>0</v>
      </c>
      <c r="M188" s="100">
        <v>0</v>
      </c>
      <c r="N188" s="100">
        <v>120531958.94300999</v>
      </c>
      <c r="O188" s="100">
        <v>126139541.965</v>
      </c>
      <c r="P188" s="100">
        <v>128640974.126</v>
      </c>
      <c r="Q188" s="91">
        <v>125556472.112</v>
      </c>
      <c r="R188" s="100">
        <v>108441824.32700001</v>
      </c>
      <c r="S188" s="100">
        <v>138835051.56999999</v>
      </c>
    </row>
    <row r="189" spans="1:19">
      <c r="A189" s="89" t="s">
        <v>2386</v>
      </c>
      <c r="B189" s="89" t="s">
        <v>2387</v>
      </c>
      <c r="C189" s="90">
        <v>0</v>
      </c>
      <c r="D189" s="90">
        <v>0</v>
      </c>
      <c r="E189" s="90">
        <v>0</v>
      </c>
      <c r="F189" s="90">
        <v>0</v>
      </c>
      <c r="G189" s="90">
        <v>0</v>
      </c>
      <c r="H189" s="90">
        <v>0</v>
      </c>
      <c r="I189" s="90">
        <v>0</v>
      </c>
      <c r="J189" s="90">
        <v>0</v>
      </c>
      <c r="K189" s="90">
        <v>0</v>
      </c>
      <c r="L189" s="90">
        <v>0</v>
      </c>
      <c r="M189" s="100">
        <v>0</v>
      </c>
      <c r="N189" s="100">
        <v>1527469.5249999999</v>
      </c>
      <c r="O189" s="100">
        <v>1523547.9809999999</v>
      </c>
      <c r="P189" s="100">
        <v>1523547.9809999999</v>
      </c>
      <c r="Q189" s="100">
        <v>1523547.9809999999</v>
      </c>
      <c r="R189" s="100">
        <v>1507147.9809999999</v>
      </c>
      <c r="S189" s="100">
        <v>1514397.98</v>
      </c>
    </row>
    <row r="190" spans="1:19" ht="25.5">
      <c r="A190" s="89" t="s">
        <v>7779</v>
      </c>
      <c r="B190" s="89" t="s">
        <v>7780</v>
      </c>
      <c r="C190" s="90">
        <v>0</v>
      </c>
      <c r="D190" s="90">
        <v>0</v>
      </c>
      <c r="E190" s="90">
        <v>0</v>
      </c>
      <c r="F190" s="90">
        <v>0</v>
      </c>
      <c r="G190" s="90">
        <v>0</v>
      </c>
      <c r="H190" s="90">
        <v>0</v>
      </c>
      <c r="I190" s="90">
        <v>0</v>
      </c>
      <c r="J190" s="90">
        <v>0</v>
      </c>
      <c r="K190" s="90">
        <v>0</v>
      </c>
      <c r="L190" s="90">
        <v>0</v>
      </c>
      <c r="M190" s="100">
        <v>0</v>
      </c>
      <c r="N190" s="100">
        <v>0</v>
      </c>
      <c r="O190" s="100">
        <v>-98610.04</v>
      </c>
      <c r="P190" s="100">
        <v>0</v>
      </c>
      <c r="Q190" s="100">
        <v>0</v>
      </c>
      <c r="R190" s="100">
        <v>0</v>
      </c>
      <c r="S190" s="100">
        <v>0</v>
      </c>
    </row>
    <row r="191" spans="1:19">
      <c r="A191" s="89" t="s">
        <v>2390</v>
      </c>
      <c r="B191" s="89" t="s">
        <v>2391</v>
      </c>
      <c r="C191" s="90">
        <v>0</v>
      </c>
      <c r="D191" s="90">
        <v>0</v>
      </c>
      <c r="E191" s="90">
        <v>0</v>
      </c>
      <c r="F191" s="90">
        <v>0</v>
      </c>
      <c r="G191" s="90">
        <v>0</v>
      </c>
      <c r="H191" s="90">
        <v>0</v>
      </c>
      <c r="I191" s="90">
        <v>0</v>
      </c>
      <c r="J191" s="90">
        <v>0</v>
      </c>
      <c r="K191" s="90">
        <v>0</v>
      </c>
      <c r="L191" s="90">
        <v>0</v>
      </c>
      <c r="M191" s="100">
        <v>0</v>
      </c>
      <c r="N191" s="100">
        <v>4134015665.0844102</v>
      </c>
      <c r="O191" s="100">
        <v>3034153013.8779302</v>
      </c>
      <c r="P191" s="100">
        <v>3930634228.4482403</v>
      </c>
      <c r="Q191" s="100">
        <v>4650383290.4458895</v>
      </c>
      <c r="R191" s="100">
        <v>5130227996.1213894</v>
      </c>
      <c r="S191" s="100">
        <v>6681958335.8199997</v>
      </c>
    </row>
    <row r="192" spans="1:19">
      <c r="A192" s="89" t="s">
        <v>2417</v>
      </c>
      <c r="B192" s="89" t="s">
        <v>2418</v>
      </c>
      <c r="C192" s="90">
        <v>0</v>
      </c>
      <c r="D192" s="90">
        <v>0</v>
      </c>
      <c r="E192" s="90">
        <v>0</v>
      </c>
      <c r="F192" s="90">
        <v>0</v>
      </c>
      <c r="G192" s="90">
        <v>0</v>
      </c>
      <c r="H192" s="90">
        <v>0</v>
      </c>
      <c r="I192" s="90">
        <v>0</v>
      </c>
      <c r="J192" s="90">
        <v>0</v>
      </c>
      <c r="K192" s="90">
        <v>0</v>
      </c>
      <c r="L192" s="90">
        <v>0</v>
      </c>
      <c r="M192" s="100">
        <v>0</v>
      </c>
      <c r="N192" s="100">
        <v>136664942.51657</v>
      </c>
      <c r="O192" s="100">
        <v>373779858.73415005</v>
      </c>
      <c r="P192" s="100">
        <v>300871151.42883003</v>
      </c>
      <c r="Q192" s="100">
        <v>857333185.29956996</v>
      </c>
      <c r="R192" s="100">
        <v>1407850792.2046101</v>
      </c>
      <c r="S192" s="100">
        <v>1710794603.74</v>
      </c>
    </row>
    <row r="193" spans="1:19">
      <c r="A193" s="89" t="s">
        <v>2427</v>
      </c>
      <c r="B193" s="89" t="s">
        <v>2428</v>
      </c>
      <c r="C193" s="90">
        <v>0</v>
      </c>
      <c r="D193" s="90">
        <v>0</v>
      </c>
      <c r="E193" s="90">
        <v>0</v>
      </c>
      <c r="F193" s="90">
        <v>0</v>
      </c>
      <c r="G193" s="90">
        <v>0</v>
      </c>
      <c r="H193" s="90">
        <v>0</v>
      </c>
      <c r="I193" s="90">
        <v>0</v>
      </c>
      <c r="J193" s="90">
        <v>0</v>
      </c>
      <c r="K193" s="90">
        <v>0</v>
      </c>
      <c r="L193" s="90">
        <v>0</v>
      </c>
      <c r="M193" s="100">
        <v>0</v>
      </c>
      <c r="N193" s="100">
        <v>261092287.13576001</v>
      </c>
      <c r="O193" s="100">
        <v>217795995.59909999</v>
      </c>
      <c r="P193" s="100">
        <v>235846916.0808</v>
      </c>
      <c r="Q193" s="100">
        <v>433511635.03819001</v>
      </c>
      <c r="R193" s="100">
        <v>534380477.22890997</v>
      </c>
      <c r="S193" s="100">
        <v>556405747.27999997</v>
      </c>
    </row>
    <row r="194" spans="1:19">
      <c r="A194" s="89" t="s">
        <v>2439</v>
      </c>
      <c r="B194" s="89" t="s">
        <v>2440</v>
      </c>
      <c r="C194" s="90">
        <v>0</v>
      </c>
      <c r="D194" s="90">
        <v>0</v>
      </c>
      <c r="E194" s="90">
        <v>0</v>
      </c>
      <c r="F194" s="90">
        <v>0</v>
      </c>
      <c r="G194" s="90">
        <v>0</v>
      </c>
      <c r="H194" s="90">
        <v>0</v>
      </c>
      <c r="I194" s="90">
        <v>0</v>
      </c>
      <c r="J194" s="90">
        <v>0</v>
      </c>
      <c r="K194" s="90">
        <v>0</v>
      </c>
      <c r="L194" s="90">
        <v>0</v>
      </c>
      <c r="M194" s="100">
        <v>0</v>
      </c>
      <c r="N194" s="100">
        <v>235453377.16134</v>
      </c>
      <c r="O194" s="100">
        <v>33015883.902520001</v>
      </c>
      <c r="P194" s="100">
        <v>29398047.871080004</v>
      </c>
      <c r="Q194" s="100">
        <v>3069144.8280000002</v>
      </c>
      <c r="R194" s="100">
        <v>31816419.574999999</v>
      </c>
      <c r="S194" s="100">
        <v>13654066.1</v>
      </c>
    </row>
    <row r="195" spans="1:19" ht="38.25">
      <c r="A195" s="89" t="s">
        <v>2450</v>
      </c>
      <c r="B195" s="89" t="s">
        <v>7665</v>
      </c>
      <c r="C195" s="90">
        <v>0</v>
      </c>
      <c r="D195" s="90">
        <v>0</v>
      </c>
      <c r="E195" s="90">
        <v>0</v>
      </c>
      <c r="F195" s="90">
        <v>0</v>
      </c>
      <c r="G195" s="90">
        <v>0</v>
      </c>
      <c r="H195" s="90">
        <v>0</v>
      </c>
      <c r="I195" s="90">
        <v>0</v>
      </c>
      <c r="J195" s="90">
        <v>0</v>
      </c>
      <c r="K195" s="90">
        <v>0</v>
      </c>
      <c r="L195" s="90">
        <v>0</v>
      </c>
      <c r="M195" s="100">
        <v>0</v>
      </c>
      <c r="N195" s="100">
        <v>6279791.46918</v>
      </c>
      <c r="O195" s="100">
        <v>6316170.8512700005</v>
      </c>
      <c r="P195" s="100">
        <v>12012529.96527</v>
      </c>
      <c r="Q195" s="100">
        <v>127436577.69527</v>
      </c>
      <c r="R195" s="100">
        <v>126690746.45927</v>
      </c>
      <c r="S195" s="100">
        <v>290697551.63</v>
      </c>
    </row>
    <row r="196" spans="1:19" ht="25.5">
      <c r="A196" s="89" t="s">
        <v>7658</v>
      </c>
      <c r="B196" s="89" t="s">
        <v>7659</v>
      </c>
      <c r="C196" s="90">
        <v>0</v>
      </c>
      <c r="D196" s="90">
        <v>0</v>
      </c>
      <c r="E196" s="90">
        <v>0</v>
      </c>
      <c r="F196" s="90">
        <v>0</v>
      </c>
      <c r="G196" s="90">
        <v>0</v>
      </c>
      <c r="H196" s="90">
        <v>0</v>
      </c>
      <c r="I196" s="90">
        <v>0</v>
      </c>
      <c r="J196" s="90">
        <v>0</v>
      </c>
      <c r="K196" s="90">
        <v>0</v>
      </c>
      <c r="L196" s="90">
        <v>0</v>
      </c>
      <c r="M196" s="100">
        <v>0</v>
      </c>
      <c r="N196" s="100">
        <v>0</v>
      </c>
      <c r="O196" s="100">
        <v>281571865.99712998</v>
      </c>
      <c r="P196" s="100">
        <v>155474099.00320002</v>
      </c>
      <c r="Q196" s="91">
        <v>74302934.442979991</v>
      </c>
      <c r="R196" s="100">
        <v>100623014.26147</v>
      </c>
      <c r="S196" s="100">
        <v>167712065.56</v>
      </c>
    </row>
    <row r="197" spans="1:19">
      <c r="A197" s="89" t="s">
        <v>346</v>
      </c>
      <c r="B197" s="89" t="s">
        <v>67</v>
      </c>
      <c r="C197" s="90">
        <v>18206939206</v>
      </c>
      <c r="D197" s="90">
        <v>21921553258</v>
      </c>
      <c r="E197" s="90">
        <v>25778768051</v>
      </c>
      <c r="F197" s="90">
        <v>27856437075</v>
      </c>
      <c r="G197" s="90">
        <v>31439626092</v>
      </c>
      <c r="H197" s="90">
        <v>34067915422</v>
      </c>
      <c r="I197" s="90">
        <v>35950261579</v>
      </c>
      <c r="J197" s="90">
        <v>38579546336</v>
      </c>
      <c r="K197" s="90">
        <v>26758176823</v>
      </c>
      <c r="L197" s="90">
        <v>19991915624</v>
      </c>
      <c r="M197" s="100">
        <v>22063264795.716602</v>
      </c>
      <c r="N197" s="100">
        <v>0</v>
      </c>
      <c r="O197" s="100">
        <v>0</v>
      </c>
      <c r="P197" s="100">
        <v>0</v>
      </c>
      <c r="Q197" s="100">
        <v>0</v>
      </c>
      <c r="R197" s="100">
        <v>0</v>
      </c>
      <c r="S197" s="100">
        <v>0</v>
      </c>
    </row>
    <row r="198" spans="1:19" ht="25.5">
      <c r="A198" s="89" t="s">
        <v>347</v>
      </c>
      <c r="B198" s="89" t="s">
        <v>173</v>
      </c>
      <c r="C198" s="90">
        <v>-3015106606</v>
      </c>
      <c r="D198" s="90">
        <v>-2795031531</v>
      </c>
      <c r="E198" s="90">
        <v>-4313633304</v>
      </c>
      <c r="F198" s="90">
        <v>-4389739705</v>
      </c>
      <c r="G198" s="90">
        <v>-4316153330</v>
      </c>
      <c r="H198" s="90">
        <v>-4367878050</v>
      </c>
      <c r="I198" s="90">
        <v>-5017058440</v>
      </c>
      <c r="J198" s="90">
        <v>-5387161208</v>
      </c>
      <c r="K198" s="90">
        <v>-6680750940</v>
      </c>
      <c r="L198" s="90">
        <v>-4769389320</v>
      </c>
      <c r="M198" s="100">
        <v>-4061167275.6146097</v>
      </c>
      <c r="N198" s="100">
        <v>0</v>
      </c>
      <c r="O198" s="100">
        <v>0</v>
      </c>
      <c r="P198" s="100">
        <v>0</v>
      </c>
      <c r="Q198" s="100">
        <v>0</v>
      </c>
      <c r="R198" s="100">
        <v>0</v>
      </c>
      <c r="S198" s="100">
        <v>0</v>
      </c>
    </row>
    <row r="199" spans="1:19" ht="25.5">
      <c r="A199" s="89" t="s">
        <v>7773</v>
      </c>
      <c r="B199" s="89" t="s">
        <v>7774</v>
      </c>
      <c r="C199" s="90">
        <v>3740675126.5500002</v>
      </c>
      <c r="D199" s="90">
        <v>3049423933.1799998</v>
      </c>
      <c r="E199" s="90">
        <v>-819790654.95000005</v>
      </c>
      <c r="F199" s="90">
        <v>-97544518.569999993</v>
      </c>
      <c r="G199" s="90">
        <v>-1041880631.45</v>
      </c>
      <c r="H199" s="90">
        <v>-1666919159.5</v>
      </c>
      <c r="I199" s="90">
        <v>-819052885.40999997</v>
      </c>
      <c r="J199" s="90">
        <v>-3115331948.7600002</v>
      </c>
      <c r="K199" s="90">
        <v>1108673479.03</v>
      </c>
      <c r="L199" s="90">
        <v>1227368984.6300001</v>
      </c>
      <c r="M199" s="100">
        <v>1460459527.3348501</v>
      </c>
      <c r="N199" s="100">
        <v>0</v>
      </c>
      <c r="O199" s="100">
        <v>0</v>
      </c>
      <c r="P199" s="100">
        <v>0</v>
      </c>
      <c r="Q199" s="100">
        <v>0</v>
      </c>
      <c r="R199" s="100">
        <v>0</v>
      </c>
      <c r="S199" s="100">
        <v>0</v>
      </c>
    </row>
    <row r="200" spans="1:19">
      <c r="A200" s="102">
        <v>2</v>
      </c>
      <c r="B200" s="103" t="s">
        <v>157</v>
      </c>
      <c r="C200" s="93">
        <v>49230630811.010002</v>
      </c>
      <c r="D200" s="93">
        <v>54578901327</v>
      </c>
      <c r="E200" s="93">
        <v>62355739835</v>
      </c>
      <c r="F200" s="93">
        <v>67765873063</v>
      </c>
      <c r="G200" s="93">
        <v>76827020223</v>
      </c>
      <c r="H200" s="93">
        <v>76232296949</v>
      </c>
      <c r="I200" s="93">
        <v>80208735860</v>
      </c>
      <c r="J200" s="93">
        <v>87396753514.009995</v>
      </c>
      <c r="K200" s="93">
        <v>100131368735</v>
      </c>
      <c r="L200" s="93">
        <v>109037377621</v>
      </c>
      <c r="M200" s="98">
        <v>123970586169.91499</v>
      </c>
      <c r="N200" s="98">
        <v>134486196212.638</v>
      </c>
      <c r="O200" s="98">
        <v>141030712811.582</v>
      </c>
      <c r="P200" s="98">
        <v>153656401885.33499</v>
      </c>
      <c r="Q200" s="98">
        <v>177004271871.077</v>
      </c>
      <c r="R200" s="98">
        <v>200290505167.61414</v>
      </c>
      <c r="S200" s="98">
        <v>211820721084.07999</v>
      </c>
    </row>
    <row r="201" spans="1:19" ht="25.5">
      <c r="A201" s="89" t="s">
        <v>348</v>
      </c>
      <c r="B201" s="89" t="s">
        <v>66</v>
      </c>
      <c r="C201" s="90">
        <v>433074940</v>
      </c>
      <c r="D201" s="90">
        <v>646037431</v>
      </c>
      <c r="E201" s="90">
        <v>119356437</v>
      </c>
      <c r="F201" s="90">
        <v>144111051</v>
      </c>
      <c r="G201" s="90">
        <v>196066323</v>
      </c>
      <c r="H201" s="90">
        <v>151455389</v>
      </c>
      <c r="I201" s="90">
        <v>389670820</v>
      </c>
      <c r="J201" s="90">
        <v>174015071</v>
      </c>
      <c r="K201" s="90">
        <v>179914285</v>
      </c>
      <c r="L201" s="90">
        <v>173579446</v>
      </c>
      <c r="M201" s="100">
        <v>114055720.2683</v>
      </c>
      <c r="N201" s="100">
        <v>73818343.786169991</v>
      </c>
      <c r="O201" s="100">
        <v>40589946.053319998</v>
      </c>
      <c r="P201" s="100">
        <v>52563578.225749999</v>
      </c>
      <c r="Q201" s="100">
        <v>83096900.585500002</v>
      </c>
      <c r="R201" s="100">
        <v>70522907.207520008</v>
      </c>
      <c r="S201" s="100">
        <v>182989943.94</v>
      </c>
    </row>
    <row r="202" spans="1:19">
      <c r="A202" s="89" t="s">
        <v>350</v>
      </c>
      <c r="B202" s="89" t="s">
        <v>65</v>
      </c>
      <c r="C202" s="90">
        <v>433074940</v>
      </c>
      <c r="D202" s="90">
        <v>646037431</v>
      </c>
      <c r="E202" s="90">
        <v>119356437</v>
      </c>
      <c r="F202" s="90">
        <v>144111051</v>
      </c>
      <c r="G202" s="90">
        <v>196066323</v>
      </c>
      <c r="H202" s="90">
        <v>151455389</v>
      </c>
      <c r="I202" s="90">
        <v>389670820</v>
      </c>
      <c r="J202" s="90">
        <v>174015071</v>
      </c>
      <c r="K202" s="90">
        <v>179914285</v>
      </c>
      <c r="L202" s="90">
        <v>173579446</v>
      </c>
      <c r="M202" s="100">
        <v>114055720.2683</v>
      </c>
      <c r="N202" s="100">
        <v>73818343.786169991</v>
      </c>
      <c r="O202" s="100">
        <v>40589946.053319998</v>
      </c>
      <c r="P202" s="100">
        <v>52563578.225749999</v>
      </c>
      <c r="Q202" s="100">
        <v>83096900.585500002</v>
      </c>
      <c r="R202" s="100">
        <v>70522907.207520008</v>
      </c>
      <c r="S202" s="100">
        <v>182989943.94</v>
      </c>
    </row>
    <row r="203" spans="1:19">
      <c r="A203" s="89" t="s">
        <v>351</v>
      </c>
      <c r="B203" s="89" t="s">
        <v>2406</v>
      </c>
      <c r="C203" s="90">
        <v>12407147993</v>
      </c>
      <c r="D203" s="90">
        <v>11181244014</v>
      </c>
      <c r="E203" s="90">
        <v>13039030312</v>
      </c>
      <c r="F203" s="90">
        <v>14929732948</v>
      </c>
      <c r="G203" s="90">
        <v>16203991041</v>
      </c>
      <c r="H203" s="90">
        <v>17719723187</v>
      </c>
      <c r="I203" s="90">
        <v>19910846147</v>
      </c>
      <c r="J203" s="90">
        <v>23550880226</v>
      </c>
      <c r="K203" s="90">
        <v>28396179651</v>
      </c>
      <c r="L203" s="90">
        <v>29365863619</v>
      </c>
      <c r="M203" s="100">
        <v>30887584660.435398</v>
      </c>
      <c r="N203" s="100">
        <v>14754465015.663401</v>
      </c>
      <c r="O203" s="100">
        <v>17536508123.3815</v>
      </c>
      <c r="P203" s="100">
        <v>23080034079.966301</v>
      </c>
      <c r="Q203" s="100">
        <v>26246206349.629101</v>
      </c>
      <c r="R203" s="100">
        <v>28683349943.775803</v>
      </c>
      <c r="S203" s="100">
        <v>28778329636.169998</v>
      </c>
    </row>
    <row r="204" spans="1:19" ht="25.5">
      <c r="A204" s="89" t="s">
        <v>352</v>
      </c>
      <c r="B204" s="89" t="s">
        <v>64</v>
      </c>
      <c r="C204" s="90">
        <v>429487491</v>
      </c>
      <c r="D204" s="90">
        <v>307222485</v>
      </c>
      <c r="E204" s="90">
        <v>282530522</v>
      </c>
      <c r="F204" s="90">
        <v>302924453</v>
      </c>
      <c r="G204" s="90">
        <v>559816201</v>
      </c>
      <c r="H204" s="90">
        <v>380366969</v>
      </c>
      <c r="I204" s="90">
        <v>447626406</v>
      </c>
      <c r="J204" s="90">
        <v>421414845</v>
      </c>
      <c r="K204" s="90">
        <v>965130420</v>
      </c>
      <c r="L204" s="90">
        <v>691028977</v>
      </c>
      <c r="M204" s="100">
        <v>908403118.13313997</v>
      </c>
      <c r="N204" s="100">
        <v>0</v>
      </c>
      <c r="O204" s="100">
        <v>0</v>
      </c>
      <c r="P204" s="100">
        <v>0</v>
      </c>
      <c r="Q204" s="100">
        <v>0</v>
      </c>
      <c r="R204" s="100">
        <v>0</v>
      </c>
      <c r="S204" s="100">
        <v>0</v>
      </c>
    </row>
    <row r="205" spans="1:19" ht="25.5">
      <c r="A205" s="89" t="s">
        <v>353</v>
      </c>
      <c r="B205" s="89" t="s">
        <v>63</v>
      </c>
      <c r="C205" s="90">
        <v>6212941768</v>
      </c>
      <c r="D205" s="90">
        <v>6248409601</v>
      </c>
      <c r="E205" s="90">
        <v>7157412459</v>
      </c>
      <c r="F205" s="90">
        <v>8931910777</v>
      </c>
      <c r="G205" s="90">
        <v>9992569147</v>
      </c>
      <c r="H205" s="90">
        <v>9072571723</v>
      </c>
      <c r="I205" s="90">
        <v>10112927696</v>
      </c>
      <c r="J205" s="90">
        <v>11100520823</v>
      </c>
      <c r="K205" s="90">
        <v>12950105135</v>
      </c>
      <c r="L205" s="90">
        <v>13299040556</v>
      </c>
      <c r="M205" s="100">
        <v>13593040311.341999</v>
      </c>
      <c r="N205" s="100">
        <v>0</v>
      </c>
      <c r="O205" s="100">
        <v>0</v>
      </c>
      <c r="P205" s="100">
        <v>0</v>
      </c>
      <c r="Q205" s="100">
        <v>0</v>
      </c>
      <c r="R205" s="100">
        <v>0</v>
      </c>
      <c r="S205" s="100">
        <v>0</v>
      </c>
    </row>
    <row r="206" spans="1:19" ht="25.5">
      <c r="A206" s="89" t="s">
        <v>354</v>
      </c>
      <c r="B206" s="89" t="s">
        <v>62</v>
      </c>
      <c r="C206" s="90">
        <v>332840542</v>
      </c>
      <c r="D206" s="90">
        <v>170223115</v>
      </c>
      <c r="E206" s="90">
        <v>109407108</v>
      </c>
      <c r="F206" s="90">
        <v>544850657</v>
      </c>
      <c r="G206" s="90">
        <v>121355558</v>
      </c>
      <c r="H206" s="90">
        <v>130498133</v>
      </c>
      <c r="I206" s="90">
        <v>326706510</v>
      </c>
      <c r="J206" s="90">
        <v>356137318</v>
      </c>
      <c r="K206" s="90">
        <v>653009792</v>
      </c>
      <c r="L206" s="90">
        <v>1033184487</v>
      </c>
      <c r="M206" s="100">
        <v>1177293270.8953302</v>
      </c>
      <c r="N206" s="100">
        <v>0</v>
      </c>
      <c r="O206" s="100">
        <v>0</v>
      </c>
      <c r="P206" s="100">
        <v>0</v>
      </c>
      <c r="Q206" s="100">
        <v>0</v>
      </c>
      <c r="R206" s="100">
        <v>0</v>
      </c>
      <c r="S206" s="100">
        <v>0</v>
      </c>
    </row>
    <row r="207" spans="1:19" ht="25.5">
      <c r="A207" s="89" t="s">
        <v>355</v>
      </c>
      <c r="B207" s="89" t="s">
        <v>61</v>
      </c>
      <c r="C207" s="90">
        <v>5431878192</v>
      </c>
      <c r="D207" s="90">
        <v>4455388813</v>
      </c>
      <c r="E207" s="90">
        <v>5489680223</v>
      </c>
      <c r="F207" s="90">
        <v>5150047061</v>
      </c>
      <c r="G207" s="90">
        <v>5530250135</v>
      </c>
      <c r="H207" s="90">
        <v>8136286362</v>
      </c>
      <c r="I207" s="90">
        <v>9023585535</v>
      </c>
      <c r="J207" s="90">
        <v>11672807240</v>
      </c>
      <c r="K207" s="90">
        <v>13827934304</v>
      </c>
      <c r="L207" s="90">
        <v>14342609599</v>
      </c>
      <c r="M207" s="100">
        <v>15208847960.065001</v>
      </c>
      <c r="N207" s="100">
        <v>0</v>
      </c>
      <c r="O207" s="100">
        <v>0</v>
      </c>
      <c r="P207" s="100">
        <v>0</v>
      </c>
      <c r="Q207" s="100">
        <v>0</v>
      </c>
      <c r="R207" s="100">
        <v>0</v>
      </c>
      <c r="S207" s="100">
        <v>0</v>
      </c>
    </row>
    <row r="208" spans="1:19">
      <c r="A208" s="89" t="s">
        <v>2536</v>
      </c>
      <c r="B208" s="89" t="s">
        <v>2537</v>
      </c>
      <c r="C208" s="90">
        <v>0</v>
      </c>
      <c r="D208" s="90">
        <v>0</v>
      </c>
      <c r="E208" s="90">
        <v>0</v>
      </c>
      <c r="F208" s="90">
        <v>0</v>
      </c>
      <c r="G208" s="90">
        <v>0</v>
      </c>
      <c r="H208" s="90">
        <v>0</v>
      </c>
      <c r="I208" s="90">
        <v>0</v>
      </c>
      <c r="J208" s="90">
        <v>0</v>
      </c>
      <c r="K208" s="90">
        <v>0</v>
      </c>
      <c r="L208" s="90">
        <v>0</v>
      </c>
      <c r="M208" s="100">
        <v>0</v>
      </c>
      <c r="N208" s="100">
        <v>382089312.91346997</v>
      </c>
      <c r="O208" s="100">
        <v>543275895.77297997</v>
      </c>
      <c r="P208" s="100">
        <v>10555803.431</v>
      </c>
      <c r="Q208" s="100">
        <v>142144473.921</v>
      </c>
      <c r="R208" s="100">
        <v>423746152.79118001</v>
      </c>
      <c r="S208" s="100">
        <v>715615273.92999995</v>
      </c>
    </row>
    <row r="209" spans="1:19">
      <c r="A209" s="89" t="s">
        <v>2540</v>
      </c>
      <c r="B209" s="89" t="s">
        <v>2541</v>
      </c>
      <c r="C209" s="90">
        <v>0</v>
      </c>
      <c r="D209" s="90">
        <v>0</v>
      </c>
      <c r="E209" s="90">
        <v>0</v>
      </c>
      <c r="F209" s="90">
        <v>0</v>
      </c>
      <c r="G209" s="90">
        <v>0</v>
      </c>
      <c r="H209" s="90">
        <v>0</v>
      </c>
      <c r="I209" s="90">
        <v>0</v>
      </c>
      <c r="J209" s="90">
        <v>0</v>
      </c>
      <c r="K209" s="90">
        <v>0</v>
      </c>
      <c r="L209" s="90">
        <v>0</v>
      </c>
      <c r="M209" s="100">
        <v>0</v>
      </c>
      <c r="N209" s="100">
        <v>4447579234.6536703</v>
      </c>
      <c r="O209" s="100">
        <v>5552961249.40944</v>
      </c>
      <c r="P209" s="100">
        <v>5135925145.7559996</v>
      </c>
      <c r="Q209" s="100">
        <v>6752588861.2489996</v>
      </c>
      <c r="R209" s="100">
        <v>7026490498.54</v>
      </c>
      <c r="S209" s="100">
        <v>7136997850.7399998</v>
      </c>
    </row>
    <row r="210" spans="1:19">
      <c r="A210" s="89" t="s">
        <v>2545</v>
      </c>
      <c r="B210" s="89" t="s">
        <v>2546</v>
      </c>
      <c r="C210" s="90">
        <v>0</v>
      </c>
      <c r="D210" s="90">
        <v>0</v>
      </c>
      <c r="E210" s="90">
        <v>0</v>
      </c>
      <c r="F210" s="90">
        <v>0</v>
      </c>
      <c r="G210" s="90">
        <v>0</v>
      </c>
      <c r="H210" s="90">
        <v>0</v>
      </c>
      <c r="I210" s="90">
        <v>0</v>
      </c>
      <c r="J210" s="90">
        <v>0</v>
      </c>
      <c r="K210" s="90">
        <v>0</v>
      </c>
      <c r="L210" s="90">
        <v>0</v>
      </c>
      <c r="M210" s="100">
        <v>0</v>
      </c>
      <c r="N210" s="100">
        <v>2029386787.9725201</v>
      </c>
      <c r="O210" s="100">
        <v>497674686.63528001</v>
      </c>
      <c r="P210" s="100">
        <v>321126023.43992001</v>
      </c>
      <c r="Q210" s="100">
        <v>188854554.07035998</v>
      </c>
      <c r="R210" s="100">
        <v>590411296.79807997</v>
      </c>
      <c r="S210" s="100">
        <v>1150025694.04</v>
      </c>
    </row>
    <row r="211" spans="1:19">
      <c r="A211" s="89" t="s">
        <v>2548</v>
      </c>
      <c r="B211" s="89" t="s">
        <v>2549</v>
      </c>
      <c r="C211" s="90">
        <v>0</v>
      </c>
      <c r="D211" s="90">
        <v>0</v>
      </c>
      <c r="E211" s="90">
        <v>0</v>
      </c>
      <c r="F211" s="90">
        <v>0</v>
      </c>
      <c r="G211" s="90">
        <v>0</v>
      </c>
      <c r="H211" s="90">
        <v>0</v>
      </c>
      <c r="I211" s="90">
        <v>0</v>
      </c>
      <c r="J211" s="90">
        <v>0</v>
      </c>
      <c r="K211" s="90">
        <v>0</v>
      </c>
      <c r="L211" s="90">
        <v>0</v>
      </c>
      <c r="M211" s="100">
        <v>0</v>
      </c>
      <c r="N211" s="100">
        <v>7895409680.1236906</v>
      </c>
      <c r="O211" s="100">
        <v>10942596291.563801</v>
      </c>
      <c r="P211" s="100">
        <v>17612427107.339397</v>
      </c>
      <c r="Q211" s="100">
        <v>19162618460.388699</v>
      </c>
      <c r="R211" s="100">
        <v>20642701995.6465</v>
      </c>
      <c r="S211" s="100">
        <v>19775690817.470001</v>
      </c>
    </row>
    <row r="212" spans="1:19">
      <c r="A212" s="101" t="s">
        <v>356</v>
      </c>
      <c r="B212" s="89" t="s">
        <v>2408</v>
      </c>
      <c r="C212" s="90">
        <v>6764461506</v>
      </c>
      <c r="D212" s="90">
        <v>9256204976</v>
      </c>
      <c r="E212" s="90">
        <v>9067910109</v>
      </c>
      <c r="F212" s="90">
        <v>9164710922</v>
      </c>
      <c r="G212" s="90">
        <v>10315045574</v>
      </c>
      <c r="H212" s="90">
        <v>7605824335</v>
      </c>
      <c r="I212" s="90">
        <v>7915224189</v>
      </c>
      <c r="J212" s="90">
        <v>8175582744</v>
      </c>
      <c r="K212" s="90">
        <v>10458479023</v>
      </c>
      <c r="L212" s="90">
        <v>9648670664</v>
      </c>
      <c r="M212" s="100">
        <v>11183787253.210501</v>
      </c>
      <c r="N212" s="100">
        <v>38717373025.139999</v>
      </c>
      <c r="O212" s="100">
        <v>40072697149.939102</v>
      </c>
      <c r="P212" s="100">
        <v>38763703048.607101</v>
      </c>
      <c r="Q212" s="100">
        <v>45683416321.1847</v>
      </c>
      <c r="R212" s="100">
        <v>55816732080.1063</v>
      </c>
      <c r="S212" s="100">
        <v>61316705290.010002</v>
      </c>
    </row>
    <row r="213" spans="1:19" ht="25.5">
      <c r="A213" s="89" t="s">
        <v>357</v>
      </c>
      <c r="B213" s="89" t="s">
        <v>7786</v>
      </c>
      <c r="C213" s="90">
        <v>268372448</v>
      </c>
      <c r="D213" s="90">
        <v>683735384</v>
      </c>
      <c r="E213" s="90">
        <v>344835800</v>
      </c>
      <c r="F213" s="90">
        <v>382770270</v>
      </c>
      <c r="G213" s="90">
        <v>246587885</v>
      </c>
      <c r="H213" s="90">
        <v>262515757</v>
      </c>
      <c r="I213" s="90">
        <v>258502001</v>
      </c>
      <c r="J213" s="90">
        <v>272060510</v>
      </c>
      <c r="K213" s="90">
        <v>1211592686</v>
      </c>
      <c r="L213" s="90">
        <v>485561862</v>
      </c>
      <c r="M213" s="100">
        <v>561560164.33943999</v>
      </c>
      <c r="N213" s="100">
        <v>0</v>
      </c>
      <c r="O213" s="100">
        <v>0</v>
      </c>
      <c r="P213" s="100">
        <v>0</v>
      </c>
      <c r="Q213" s="100">
        <v>0</v>
      </c>
      <c r="R213" s="100">
        <v>0</v>
      </c>
      <c r="S213" s="100">
        <v>0</v>
      </c>
    </row>
    <row r="214" spans="1:19" ht="25.5">
      <c r="A214" s="89" t="s">
        <v>358</v>
      </c>
      <c r="B214" s="89" t="s">
        <v>60</v>
      </c>
      <c r="C214" s="90">
        <v>5269012571</v>
      </c>
      <c r="D214" s="90">
        <v>5498245865</v>
      </c>
      <c r="E214" s="90">
        <v>5809523093</v>
      </c>
      <c r="F214" s="90">
        <v>6158533786</v>
      </c>
      <c r="G214" s="90">
        <v>6484144822</v>
      </c>
      <c r="H214" s="90">
        <v>6633681090</v>
      </c>
      <c r="I214" s="90">
        <v>6665980981</v>
      </c>
      <c r="J214" s="90">
        <v>7046139755</v>
      </c>
      <c r="K214" s="90">
        <v>7570988027</v>
      </c>
      <c r="L214" s="90">
        <v>8034095244</v>
      </c>
      <c r="M214" s="100">
        <v>8930052922.0205097</v>
      </c>
      <c r="N214" s="100">
        <v>0</v>
      </c>
      <c r="O214" s="100">
        <v>0</v>
      </c>
      <c r="P214" s="100">
        <v>0</v>
      </c>
      <c r="Q214" s="100">
        <v>0</v>
      </c>
      <c r="R214" s="100">
        <v>0</v>
      </c>
      <c r="S214" s="100">
        <v>0</v>
      </c>
    </row>
    <row r="215" spans="1:19" ht="25.5">
      <c r="A215" s="89" t="s">
        <v>359</v>
      </c>
      <c r="B215" s="89" t="s">
        <v>7791</v>
      </c>
      <c r="C215" s="90">
        <v>5038953</v>
      </c>
      <c r="D215" s="90">
        <v>3006362</v>
      </c>
      <c r="E215" s="90">
        <v>5502964</v>
      </c>
      <c r="F215" s="90">
        <v>92831930</v>
      </c>
      <c r="G215" s="90">
        <v>99977444</v>
      </c>
      <c r="H215" s="90">
        <v>98787912</v>
      </c>
      <c r="I215" s="90">
        <v>17399345</v>
      </c>
      <c r="J215" s="90">
        <v>14638714</v>
      </c>
      <c r="K215" s="90">
        <v>600942509</v>
      </c>
      <c r="L215" s="90">
        <v>9100334</v>
      </c>
      <c r="M215" s="100">
        <v>21177095.54882</v>
      </c>
      <c r="N215" s="100">
        <v>0</v>
      </c>
      <c r="O215" s="100">
        <v>0</v>
      </c>
      <c r="P215" s="100">
        <v>0</v>
      </c>
      <c r="Q215" s="100">
        <v>0</v>
      </c>
      <c r="R215" s="100">
        <v>0</v>
      </c>
      <c r="S215" s="100">
        <v>0</v>
      </c>
    </row>
    <row r="216" spans="1:19" ht="25.5">
      <c r="A216" s="89" t="s">
        <v>360</v>
      </c>
      <c r="B216" s="89" t="s">
        <v>202</v>
      </c>
      <c r="C216" s="90">
        <v>877905172</v>
      </c>
      <c r="D216" s="90">
        <v>2843795316</v>
      </c>
      <c r="E216" s="90">
        <v>2578000625</v>
      </c>
      <c r="F216" s="90">
        <v>2211751053</v>
      </c>
      <c r="G216" s="90">
        <v>3270502146</v>
      </c>
      <c r="H216" s="90">
        <v>425599132</v>
      </c>
      <c r="I216" s="90">
        <v>893597382</v>
      </c>
      <c r="J216" s="90">
        <v>941883790</v>
      </c>
      <c r="K216" s="90">
        <v>734972193</v>
      </c>
      <c r="L216" s="90">
        <v>721487186</v>
      </c>
      <c r="M216" s="100">
        <v>1604828773.8198302</v>
      </c>
      <c r="N216" s="100">
        <v>0</v>
      </c>
      <c r="O216" s="100">
        <v>0</v>
      </c>
      <c r="P216" s="100">
        <v>0</v>
      </c>
      <c r="Q216" s="100">
        <v>0</v>
      </c>
      <c r="R216" s="100">
        <v>0</v>
      </c>
      <c r="S216" s="100">
        <v>0</v>
      </c>
    </row>
    <row r="217" spans="1:19" ht="25.5">
      <c r="A217" s="89" t="s">
        <v>361</v>
      </c>
      <c r="B217" s="89" t="s">
        <v>59</v>
      </c>
      <c r="C217" s="90">
        <v>342513662</v>
      </c>
      <c r="D217" s="90">
        <v>219696687</v>
      </c>
      <c r="E217" s="90">
        <v>242893146</v>
      </c>
      <c r="F217" s="90">
        <v>214000575</v>
      </c>
      <c r="G217" s="90">
        <v>138786944</v>
      </c>
      <c r="H217" s="90">
        <v>154031177</v>
      </c>
      <c r="I217" s="90">
        <v>79744480</v>
      </c>
      <c r="J217" s="90">
        <v>-99140025</v>
      </c>
      <c r="K217" s="90">
        <v>0</v>
      </c>
      <c r="L217" s="90">
        <v>70950591</v>
      </c>
      <c r="M217" s="100">
        <v>66168297.481930003</v>
      </c>
      <c r="N217" s="100">
        <v>0</v>
      </c>
      <c r="O217" s="100">
        <v>0</v>
      </c>
      <c r="P217" s="100">
        <v>0</v>
      </c>
      <c r="Q217" s="91">
        <v>0</v>
      </c>
      <c r="R217" s="100">
        <v>0</v>
      </c>
      <c r="S217" s="100">
        <v>0</v>
      </c>
    </row>
    <row r="218" spans="1:19" ht="25.5">
      <c r="A218" s="89" t="s">
        <v>362</v>
      </c>
      <c r="B218" s="89" t="s">
        <v>58</v>
      </c>
      <c r="C218" s="90">
        <v>1618700</v>
      </c>
      <c r="D218" s="90">
        <v>7725362</v>
      </c>
      <c r="E218" s="90">
        <v>87154481</v>
      </c>
      <c r="F218" s="90">
        <v>104823308</v>
      </c>
      <c r="G218" s="90">
        <v>75046333</v>
      </c>
      <c r="H218" s="90">
        <v>31209267</v>
      </c>
      <c r="I218" s="90">
        <v>0</v>
      </c>
      <c r="J218" s="90">
        <v>0</v>
      </c>
      <c r="K218" s="90">
        <v>339983608</v>
      </c>
      <c r="L218" s="90">
        <v>327475447</v>
      </c>
      <c r="M218" s="100">
        <v>0</v>
      </c>
      <c r="N218" s="100">
        <v>0</v>
      </c>
      <c r="O218" s="100">
        <v>0</v>
      </c>
      <c r="P218" s="100">
        <v>0</v>
      </c>
      <c r="Q218" s="91">
        <v>0</v>
      </c>
      <c r="R218" s="100">
        <v>0</v>
      </c>
      <c r="S218" s="100">
        <v>0</v>
      </c>
    </row>
    <row r="219" spans="1:19">
      <c r="A219" s="89" t="s">
        <v>2557</v>
      </c>
      <c r="B219" s="89" t="s">
        <v>2537</v>
      </c>
      <c r="C219" s="90">
        <v>0</v>
      </c>
      <c r="D219" s="90">
        <v>0</v>
      </c>
      <c r="E219" s="90">
        <v>0</v>
      </c>
      <c r="F219" s="90">
        <v>0</v>
      </c>
      <c r="G219" s="90">
        <v>0</v>
      </c>
      <c r="H219" s="90">
        <v>0</v>
      </c>
      <c r="I219" s="90">
        <v>0</v>
      </c>
      <c r="J219" s="90">
        <v>0</v>
      </c>
      <c r="K219" s="90">
        <v>0</v>
      </c>
      <c r="L219" s="90">
        <v>0</v>
      </c>
      <c r="M219" s="100">
        <v>0</v>
      </c>
      <c r="N219" s="100">
        <v>1482911704.0456002</v>
      </c>
      <c r="O219" s="100">
        <v>1082668541.32342</v>
      </c>
      <c r="P219" s="100">
        <v>1989069868.49985</v>
      </c>
      <c r="Q219" s="91">
        <v>2034132151.9430702</v>
      </c>
      <c r="R219" s="100">
        <v>2638504437.2995</v>
      </c>
      <c r="S219" s="100">
        <v>2358309433.71</v>
      </c>
    </row>
    <row r="220" spans="1:19">
      <c r="A220" s="89" t="s">
        <v>2586</v>
      </c>
      <c r="B220" s="89" t="s">
        <v>2541</v>
      </c>
      <c r="C220" s="90">
        <v>0</v>
      </c>
      <c r="D220" s="90">
        <v>0</v>
      </c>
      <c r="E220" s="90">
        <v>0</v>
      </c>
      <c r="F220" s="90">
        <v>0</v>
      </c>
      <c r="G220" s="90">
        <v>0</v>
      </c>
      <c r="H220" s="90">
        <v>0</v>
      </c>
      <c r="I220" s="90">
        <v>0</v>
      </c>
      <c r="J220" s="90">
        <v>0</v>
      </c>
      <c r="K220" s="90">
        <v>0</v>
      </c>
      <c r="L220" s="90">
        <v>0</v>
      </c>
      <c r="M220" s="100">
        <v>0</v>
      </c>
      <c r="N220" s="100">
        <v>25222106121.931103</v>
      </c>
      <c r="O220" s="100">
        <v>29276406806.293301</v>
      </c>
      <c r="P220" s="100">
        <v>27109544652.639801</v>
      </c>
      <c r="Q220" s="91">
        <v>32634277746.287498</v>
      </c>
      <c r="R220" s="100">
        <v>38635822469.636002</v>
      </c>
      <c r="S220" s="100">
        <v>45217452412.650002</v>
      </c>
    </row>
    <row r="221" spans="1:19">
      <c r="A221" s="89" t="s">
        <v>2602</v>
      </c>
      <c r="B221" s="89" t="s">
        <v>2546</v>
      </c>
      <c r="C221" s="90">
        <v>0</v>
      </c>
      <c r="D221" s="90">
        <v>0</v>
      </c>
      <c r="E221" s="90">
        <v>0</v>
      </c>
      <c r="F221" s="90">
        <v>0</v>
      </c>
      <c r="G221" s="90">
        <v>0</v>
      </c>
      <c r="H221" s="90">
        <v>0</v>
      </c>
      <c r="I221" s="90">
        <v>0</v>
      </c>
      <c r="J221" s="90">
        <v>0</v>
      </c>
      <c r="K221" s="90">
        <v>0</v>
      </c>
      <c r="L221" s="90">
        <v>0</v>
      </c>
      <c r="M221" s="100">
        <v>0</v>
      </c>
      <c r="N221" s="100">
        <v>688394783.96203005</v>
      </c>
      <c r="O221" s="100">
        <v>522615547.07159001</v>
      </c>
      <c r="P221" s="100">
        <v>1787242639.9123502</v>
      </c>
      <c r="Q221" s="100">
        <v>2089823599.03409</v>
      </c>
      <c r="R221" s="100">
        <v>760379039.35703003</v>
      </c>
      <c r="S221" s="100">
        <v>1759239302.79</v>
      </c>
    </row>
    <row r="222" spans="1:19">
      <c r="A222" s="89" t="s">
        <v>2607</v>
      </c>
      <c r="B222" s="89" t="s">
        <v>2549</v>
      </c>
      <c r="C222" s="90">
        <v>0</v>
      </c>
      <c r="D222" s="90">
        <v>0</v>
      </c>
      <c r="E222" s="90">
        <v>0</v>
      </c>
      <c r="F222" s="90">
        <v>0</v>
      </c>
      <c r="G222" s="90">
        <v>0</v>
      </c>
      <c r="H222" s="90">
        <v>0</v>
      </c>
      <c r="I222" s="90">
        <v>0</v>
      </c>
      <c r="J222" s="90">
        <v>0</v>
      </c>
      <c r="K222" s="90">
        <v>0</v>
      </c>
      <c r="L222" s="90">
        <v>0</v>
      </c>
      <c r="M222" s="100">
        <v>0</v>
      </c>
      <c r="N222" s="100">
        <v>11323960415.201199</v>
      </c>
      <c r="O222" s="100">
        <v>9191006255.2508392</v>
      </c>
      <c r="P222" s="100">
        <v>7873211860.4921198</v>
      </c>
      <c r="Q222" s="100">
        <v>8921729741.08605</v>
      </c>
      <c r="R222" s="100">
        <v>13772669853.379801</v>
      </c>
      <c r="S222" s="100">
        <v>11978107266.610001</v>
      </c>
    </row>
    <row r="223" spans="1:19" ht="25.5">
      <c r="A223" s="89" t="s">
        <v>7644</v>
      </c>
      <c r="B223" s="89" t="s">
        <v>7645</v>
      </c>
      <c r="C223" s="90">
        <v>0</v>
      </c>
      <c r="D223" s="90">
        <v>0</v>
      </c>
      <c r="E223" s="90">
        <v>0</v>
      </c>
      <c r="F223" s="90">
        <v>0</v>
      </c>
      <c r="G223" s="90">
        <v>0</v>
      </c>
      <c r="H223" s="90">
        <v>0</v>
      </c>
      <c r="I223" s="90">
        <v>0</v>
      </c>
      <c r="J223" s="90">
        <v>0</v>
      </c>
      <c r="K223" s="90">
        <v>0</v>
      </c>
      <c r="L223" s="90">
        <v>0</v>
      </c>
      <c r="M223" s="100">
        <v>0</v>
      </c>
      <c r="N223" s="100">
        <v>0</v>
      </c>
      <c r="O223" s="100">
        <v>0</v>
      </c>
      <c r="P223" s="100">
        <f>4634027063/1000</f>
        <v>4634027.0630000001</v>
      </c>
      <c r="Q223" s="100">
        <v>3453082.8339999998</v>
      </c>
      <c r="R223" s="100">
        <v>9356280.4340000004</v>
      </c>
      <c r="S223" s="100">
        <v>3596874.24</v>
      </c>
    </row>
    <row r="224" spans="1:19">
      <c r="A224" s="89" t="s">
        <v>363</v>
      </c>
      <c r="B224" s="89" t="s">
        <v>57</v>
      </c>
      <c r="C224" s="90">
        <v>11095559741</v>
      </c>
      <c r="D224" s="90">
        <v>11818044611</v>
      </c>
      <c r="E224" s="90">
        <v>13696657456</v>
      </c>
      <c r="F224" s="90">
        <v>13347776618</v>
      </c>
      <c r="G224" s="90">
        <v>18109128177</v>
      </c>
      <c r="H224" s="90">
        <v>17148383803</v>
      </c>
      <c r="I224" s="90">
        <v>17192223393</v>
      </c>
      <c r="J224" s="90">
        <v>18865755429</v>
      </c>
      <c r="K224" s="90">
        <v>23240438330</v>
      </c>
      <c r="L224" s="90">
        <v>22750198308</v>
      </c>
      <c r="M224" s="100">
        <v>24899450488.001602</v>
      </c>
      <c r="N224" s="100">
        <v>24366303788.464199</v>
      </c>
      <c r="O224" s="100">
        <v>27446529386.834999</v>
      </c>
      <c r="P224" s="100">
        <v>29173744149.953602</v>
      </c>
      <c r="Q224" s="100">
        <v>31424857595.590397</v>
      </c>
      <c r="R224" s="100">
        <v>34218842796.4529</v>
      </c>
      <c r="S224" s="100">
        <v>38164708091.190002</v>
      </c>
    </row>
    <row r="225" spans="1:19">
      <c r="A225" s="89" t="s">
        <v>364</v>
      </c>
      <c r="B225" s="89" t="s">
        <v>56</v>
      </c>
      <c r="C225" s="90">
        <v>3386579534</v>
      </c>
      <c r="D225" s="90">
        <v>3716466334</v>
      </c>
      <c r="E225" s="90">
        <v>4318078547</v>
      </c>
      <c r="F225" s="90">
        <v>4255935007</v>
      </c>
      <c r="G225" s="90">
        <v>5055591581</v>
      </c>
      <c r="H225" s="90">
        <v>5090043796</v>
      </c>
      <c r="I225" s="90">
        <v>5563556740</v>
      </c>
      <c r="J225" s="90">
        <v>6081600885</v>
      </c>
      <c r="K225" s="90">
        <v>7347701593</v>
      </c>
      <c r="L225" s="90">
        <v>6833103992</v>
      </c>
      <c r="M225" s="100">
        <v>7360175812.1656799</v>
      </c>
      <c r="N225" s="100">
        <v>7514372343.5028496</v>
      </c>
      <c r="O225" s="100">
        <v>8396067146.69946</v>
      </c>
      <c r="P225" s="100">
        <v>8589877303.3866606</v>
      </c>
      <c r="Q225" s="100">
        <v>9880810269.8063202</v>
      </c>
      <c r="R225" s="100">
        <v>10086143085.5119</v>
      </c>
      <c r="S225" s="100">
        <v>11874115792.58</v>
      </c>
    </row>
    <row r="226" spans="1:19">
      <c r="A226" s="89" t="s">
        <v>2620</v>
      </c>
      <c r="B226" s="89" t="s">
        <v>2621</v>
      </c>
      <c r="C226" s="90">
        <v>0</v>
      </c>
      <c r="D226" s="90">
        <v>0</v>
      </c>
      <c r="E226" s="90">
        <v>0</v>
      </c>
      <c r="F226" s="90">
        <v>0</v>
      </c>
      <c r="G226" s="90">
        <v>0</v>
      </c>
      <c r="H226" s="90">
        <v>0</v>
      </c>
      <c r="I226" s="90">
        <v>0</v>
      </c>
      <c r="J226" s="90">
        <v>0</v>
      </c>
      <c r="K226" s="90">
        <v>0</v>
      </c>
      <c r="L226" s="90">
        <v>0</v>
      </c>
      <c r="M226" s="100">
        <v>0</v>
      </c>
      <c r="N226" s="100">
        <v>108538338.72488001</v>
      </c>
      <c r="O226" s="100">
        <v>104767401.11657001</v>
      </c>
      <c r="P226" s="100">
        <v>158553544.21915001</v>
      </c>
      <c r="Q226" s="100">
        <v>217731355.89582002</v>
      </c>
      <c r="R226" s="100">
        <v>272829265.47764003</v>
      </c>
      <c r="S226" s="100">
        <v>312075578</v>
      </c>
    </row>
    <row r="227" spans="1:19">
      <c r="A227" s="89" t="s">
        <v>365</v>
      </c>
      <c r="B227" s="89" t="s">
        <v>55</v>
      </c>
      <c r="C227" s="90">
        <v>96237286</v>
      </c>
      <c r="D227" s="90">
        <v>236422106</v>
      </c>
      <c r="E227" s="90">
        <v>258519892</v>
      </c>
      <c r="F227" s="90">
        <v>222388731</v>
      </c>
      <c r="G227" s="90">
        <v>314848200</v>
      </c>
      <c r="H227" s="90">
        <v>261043162</v>
      </c>
      <c r="I227" s="90">
        <v>302018880</v>
      </c>
      <c r="J227" s="90">
        <v>399240725</v>
      </c>
      <c r="K227" s="90">
        <v>435394856</v>
      </c>
      <c r="L227" s="90">
        <v>516845727</v>
      </c>
      <c r="M227" s="100">
        <v>489163060.79228002</v>
      </c>
      <c r="N227" s="100">
        <v>694451429.59959996</v>
      </c>
      <c r="O227" s="100">
        <v>837744162.95813</v>
      </c>
      <c r="P227" s="91">
        <v>1469723856.82128</v>
      </c>
      <c r="Q227" s="91">
        <v>1304519525.3693302</v>
      </c>
      <c r="R227" s="100">
        <v>1358388795.82921</v>
      </c>
      <c r="S227" s="100">
        <v>1400360417.5999999</v>
      </c>
    </row>
    <row r="228" spans="1:19">
      <c r="A228" s="89" t="s">
        <v>366</v>
      </c>
      <c r="B228" s="89" t="s">
        <v>54</v>
      </c>
      <c r="C228" s="90">
        <v>227412090</v>
      </c>
      <c r="D228" s="90">
        <v>292726504</v>
      </c>
      <c r="E228" s="90">
        <v>223998671</v>
      </c>
      <c r="F228" s="90">
        <v>219333787</v>
      </c>
      <c r="G228" s="90">
        <v>263329043</v>
      </c>
      <c r="H228" s="90">
        <v>151655931</v>
      </c>
      <c r="I228" s="90">
        <v>155065511</v>
      </c>
      <c r="J228" s="90">
        <v>212053102</v>
      </c>
      <c r="K228" s="90">
        <v>424896239</v>
      </c>
      <c r="L228" s="90">
        <v>349917411</v>
      </c>
      <c r="M228" s="100">
        <v>423670118.97481</v>
      </c>
      <c r="N228" s="100">
        <v>345370541.73798001</v>
      </c>
      <c r="O228" s="100">
        <v>307929433.78953999</v>
      </c>
      <c r="P228" s="91">
        <v>420124856.64238</v>
      </c>
      <c r="Q228" s="91">
        <v>380398968.07132</v>
      </c>
      <c r="R228" s="100">
        <v>510082402.31149</v>
      </c>
      <c r="S228" s="100">
        <v>247574783.41999999</v>
      </c>
    </row>
    <row r="229" spans="1:19">
      <c r="A229" s="89" t="s">
        <v>2642</v>
      </c>
      <c r="B229" s="89" t="s">
        <v>2643</v>
      </c>
      <c r="C229" s="90">
        <v>0</v>
      </c>
      <c r="D229" s="90">
        <v>0</v>
      </c>
      <c r="E229" s="90">
        <v>0</v>
      </c>
      <c r="F229" s="90">
        <v>0</v>
      </c>
      <c r="G229" s="90">
        <v>0</v>
      </c>
      <c r="H229" s="90">
        <v>0</v>
      </c>
      <c r="I229" s="90">
        <v>0</v>
      </c>
      <c r="J229" s="90">
        <v>0</v>
      </c>
      <c r="K229" s="90">
        <v>0</v>
      </c>
      <c r="L229" s="90">
        <v>0</v>
      </c>
      <c r="M229" s="100">
        <v>0</v>
      </c>
      <c r="N229" s="100">
        <v>3654074562.8648801</v>
      </c>
      <c r="O229" s="100">
        <v>4437899371.9210997</v>
      </c>
      <c r="P229" s="91">
        <v>4613024990.12817</v>
      </c>
      <c r="Q229" s="91">
        <v>4973744494.5853901</v>
      </c>
      <c r="R229" s="100">
        <v>5661249806.9227304</v>
      </c>
      <c r="S229" s="100">
        <v>6258114681.3299999</v>
      </c>
    </row>
    <row r="230" spans="1:19">
      <c r="A230" s="89" t="s">
        <v>368</v>
      </c>
      <c r="B230" s="89" t="s">
        <v>53</v>
      </c>
      <c r="C230" s="90">
        <v>0</v>
      </c>
      <c r="D230" s="90">
        <v>3946</v>
      </c>
      <c r="E230" s="90">
        <v>3946</v>
      </c>
      <c r="F230" s="90">
        <v>0</v>
      </c>
      <c r="G230" s="90">
        <v>0</v>
      </c>
      <c r="H230" s="90">
        <v>48</v>
      </c>
      <c r="I230" s="90">
        <v>340</v>
      </c>
      <c r="J230" s="90">
        <v>0</v>
      </c>
      <c r="K230" s="90">
        <v>0</v>
      </c>
      <c r="L230" s="90">
        <v>0</v>
      </c>
      <c r="M230" s="100">
        <v>0</v>
      </c>
      <c r="N230" s="100">
        <v>0</v>
      </c>
      <c r="O230" s="100">
        <v>16463.174999999999</v>
      </c>
      <c r="P230" s="91">
        <v>16854.217000000001</v>
      </c>
      <c r="Q230" s="91">
        <v>367121.55</v>
      </c>
      <c r="R230" s="100">
        <v>318063.25199999998</v>
      </c>
      <c r="S230" s="100">
        <v>273033.95</v>
      </c>
    </row>
    <row r="231" spans="1:19">
      <c r="A231" s="89" t="s">
        <v>369</v>
      </c>
      <c r="B231" s="89" t="s">
        <v>2710</v>
      </c>
      <c r="C231" s="90">
        <v>3679723</v>
      </c>
      <c r="D231" s="90">
        <v>3429455</v>
      </c>
      <c r="E231" s="90">
        <v>702892</v>
      </c>
      <c r="F231" s="90">
        <v>3010114</v>
      </c>
      <c r="G231" s="90">
        <v>0</v>
      </c>
      <c r="H231" s="90">
        <v>0</v>
      </c>
      <c r="I231" s="90">
        <v>0</v>
      </c>
      <c r="J231" s="90">
        <v>0</v>
      </c>
      <c r="K231" s="90">
        <v>0</v>
      </c>
      <c r="L231" s="90">
        <v>0</v>
      </c>
      <c r="M231" s="100">
        <v>0</v>
      </c>
      <c r="N231" s="100">
        <v>0</v>
      </c>
      <c r="O231" s="100">
        <v>0</v>
      </c>
      <c r="P231" s="100">
        <v>0</v>
      </c>
      <c r="Q231" s="91">
        <v>0</v>
      </c>
      <c r="R231" s="100">
        <v>0</v>
      </c>
      <c r="S231" s="100">
        <v>0</v>
      </c>
    </row>
    <row r="232" spans="1:19">
      <c r="A232" s="89" t="s">
        <v>370</v>
      </c>
      <c r="B232" s="89" t="s">
        <v>51</v>
      </c>
      <c r="C232" s="90">
        <v>726510568</v>
      </c>
      <c r="D232" s="90">
        <v>778181391</v>
      </c>
      <c r="E232" s="90">
        <v>863815815</v>
      </c>
      <c r="F232" s="90">
        <v>884325159</v>
      </c>
      <c r="G232" s="90">
        <v>1130675938</v>
      </c>
      <c r="H232" s="90">
        <v>1260069357</v>
      </c>
      <c r="I232" s="90">
        <v>1370116328</v>
      </c>
      <c r="J232" s="90">
        <v>1491792153</v>
      </c>
      <c r="K232" s="90">
        <v>1310075790</v>
      </c>
      <c r="L232" s="90">
        <v>1417018824</v>
      </c>
      <c r="M232" s="100">
        <v>1454263840.75878</v>
      </c>
      <c r="N232" s="100">
        <v>0</v>
      </c>
      <c r="O232" s="100">
        <v>0</v>
      </c>
      <c r="P232" s="100">
        <v>0</v>
      </c>
      <c r="Q232" s="91">
        <v>0</v>
      </c>
      <c r="R232" s="100">
        <v>0</v>
      </c>
      <c r="S232" s="100">
        <v>0</v>
      </c>
    </row>
    <row r="233" spans="1:19">
      <c r="A233" s="89" t="s">
        <v>371</v>
      </c>
      <c r="B233" s="89" t="s">
        <v>50</v>
      </c>
      <c r="C233" s="90">
        <v>699932</v>
      </c>
      <c r="D233" s="90">
        <v>493550</v>
      </c>
      <c r="E233" s="90">
        <v>642965</v>
      </c>
      <c r="F233" s="90">
        <v>736646</v>
      </c>
      <c r="G233" s="90">
        <v>14515498</v>
      </c>
      <c r="H233" s="90">
        <v>2589679</v>
      </c>
      <c r="I233" s="90">
        <v>2342227</v>
      </c>
      <c r="J233" s="90">
        <v>4954648</v>
      </c>
      <c r="K233" s="90">
        <v>2218613</v>
      </c>
      <c r="L233" s="90">
        <v>2156178</v>
      </c>
      <c r="M233" s="100">
        <v>2192702.9371400001</v>
      </c>
      <c r="N233" s="100">
        <v>0</v>
      </c>
      <c r="O233" s="100">
        <v>0</v>
      </c>
      <c r="P233" s="100">
        <v>0</v>
      </c>
      <c r="Q233" s="100">
        <v>0</v>
      </c>
      <c r="R233" s="100">
        <v>0</v>
      </c>
      <c r="S233" s="100">
        <v>0</v>
      </c>
    </row>
    <row r="234" spans="1:19">
      <c r="A234" s="89" t="s">
        <v>2723</v>
      </c>
      <c r="B234" s="89" t="s">
        <v>2724</v>
      </c>
      <c r="C234" s="90">
        <v>0</v>
      </c>
      <c r="D234" s="90">
        <v>0</v>
      </c>
      <c r="E234" s="90">
        <v>0</v>
      </c>
      <c r="F234" s="90">
        <v>0</v>
      </c>
      <c r="G234" s="90">
        <v>0</v>
      </c>
      <c r="H234" s="90">
        <v>0</v>
      </c>
      <c r="I234" s="90">
        <v>0</v>
      </c>
      <c r="J234" s="90">
        <v>0</v>
      </c>
      <c r="K234" s="90">
        <v>0</v>
      </c>
      <c r="L234" s="90">
        <v>0</v>
      </c>
      <c r="M234" s="100">
        <v>0</v>
      </c>
      <c r="N234" s="100">
        <v>1030205642.9421899</v>
      </c>
      <c r="O234" s="100">
        <v>631402149.48841</v>
      </c>
      <c r="P234" s="100">
        <v>785569413.17375004</v>
      </c>
      <c r="Q234" s="100">
        <v>738725724.13645995</v>
      </c>
      <c r="R234" s="100">
        <v>782810109.71931994</v>
      </c>
      <c r="S234" s="100">
        <v>974726079.75999999</v>
      </c>
    </row>
    <row r="235" spans="1:19">
      <c r="A235" s="89" t="s">
        <v>372</v>
      </c>
      <c r="B235" s="89" t="s">
        <v>49</v>
      </c>
      <c r="C235" s="90">
        <v>3367702464</v>
      </c>
      <c r="D235" s="90">
        <v>3301376868</v>
      </c>
      <c r="E235" s="90">
        <v>3510101282</v>
      </c>
      <c r="F235" s="90">
        <v>3092967016</v>
      </c>
      <c r="G235" s="90">
        <v>3063272057</v>
      </c>
      <c r="H235" s="90">
        <v>3217161506</v>
      </c>
      <c r="I235" s="90">
        <v>3523084468</v>
      </c>
      <c r="J235" s="90">
        <v>3883644902</v>
      </c>
      <c r="K235" s="90">
        <v>5144642065</v>
      </c>
      <c r="L235" s="90">
        <v>4655208173</v>
      </c>
      <c r="M235" s="100">
        <v>5112231094.2016697</v>
      </c>
      <c r="N235" s="100">
        <v>0</v>
      </c>
      <c r="O235" s="100">
        <v>0</v>
      </c>
      <c r="P235" s="100">
        <v>0</v>
      </c>
      <c r="Q235" s="100">
        <v>0</v>
      </c>
      <c r="R235" s="100">
        <v>0</v>
      </c>
      <c r="S235" s="100">
        <v>0</v>
      </c>
    </row>
    <row r="236" spans="1:19" ht="25.5">
      <c r="A236" s="89" t="s">
        <v>373</v>
      </c>
      <c r="B236" s="89" t="s">
        <v>203</v>
      </c>
      <c r="C236" s="90">
        <v>0</v>
      </c>
      <c r="D236" s="90">
        <v>0</v>
      </c>
      <c r="E236" s="90">
        <v>3464</v>
      </c>
      <c r="F236" s="90">
        <v>0</v>
      </c>
      <c r="G236" s="90">
        <v>0</v>
      </c>
      <c r="H236" s="90">
        <v>0</v>
      </c>
      <c r="I236" s="90">
        <v>12</v>
      </c>
      <c r="J236" s="90">
        <v>12</v>
      </c>
      <c r="K236" s="90">
        <v>0</v>
      </c>
      <c r="L236" s="90">
        <v>0</v>
      </c>
      <c r="M236" s="100">
        <v>0</v>
      </c>
      <c r="N236" s="100">
        <v>2110280.8301500003</v>
      </c>
      <c r="O236" s="100">
        <v>2110280.8301400002</v>
      </c>
      <c r="P236" s="100">
        <v>2110280.8301400002</v>
      </c>
      <c r="Q236" s="100">
        <v>2110280.8301400002</v>
      </c>
      <c r="R236" s="100">
        <v>2110280.8301400002</v>
      </c>
      <c r="S236" s="100">
        <v>2110280.83</v>
      </c>
    </row>
    <row r="237" spans="1:19" ht="25.5">
      <c r="A237" s="89" t="s">
        <v>374</v>
      </c>
      <c r="B237" s="89" t="s">
        <v>48</v>
      </c>
      <c r="C237" s="92">
        <v>530720</v>
      </c>
      <c r="D237" s="92">
        <v>2238425</v>
      </c>
      <c r="E237" s="92">
        <v>1956680</v>
      </c>
      <c r="F237" s="92">
        <v>706972</v>
      </c>
      <c r="G237" s="92">
        <v>795753</v>
      </c>
      <c r="H237" s="92">
        <v>315577</v>
      </c>
      <c r="I237" s="92">
        <v>488699</v>
      </c>
      <c r="J237" s="92">
        <v>284823</v>
      </c>
      <c r="K237" s="92">
        <v>66291</v>
      </c>
      <c r="L237" s="92">
        <v>74453</v>
      </c>
      <c r="M237" s="92">
        <v>95808.572019999992</v>
      </c>
      <c r="N237" s="92">
        <v>0</v>
      </c>
      <c r="O237" s="92">
        <v>0</v>
      </c>
      <c r="P237" s="100">
        <v>0</v>
      </c>
      <c r="Q237" s="100">
        <v>0</v>
      </c>
      <c r="R237" s="100">
        <v>0</v>
      </c>
      <c r="S237" s="100">
        <v>0</v>
      </c>
    </row>
    <row r="238" spans="1:19">
      <c r="A238" s="89" t="s">
        <v>375</v>
      </c>
      <c r="B238" s="89" t="s">
        <v>47</v>
      </c>
      <c r="C238" s="90">
        <v>358315318</v>
      </c>
      <c r="D238" s="90">
        <v>343897171</v>
      </c>
      <c r="E238" s="90">
        <v>311364328</v>
      </c>
      <c r="F238" s="90">
        <v>308480997</v>
      </c>
      <c r="G238" s="90">
        <v>262362211</v>
      </c>
      <c r="H238" s="90">
        <v>250841793</v>
      </c>
      <c r="I238" s="90">
        <v>416908197</v>
      </c>
      <c r="J238" s="90">
        <v>298194949</v>
      </c>
      <c r="K238" s="90">
        <v>180933613</v>
      </c>
      <c r="L238" s="90">
        <v>194402839</v>
      </c>
      <c r="M238" s="100">
        <v>200927364.69567999</v>
      </c>
      <c r="N238" s="100">
        <v>224931102.662</v>
      </c>
      <c r="O238" s="100">
        <v>173749256.85945001</v>
      </c>
      <c r="P238" s="100">
        <v>222972824.32523999</v>
      </c>
      <c r="Q238" s="100">
        <v>150824226.62548998</v>
      </c>
      <c r="R238" s="100">
        <v>185776471.69395</v>
      </c>
      <c r="S238" s="100">
        <v>209544955.12</v>
      </c>
    </row>
    <row r="239" spans="1:19">
      <c r="A239" s="89" t="s">
        <v>376</v>
      </c>
      <c r="B239" s="89" t="s">
        <v>46</v>
      </c>
      <c r="C239" s="90">
        <v>324794831</v>
      </c>
      <c r="D239" s="90">
        <v>353009512</v>
      </c>
      <c r="E239" s="90">
        <v>371927469</v>
      </c>
      <c r="F239" s="90">
        <v>341796537</v>
      </c>
      <c r="G239" s="90">
        <v>421374787</v>
      </c>
      <c r="H239" s="90">
        <v>387503736</v>
      </c>
      <c r="I239" s="90">
        <v>423309673</v>
      </c>
      <c r="J239" s="90">
        <v>458746700</v>
      </c>
      <c r="K239" s="90">
        <v>631687592</v>
      </c>
      <c r="L239" s="90">
        <v>550830835</v>
      </c>
      <c r="M239" s="100">
        <v>600994132.68668008</v>
      </c>
      <c r="N239" s="100">
        <v>697534649.98190999</v>
      </c>
      <c r="O239" s="100">
        <v>884057176.25431991</v>
      </c>
      <c r="P239" s="100">
        <v>826697605.63039005</v>
      </c>
      <c r="Q239" s="100">
        <v>1047974888.25307</v>
      </c>
      <c r="R239" s="100">
        <v>1141872689.34746</v>
      </c>
      <c r="S239" s="100">
        <v>1392430964.1400001</v>
      </c>
    </row>
    <row r="240" spans="1:19">
      <c r="A240" s="89" t="s">
        <v>377</v>
      </c>
      <c r="B240" s="89" t="s">
        <v>2822</v>
      </c>
      <c r="C240" s="90">
        <v>217953940</v>
      </c>
      <c r="D240" s="90">
        <v>102173422</v>
      </c>
      <c r="E240" s="90">
        <v>109408760</v>
      </c>
      <c r="F240" s="90">
        <v>146664300</v>
      </c>
      <c r="G240" s="90">
        <v>964194792</v>
      </c>
      <c r="H240" s="90">
        <v>736685819</v>
      </c>
      <c r="I240" s="90">
        <v>586526040</v>
      </c>
      <c r="J240" s="90">
        <v>419682385</v>
      </c>
      <c r="K240" s="90">
        <v>342006625</v>
      </c>
      <c r="L240" s="90">
        <v>458126280</v>
      </c>
      <c r="M240" s="100">
        <v>436993971.11511999</v>
      </c>
      <c r="N240" s="100">
        <v>883676241.11351001</v>
      </c>
      <c r="O240" s="100">
        <v>1088074767.82985</v>
      </c>
      <c r="P240" s="100">
        <v>1136938055.78631</v>
      </c>
      <c r="Q240" s="100">
        <v>1132495943.97031</v>
      </c>
      <c r="R240" s="100">
        <v>1621753957.08937</v>
      </c>
      <c r="S240" s="100">
        <v>1329491413.74</v>
      </c>
    </row>
    <row r="241" spans="1:19">
      <c r="A241" s="89" t="s">
        <v>378</v>
      </c>
      <c r="B241" s="89" t="s">
        <v>44</v>
      </c>
      <c r="C241" s="90">
        <v>66576765</v>
      </c>
      <c r="D241" s="90">
        <v>30185309</v>
      </c>
      <c r="E241" s="90">
        <v>74298527</v>
      </c>
      <c r="F241" s="90">
        <v>65072475</v>
      </c>
      <c r="G241" s="90">
        <v>67483078</v>
      </c>
      <c r="H241" s="90">
        <v>62642204</v>
      </c>
      <c r="I241" s="90">
        <v>69460904</v>
      </c>
      <c r="J241" s="90">
        <v>68493581</v>
      </c>
      <c r="K241" s="90">
        <v>85802990</v>
      </c>
      <c r="L241" s="90">
        <v>72462699</v>
      </c>
      <c r="M241" s="100">
        <v>101830024.67785001</v>
      </c>
      <c r="N241" s="100">
        <v>74343107.120320007</v>
      </c>
      <c r="O241" s="100">
        <v>133947532.87379</v>
      </c>
      <c r="P241" s="100">
        <v>98959254.24932</v>
      </c>
      <c r="Q241" s="100">
        <v>133110997.22575</v>
      </c>
      <c r="R241" s="100">
        <v>207681864.31298</v>
      </c>
      <c r="S241" s="100">
        <v>163375450.38999999</v>
      </c>
    </row>
    <row r="242" spans="1:19">
      <c r="A242" s="89" t="s">
        <v>379</v>
      </c>
      <c r="B242" s="89" t="s">
        <v>43</v>
      </c>
      <c r="C242" s="90">
        <v>281754397</v>
      </c>
      <c r="D242" s="90">
        <v>290985887</v>
      </c>
      <c r="E242" s="90">
        <v>379848575</v>
      </c>
      <c r="F242" s="90">
        <v>392517090</v>
      </c>
      <c r="G242" s="90">
        <v>606880475</v>
      </c>
      <c r="H242" s="90">
        <v>555497711</v>
      </c>
      <c r="I242" s="90">
        <v>698699515</v>
      </c>
      <c r="J242" s="90">
        <v>1028767974</v>
      </c>
      <c r="K242" s="90">
        <v>790884699</v>
      </c>
      <c r="L242" s="90">
        <v>682736087</v>
      </c>
      <c r="M242" s="100">
        <v>640467419.97155011</v>
      </c>
      <c r="N242" s="100">
        <v>0</v>
      </c>
      <c r="O242" s="100">
        <v>0</v>
      </c>
      <c r="P242" s="100">
        <v>0</v>
      </c>
      <c r="Q242" s="100">
        <v>0</v>
      </c>
      <c r="R242" s="100">
        <v>0</v>
      </c>
      <c r="S242" s="100">
        <v>0</v>
      </c>
    </row>
    <row r="243" spans="1:19">
      <c r="A243" s="89" t="s">
        <v>380</v>
      </c>
      <c r="B243" s="89" t="s">
        <v>42</v>
      </c>
      <c r="C243" s="90">
        <v>852976700</v>
      </c>
      <c r="D243" s="90">
        <v>1150682910</v>
      </c>
      <c r="E243" s="90">
        <v>1562796531</v>
      </c>
      <c r="F243" s="90">
        <v>1351775149</v>
      </c>
      <c r="G243" s="90">
        <v>3276033711</v>
      </c>
      <c r="H243" s="90">
        <v>2984194506</v>
      </c>
      <c r="I243" s="90">
        <v>1972824467</v>
      </c>
      <c r="J243" s="90">
        <v>2301589136</v>
      </c>
      <c r="K243" s="90">
        <v>3373649995</v>
      </c>
      <c r="L243" s="90">
        <v>3534675765</v>
      </c>
      <c r="M243" s="100">
        <v>5107201195.9950495</v>
      </c>
      <c r="N243" s="100">
        <v>0</v>
      </c>
      <c r="O243" s="100">
        <v>0</v>
      </c>
      <c r="P243" s="100">
        <v>0</v>
      </c>
      <c r="Q243" s="100">
        <v>0</v>
      </c>
      <c r="R243" s="100">
        <v>0</v>
      </c>
      <c r="S243" s="100">
        <v>0</v>
      </c>
    </row>
    <row r="244" spans="1:19">
      <c r="A244" s="89" t="s">
        <v>381</v>
      </c>
      <c r="B244" s="89" t="s">
        <v>41</v>
      </c>
      <c r="C244" s="90">
        <v>311185654</v>
      </c>
      <c r="D244" s="90">
        <v>323988132</v>
      </c>
      <c r="E244" s="90">
        <v>285977265</v>
      </c>
      <c r="F244" s="90">
        <v>531994146</v>
      </c>
      <c r="G244" s="90">
        <v>424850299</v>
      </c>
      <c r="H244" s="90">
        <v>363923267</v>
      </c>
      <c r="I244" s="90">
        <v>217263796</v>
      </c>
      <c r="J244" s="90">
        <v>235851440</v>
      </c>
      <c r="K244" s="90">
        <v>251230588</v>
      </c>
      <c r="L244" s="90">
        <v>224267161</v>
      </c>
      <c r="M244" s="100">
        <v>186746232.39645001</v>
      </c>
      <c r="N244" s="100">
        <v>0</v>
      </c>
      <c r="O244" s="100">
        <v>0</v>
      </c>
      <c r="P244" s="100">
        <v>0</v>
      </c>
      <c r="Q244" s="91">
        <v>0</v>
      </c>
      <c r="R244" s="100">
        <v>0</v>
      </c>
      <c r="S244" s="100">
        <v>0</v>
      </c>
    </row>
    <row r="245" spans="1:19">
      <c r="A245" s="89" t="s">
        <v>383</v>
      </c>
      <c r="B245" s="89" t="s">
        <v>40</v>
      </c>
      <c r="C245" s="90">
        <v>209591409</v>
      </c>
      <c r="D245" s="90">
        <v>190643918</v>
      </c>
      <c r="E245" s="90">
        <v>236233217</v>
      </c>
      <c r="F245" s="90">
        <v>267014714</v>
      </c>
      <c r="G245" s="90">
        <v>440609656</v>
      </c>
      <c r="H245" s="90">
        <v>569156077</v>
      </c>
      <c r="I245" s="90">
        <v>565567537</v>
      </c>
      <c r="J245" s="90">
        <v>650764972</v>
      </c>
      <c r="K245" s="90">
        <v>580928386</v>
      </c>
      <c r="L245" s="90">
        <v>868513625</v>
      </c>
      <c r="M245" s="100">
        <v>1014049352.12616</v>
      </c>
      <c r="N245" s="100">
        <v>1145801733.4040902</v>
      </c>
      <c r="O245" s="100">
        <v>1187505769.69169</v>
      </c>
      <c r="P245" s="100">
        <v>1288095593.6875501</v>
      </c>
      <c r="Q245" s="100">
        <v>1635724702.9091799</v>
      </c>
      <c r="R245" s="100">
        <v>1737543436.7342601</v>
      </c>
      <c r="S245" s="100">
        <v>1873314404.6300001</v>
      </c>
    </row>
    <row r="246" spans="1:19">
      <c r="A246" s="89" t="s">
        <v>384</v>
      </c>
      <c r="B246" s="89" t="s">
        <v>39</v>
      </c>
      <c r="C246" s="90">
        <v>44419071</v>
      </c>
      <c r="D246" s="90">
        <v>48031825</v>
      </c>
      <c r="E246" s="90">
        <v>45620800</v>
      </c>
      <c r="F246" s="90">
        <v>54449188</v>
      </c>
      <c r="G246" s="90">
        <v>32811605</v>
      </c>
      <c r="H246" s="90">
        <v>25380505</v>
      </c>
      <c r="I246" s="90">
        <v>28237820</v>
      </c>
      <c r="J246" s="90">
        <v>39576766</v>
      </c>
      <c r="K246" s="90">
        <v>42830803</v>
      </c>
      <c r="L246" s="90">
        <v>42715889</v>
      </c>
      <c r="M246" s="100">
        <v>42825355.836730003</v>
      </c>
      <c r="N246" s="100">
        <v>55272206.049730003</v>
      </c>
      <c r="O246" s="100">
        <v>45686913.587300003</v>
      </c>
      <c r="P246" s="100">
        <v>49829398.031609997</v>
      </c>
      <c r="Q246" s="100">
        <v>67219982.063079998</v>
      </c>
      <c r="R246" s="100">
        <v>57720386.579889998</v>
      </c>
      <c r="S246" s="100">
        <v>101101231.56</v>
      </c>
    </row>
    <row r="247" spans="1:19" ht="25.5">
      <c r="A247" s="89" t="s">
        <v>386</v>
      </c>
      <c r="B247" s="89" t="s">
        <v>7666</v>
      </c>
      <c r="C247" s="90">
        <v>16885074</v>
      </c>
      <c r="D247" s="90">
        <v>16136874</v>
      </c>
      <c r="E247" s="90">
        <v>15998936</v>
      </c>
      <c r="F247" s="90">
        <v>15123445</v>
      </c>
      <c r="G247" s="90">
        <v>14686624</v>
      </c>
      <c r="H247" s="90">
        <v>14834951</v>
      </c>
      <c r="I247" s="90">
        <v>15259664</v>
      </c>
      <c r="J247" s="90">
        <v>15222548</v>
      </c>
      <c r="K247" s="90">
        <v>15140446</v>
      </c>
      <c r="L247" s="90">
        <v>46835</v>
      </c>
      <c r="M247" s="100">
        <v>28531.721989999998</v>
      </c>
      <c r="N247" s="100">
        <v>1374425.46618</v>
      </c>
      <c r="O247" s="100">
        <v>1700239.4775099999</v>
      </c>
      <c r="P247" s="100">
        <v>1609747.55801</v>
      </c>
      <c r="Q247" s="100">
        <v>1087241.5643199999</v>
      </c>
      <c r="R247" s="100">
        <v>1248633.30085</v>
      </c>
      <c r="S247" s="100">
        <v>1862563.52</v>
      </c>
    </row>
    <row r="248" spans="1:19" ht="25.5">
      <c r="A248" s="89" t="s">
        <v>387</v>
      </c>
      <c r="B248" s="89" t="s">
        <v>7667</v>
      </c>
      <c r="C248" s="90">
        <v>6393107</v>
      </c>
      <c r="D248" s="90">
        <v>3969108</v>
      </c>
      <c r="E248" s="90">
        <v>2937518</v>
      </c>
      <c r="F248" s="90">
        <v>3603746</v>
      </c>
      <c r="G248" s="90">
        <v>1387623</v>
      </c>
      <c r="H248" s="90">
        <v>1888710</v>
      </c>
      <c r="I248" s="90">
        <v>1406066</v>
      </c>
      <c r="J248" s="90">
        <v>687773</v>
      </c>
      <c r="K248" s="90">
        <v>1125909</v>
      </c>
      <c r="L248" s="90">
        <v>9888052</v>
      </c>
      <c r="M248" s="100">
        <v>16301700.166999999</v>
      </c>
      <c r="N248" s="100">
        <v>39952786.507959999</v>
      </c>
      <c r="O248" s="100">
        <v>51520187.600189999</v>
      </c>
      <c r="P248" s="91">
        <v>9260814.9957699999</v>
      </c>
      <c r="Q248" s="91">
        <v>7788339.9258000003</v>
      </c>
      <c r="R248" s="100">
        <v>3893685.2653899998</v>
      </c>
      <c r="S248" s="100">
        <v>4100845.36</v>
      </c>
    </row>
    <row r="249" spans="1:19">
      <c r="A249" s="89" t="s">
        <v>388</v>
      </c>
      <c r="B249" s="89" t="s">
        <v>38</v>
      </c>
      <c r="C249" s="90">
        <v>441501408</v>
      </c>
      <c r="D249" s="90">
        <v>551393070</v>
      </c>
      <c r="E249" s="90">
        <v>1014816277</v>
      </c>
      <c r="F249" s="90">
        <v>1110086218</v>
      </c>
      <c r="G249" s="90">
        <v>1050418621</v>
      </c>
      <c r="H249" s="90">
        <v>1080000745</v>
      </c>
      <c r="I249" s="90">
        <v>1128049467</v>
      </c>
      <c r="J249" s="90">
        <v>1109339277</v>
      </c>
      <c r="K249" s="90">
        <v>1093584555</v>
      </c>
      <c r="L249" s="90">
        <v>1281130637</v>
      </c>
      <c r="M249" s="100">
        <v>1557014274.66324</v>
      </c>
      <c r="N249" s="100">
        <v>2065822943.43223</v>
      </c>
      <c r="O249" s="100">
        <v>2381938304.4350801</v>
      </c>
      <c r="P249" s="91">
        <v>2277795046.6297798</v>
      </c>
      <c r="Q249" s="91">
        <v>1431080304.0573301</v>
      </c>
      <c r="R249" s="100">
        <v>1516099584.4652901</v>
      </c>
      <c r="S249" s="100">
        <v>1433335481.27</v>
      </c>
    </row>
    <row r="250" spans="1:19">
      <c r="A250" s="89" t="s">
        <v>2930</v>
      </c>
      <c r="B250" s="89" t="s">
        <v>176</v>
      </c>
      <c r="C250" s="90">
        <v>0</v>
      </c>
      <c r="D250" s="90">
        <v>0</v>
      </c>
      <c r="E250" s="90">
        <v>0</v>
      </c>
      <c r="F250" s="90">
        <v>0</v>
      </c>
      <c r="G250" s="90">
        <v>0</v>
      </c>
      <c r="H250" s="90">
        <v>0</v>
      </c>
      <c r="I250" s="90">
        <v>0</v>
      </c>
      <c r="J250" s="90">
        <v>0</v>
      </c>
      <c r="K250" s="90">
        <v>0</v>
      </c>
      <c r="L250" s="90">
        <v>0</v>
      </c>
      <c r="M250" s="100">
        <v>0</v>
      </c>
      <c r="N250" s="100">
        <v>1342785680.69854</v>
      </c>
      <c r="O250" s="100">
        <v>1201172780.4446599</v>
      </c>
      <c r="P250" s="100">
        <v>976782683.7636801</v>
      </c>
      <c r="Q250" s="100">
        <v>1376208526.94068</v>
      </c>
      <c r="R250" s="100">
        <v>1277352652.5286999</v>
      </c>
      <c r="S250" s="100">
        <v>1731136171.25</v>
      </c>
    </row>
    <row r="251" spans="1:19" ht="25.5">
      <c r="A251" s="89" t="s">
        <v>2961</v>
      </c>
      <c r="B251" s="89" t="s">
        <v>2962</v>
      </c>
      <c r="C251" s="90">
        <v>0</v>
      </c>
      <c r="D251" s="90">
        <v>0</v>
      </c>
      <c r="E251" s="90">
        <v>0</v>
      </c>
      <c r="F251" s="90">
        <v>0</v>
      </c>
      <c r="G251" s="90">
        <v>0</v>
      </c>
      <c r="H251" s="90">
        <v>0</v>
      </c>
      <c r="I251" s="90">
        <v>0</v>
      </c>
      <c r="J251" s="90">
        <v>0</v>
      </c>
      <c r="K251" s="90">
        <v>0</v>
      </c>
      <c r="L251" s="90">
        <v>0</v>
      </c>
      <c r="M251" s="100">
        <v>0</v>
      </c>
      <c r="N251" s="100">
        <v>0</v>
      </c>
      <c r="O251" s="100">
        <v>0</v>
      </c>
      <c r="P251" s="100">
        <v>0</v>
      </c>
      <c r="Q251" s="91">
        <v>119755.3</v>
      </c>
      <c r="R251" s="100">
        <v>201613.6</v>
      </c>
      <c r="S251" s="100">
        <v>241827.48</v>
      </c>
    </row>
    <row r="252" spans="1:19" ht="25.5">
      <c r="A252" s="89" t="s">
        <v>2965</v>
      </c>
      <c r="B252" s="89" t="s">
        <v>7668</v>
      </c>
      <c r="C252" s="90">
        <v>0</v>
      </c>
      <c r="D252" s="90">
        <v>0</v>
      </c>
      <c r="E252" s="90">
        <v>0</v>
      </c>
      <c r="F252" s="90">
        <v>0</v>
      </c>
      <c r="G252" s="90">
        <v>0</v>
      </c>
      <c r="H252" s="90">
        <v>0</v>
      </c>
      <c r="I252" s="90">
        <v>0</v>
      </c>
      <c r="J252" s="90">
        <v>0</v>
      </c>
      <c r="K252" s="90">
        <v>0</v>
      </c>
      <c r="L252" s="90">
        <v>0</v>
      </c>
      <c r="M252" s="100">
        <v>0</v>
      </c>
      <c r="N252" s="100">
        <v>303484.67300000001</v>
      </c>
      <c r="O252" s="100">
        <v>397124.63699999999</v>
      </c>
      <c r="P252" s="100">
        <v>959102.9</v>
      </c>
      <c r="Q252" s="100">
        <v>1836298.1910000001</v>
      </c>
      <c r="R252" s="100">
        <v>826486.5</v>
      </c>
      <c r="S252" s="100">
        <v>1517130.96</v>
      </c>
    </row>
    <row r="253" spans="1:19">
      <c r="A253" s="89" t="s">
        <v>389</v>
      </c>
      <c r="B253" s="89" t="s">
        <v>37</v>
      </c>
      <c r="C253" s="90">
        <v>153859750</v>
      </c>
      <c r="D253" s="90">
        <v>81608894</v>
      </c>
      <c r="E253" s="90">
        <v>107605099</v>
      </c>
      <c r="F253" s="90">
        <v>79795181</v>
      </c>
      <c r="G253" s="90">
        <v>703006625</v>
      </c>
      <c r="H253" s="90">
        <v>132954723</v>
      </c>
      <c r="I253" s="90">
        <v>152037042</v>
      </c>
      <c r="J253" s="90">
        <v>165266678</v>
      </c>
      <c r="K253" s="90">
        <v>1185636682</v>
      </c>
      <c r="L253" s="90">
        <v>1056076846</v>
      </c>
      <c r="M253" s="100">
        <v>152278493.54576001</v>
      </c>
      <c r="N253" s="100">
        <v>4470585505.77563</v>
      </c>
      <c r="O253" s="100">
        <v>5360906479.5354195</v>
      </c>
      <c r="P253" s="91">
        <v>5859828462.1798201</v>
      </c>
      <c r="Q253" s="91">
        <v>6537896498.1080894</v>
      </c>
      <c r="R253" s="100">
        <v>7251157653.6294804</v>
      </c>
      <c r="S253" s="100">
        <v>8334970440.9300003</v>
      </c>
    </row>
    <row r="254" spans="1:19">
      <c r="A254" s="89" t="s">
        <v>3050</v>
      </c>
      <c r="B254" s="89" t="s">
        <v>3051</v>
      </c>
      <c r="C254" s="90">
        <v>0</v>
      </c>
      <c r="D254" s="90">
        <v>0</v>
      </c>
      <c r="E254" s="90">
        <v>0</v>
      </c>
      <c r="F254" s="90">
        <v>0</v>
      </c>
      <c r="G254" s="90">
        <v>0</v>
      </c>
      <c r="H254" s="90"/>
      <c r="I254" s="90">
        <v>0</v>
      </c>
      <c r="J254" s="90">
        <v>0</v>
      </c>
      <c r="K254" s="90">
        <v>0</v>
      </c>
      <c r="L254" s="90">
        <v>0</v>
      </c>
      <c r="M254" s="100">
        <v>0</v>
      </c>
      <c r="N254" s="100">
        <v>14796781.376559999</v>
      </c>
      <c r="O254" s="100">
        <v>217936443.63042998</v>
      </c>
      <c r="P254" s="100">
        <v>385014460.79756999</v>
      </c>
      <c r="Q254" s="100">
        <v>403082150.21155</v>
      </c>
      <c r="R254" s="100">
        <v>541781871.55084002</v>
      </c>
      <c r="S254" s="100">
        <v>518934563.35000002</v>
      </c>
    </row>
    <row r="255" spans="1:19" ht="25.5">
      <c r="A255" s="89" t="s">
        <v>390</v>
      </c>
      <c r="B255" s="89" t="s">
        <v>160</v>
      </c>
      <c r="C255" s="90">
        <v>2630897186</v>
      </c>
      <c r="D255" s="90">
        <v>3111433632</v>
      </c>
      <c r="E255" s="90">
        <v>3719669793</v>
      </c>
      <c r="F255" s="90">
        <v>3395073077</v>
      </c>
      <c r="G255" s="90">
        <v>3349289935</v>
      </c>
      <c r="H255" s="90">
        <v>3848179089</v>
      </c>
      <c r="I255" s="90">
        <v>3619255692</v>
      </c>
      <c r="J255" s="90">
        <v>3694091450</v>
      </c>
      <c r="K255" s="90">
        <v>5114668874</v>
      </c>
      <c r="L255" s="90">
        <v>6871673925</v>
      </c>
      <c r="M255" s="100">
        <v>7285941586.93326</v>
      </c>
      <c r="N255" s="100">
        <v>26138549677.370701</v>
      </c>
      <c r="O255" s="100">
        <v>27041423493.699303</v>
      </c>
      <c r="P255" s="100">
        <v>28432375923.798397</v>
      </c>
      <c r="Q255" s="100">
        <v>32086438975.128502</v>
      </c>
      <c r="R255" s="100">
        <v>33884217109.152828</v>
      </c>
      <c r="S255" s="100">
        <v>24854536216.290001</v>
      </c>
    </row>
    <row r="256" spans="1:19">
      <c r="A256" s="89" t="s">
        <v>391</v>
      </c>
      <c r="B256" s="89" t="s">
        <v>36</v>
      </c>
      <c r="C256" s="90">
        <v>1867896434</v>
      </c>
      <c r="D256" s="90">
        <v>2084428605</v>
      </c>
      <c r="E256" s="90">
        <v>2772669087</v>
      </c>
      <c r="F256" s="90">
        <v>2410791872</v>
      </c>
      <c r="G256" s="90">
        <v>2393187154</v>
      </c>
      <c r="H256" s="90">
        <v>2548526376</v>
      </c>
      <c r="I256" s="90">
        <v>2607186125</v>
      </c>
      <c r="J256" s="90">
        <v>2535838771</v>
      </c>
      <c r="K256" s="90">
        <v>3042282612</v>
      </c>
      <c r="L256" s="90">
        <v>3598550177</v>
      </c>
      <c r="M256" s="100">
        <v>3815336265.0124702</v>
      </c>
      <c r="N256" s="100">
        <v>0</v>
      </c>
      <c r="O256" s="100">
        <v>0</v>
      </c>
      <c r="P256" s="100">
        <v>0</v>
      </c>
      <c r="Q256" s="100">
        <v>0</v>
      </c>
      <c r="R256" s="100">
        <v>0</v>
      </c>
      <c r="S256" s="100">
        <v>0</v>
      </c>
    </row>
    <row r="257" spans="1:19">
      <c r="A257" s="89" t="s">
        <v>392</v>
      </c>
      <c r="B257" s="89" t="s">
        <v>175</v>
      </c>
      <c r="C257" s="90">
        <v>668425438</v>
      </c>
      <c r="D257" s="90">
        <v>896451015</v>
      </c>
      <c r="E257" s="90">
        <v>869052507</v>
      </c>
      <c r="F257" s="90">
        <v>877414693</v>
      </c>
      <c r="G257" s="90">
        <v>876246200</v>
      </c>
      <c r="H257" s="90">
        <v>1207639310</v>
      </c>
      <c r="I257" s="90">
        <v>785265639</v>
      </c>
      <c r="J257" s="90">
        <v>889020801</v>
      </c>
      <c r="K257" s="90">
        <v>1645301815</v>
      </c>
      <c r="L257" s="90">
        <v>2639861132</v>
      </c>
      <c r="M257" s="100">
        <v>2707617001.4032598</v>
      </c>
      <c r="N257" s="100">
        <v>0</v>
      </c>
      <c r="O257" s="100">
        <v>0</v>
      </c>
      <c r="P257" s="100">
        <v>0</v>
      </c>
      <c r="Q257" s="100">
        <v>0</v>
      </c>
      <c r="R257" s="100">
        <v>0</v>
      </c>
      <c r="S257" s="100">
        <v>0</v>
      </c>
    </row>
    <row r="258" spans="1:19">
      <c r="A258" s="89" t="s">
        <v>3060</v>
      </c>
      <c r="B258" s="89" t="s">
        <v>3061</v>
      </c>
      <c r="C258" s="90">
        <v>0</v>
      </c>
      <c r="D258" s="90">
        <v>0</v>
      </c>
      <c r="E258" s="90">
        <v>0</v>
      </c>
      <c r="F258" s="90">
        <v>0</v>
      </c>
      <c r="G258" s="90">
        <v>0</v>
      </c>
      <c r="H258" s="90">
        <v>0</v>
      </c>
      <c r="I258" s="90">
        <v>0</v>
      </c>
      <c r="J258" s="90">
        <v>0</v>
      </c>
      <c r="K258" s="90">
        <v>0</v>
      </c>
      <c r="L258" s="90">
        <v>0</v>
      </c>
      <c r="M258" s="100">
        <v>0</v>
      </c>
      <c r="N258" s="100">
        <v>3394762692.18432</v>
      </c>
      <c r="O258" s="100">
        <v>3446724149.5170898</v>
      </c>
      <c r="P258" s="100">
        <v>3779240799.9442401</v>
      </c>
      <c r="Q258" s="91">
        <v>4146772166.42414</v>
      </c>
      <c r="R258" s="100">
        <v>4455995811.1219406</v>
      </c>
      <c r="S258" s="100">
        <v>5924861474.6999998</v>
      </c>
    </row>
    <row r="259" spans="1:19">
      <c r="A259" s="89" t="s">
        <v>3110</v>
      </c>
      <c r="B259" s="89" t="s">
        <v>3111</v>
      </c>
      <c r="C259" s="90">
        <v>0</v>
      </c>
      <c r="D259" s="90">
        <v>0</v>
      </c>
      <c r="E259" s="90">
        <v>0</v>
      </c>
      <c r="F259" s="90">
        <v>0</v>
      </c>
      <c r="G259" s="90">
        <v>0</v>
      </c>
      <c r="H259" s="90">
        <v>0</v>
      </c>
      <c r="I259" s="90">
        <v>0</v>
      </c>
      <c r="J259" s="90">
        <v>0</v>
      </c>
      <c r="K259" s="90">
        <v>0</v>
      </c>
      <c r="L259" s="90">
        <v>0</v>
      </c>
      <c r="M259" s="100">
        <v>0</v>
      </c>
      <c r="N259" s="100">
        <v>-2163385949.1742501</v>
      </c>
      <c r="O259" s="100">
        <v>0</v>
      </c>
      <c r="P259" s="100">
        <v>0</v>
      </c>
      <c r="Q259" s="91">
        <v>0</v>
      </c>
      <c r="R259" s="100">
        <v>0</v>
      </c>
      <c r="S259" s="100">
        <v>5567401.0099999998</v>
      </c>
    </row>
    <row r="260" spans="1:19" ht="25.5">
      <c r="A260" s="89" t="s">
        <v>3122</v>
      </c>
      <c r="B260" s="89" t="s">
        <v>3123</v>
      </c>
      <c r="C260" s="90">
        <v>0</v>
      </c>
      <c r="D260" s="90">
        <v>0</v>
      </c>
      <c r="E260" s="90">
        <v>0</v>
      </c>
      <c r="F260" s="90">
        <v>0</v>
      </c>
      <c r="G260" s="90">
        <v>0</v>
      </c>
      <c r="H260" s="90">
        <v>0</v>
      </c>
      <c r="I260" s="90">
        <v>0</v>
      </c>
      <c r="J260" s="90">
        <v>0</v>
      </c>
      <c r="K260" s="90">
        <v>0</v>
      </c>
      <c r="L260" s="90">
        <v>0</v>
      </c>
      <c r="M260" s="100">
        <v>0</v>
      </c>
      <c r="N260" s="100">
        <v>-269939813.71195</v>
      </c>
      <c r="O260" s="100">
        <v>0</v>
      </c>
      <c r="P260" s="100">
        <v>21019040.233539999</v>
      </c>
      <c r="Q260" s="91">
        <v>9536675.9664999992</v>
      </c>
      <c r="R260" s="100">
        <v>17631617.50691</v>
      </c>
      <c r="S260" s="100">
        <v>36881438.189999998</v>
      </c>
    </row>
    <row r="261" spans="1:19">
      <c r="A261" s="89" t="s">
        <v>3130</v>
      </c>
      <c r="B261" s="89" t="s">
        <v>3131</v>
      </c>
      <c r="C261" s="90">
        <v>0</v>
      </c>
      <c r="D261" s="90">
        <v>0</v>
      </c>
      <c r="E261" s="90">
        <v>0</v>
      </c>
      <c r="F261" s="90">
        <v>0</v>
      </c>
      <c r="G261" s="90">
        <v>0</v>
      </c>
      <c r="H261" s="90">
        <v>0</v>
      </c>
      <c r="I261" s="90">
        <v>0</v>
      </c>
      <c r="J261" s="90">
        <v>0</v>
      </c>
      <c r="K261" s="90">
        <v>0</v>
      </c>
      <c r="L261" s="90">
        <v>0</v>
      </c>
      <c r="M261" s="100">
        <v>0</v>
      </c>
      <c r="N261" s="100">
        <v>24099666095.398102</v>
      </c>
      <c r="O261" s="100">
        <v>22606741754.296001</v>
      </c>
      <c r="P261" s="100">
        <v>23652470291.247898</v>
      </c>
      <c r="Q261" s="91">
        <v>27083410827.5243</v>
      </c>
      <c r="R261" s="100">
        <v>28723308324.5849</v>
      </c>
      <c r="S261" s="100">
        <v>18034903643.84</v>
      </c>
    </row>
    <row r="262" spans="1:19">
      <c r="A262" s="89" t="s">
        <v>3148</v>
      </c>
      <c r="B262" s="89" t="s">
        <v>3149</v>
      </c>
      <c r="C262" s="90">
        <v>0</v>
      </c>
      <c r="D262" s="90">
        <v>0</v>
      </c>
      <c r="E262" s="90">
        <v>0</v>
      </c>
      <c r="F262" s="90">
        <v>0</v>
      </c>
      <c r="G262" s="90">
        <v>0</v>
      </c>
      <c r="H262" s="90">
        <v>0</v>
      </c>
      <c r="I262" s="90">
        <v>0</v>
      </c>
      <c r="J262" s="90">
        <v>0</v>
      </c>
      <c r="K262" s="90">
        <v>0</v>
      </c>
      <c r="L262" s="90">
        <v>0</v>
      </c>
      <c r="M262" s="100">
        <v>0</v>
      </c>
      <c r="N262" s="100">
        <v>1077446652.6745</v>
      </c>
      <c r="O262" s="100">
        <v>987957589.88621998</v>
      </c>
      <c r="P262" s="100">
        <v>979645792.37272</v>
      </c>
      <c r="Q262" s="100">
        <v>846719305.21358991</v>
      </c>
      <c r="R262" s="100">
        <v>687281355.93909001</v>
      </c>
      <c r="S262" s="100">
        <v>852322258.54999995</v>
      </c>
    </row>
    <row r="263" spans="1:19">
      <c r="A263" s="89" t="s">
        <v>393</v>
      </c>
      <c r="B263" s="89" t="s">
        <v>176</v>
      </c>
      <c r="C263" s="90">
        <v>64933322</v>
      </c>
      <c r="D263" s="90">
        <v>58391189</v>
      </c>
      <c r="E263" s="90">
        <v>77836349</v>
      </c>
      <c r="F263" s="90">
        <v>106757911</v>
      </c>
      <c r="G263" s="90">
        <v>79746208</v>
      </c>
      <c r="H263" s="90">
        <v>91904832</v>
      </c>
      <c r="I263" s="90">
        <v>226695290</v>
      </c>
      <c r="J263" s="90">
        <v>269123240</v>
      </c>
      <c r="K263" s="90">
        <v>427080399</v>
      </c>
      <c r="L263" s="90">
        <v>632801370</v>
      </c>
      <c r="M263" s="100">
        <v>760822415.06652999</v>
      </c>
      <c r="N263" s="100">
        <v>0</v>
      </c>
      <c r="O263" s="100">
        <v>0</v>
      </c>
      <c r="P263" s="100">
        <v>0</v>
      </c>
      <c r="Q263" s="100">
        <v>0</v>
      </c>
      <c r="R263" s="100">
        <v>0</v>
      </c>
      <c r="S263" s="100">
        <v>0</v>
      </c>
    </row>
    <row r="264" spans="1:19" ht="25.5">
      <c r="A264" s="89" t="s">
        <v>394</v>
      </c>
      <c r="B264" s="89" t="s">
        <v>177</v>
      </c>
      <c r="C264" s="90">
        <v>111835</v>
      </c>
      <c r="D264" s="90">
        <v>108653</v>
      </c>
      <c r="E264" s="90">
        <v>111850</v>
      </c>
      <c r="F264" s="90">
        <v>108601</v>
      </c>
      <c r="G264" s="90">
        <v>110373</v>
      </c>
      <c r="H264" s="90">
        <v>108571</v>
      </c>
      <c r="I264" s="90">
        <v>108638</v>
      </c>
      <c r="J264" s="90">
        <v>108638</v>
      </c>
      <c r="K264" s="90">
        <v>4048</v>
      </c>
      <c r="L264" s="90">
        <v>0</v>
      </c>
      <c r="M264" s="100">
        <v>685.2</v>
      </c>
      <c r="N264" s="100">
        <v>0</v>
      </c>
      <c r="O264" s="100">
        <v>0</v>
      </c>
      <c r="P264" s="100">
        <v>0</v>
      </c>
      <c r="Q264" s="100">
        <v>0</v>
      </c>
      <c r="R264" s="100">
        <v>0</v>
      </c>
      <c r="S264" s="100">
        <v>0</v>
      </c>
    </row>
    <row r="265" spans="1:19">
      <c r="A265" s="89" t="s">
        <v>395</v>
      </c>
      <c r="B265" s="89" t="s">
        <v>186</v>
      </c>
      <c r="C265" s="90">
        <v>29530157</v>
      </c>
      <c r="D265" s="90">
        <v>72054170</v>
      </c>
      <c r="E265" s="90">
        <v>0</v>
      </c>
      <c r="F265" s="90">
        <v>0</v>
      </c>
      <c r="G265" s="90">
        <v>0</v>
      </c>
      <c r="H265" s="90">
        <v>0</v>
      </c>
      <c r="I265" s="90">
        <v>0</v>
      </c>
      <c r="J265" s="90">
        <v>0</v>
      </c>
      <c r="K265" s="90">
        <v>0</v>
      </c>
      <c r="L265" s="90">
        <v>461246</v>
      </c>
      <c r="M265" s="100">
        <v>2165220.2510000002</v>
      </c>
      <c r="N265" s="100">
        <v>0</v>
      </c>
      <c r="O265" s="100">
        <v>0</v>
      </c>
      <c r="P265" s="100">
        <v>0</v>
      </c>
      <c r="Q265" s="100">
        <v>0</v>
      </c>
      <c r="R265" s="100">
        <v>0</v>
      </c>
      <c r="S265" s="100">
        <v>0</v>
      </c>
    </row>
    <row r="266" spans="1:19">
      <c r="A266" s="89" t="s">
        <v>396</v>
      </c>
      <c r="B266" s="89" t="s">
        <v>2413</v>
      </c>
      <c r="C266" s="90">
        <v>81507870</v>
      </c>
      <c r="D266" s="90">
        <v>44216778</v>
      </c>
      <c r="E266" s="90">
        <v>-6042802</v>
      </c>
      <c r="F266" s="90">
        <v>33549040</v>
      </c>
      <c r="G266" s="90">
        <v>62751315</v>
      </c>
      <c r="H266" s="90">
        <v>225318334</v>
      </c>
      <c r="I266" s="90">
        <v>118344043</v>
      </c>
      <c r="J266" s="90">
        <v>63535825</v>
      </c>
      <c r="K266" s="90">
        <v>858943984</v>
      </c>
      <c r="L266" s="90">
        <v>910213567</v>
      </c>
      <c r="M266" s="100">
        <v>926683760.19406998</v>
      </c>
      <c r="N266" s="100">
        <v>11627135.40088</v>
      </c>
      <c r="O266" s="100">
        <v>15897.86969</v>
      </c>
      <c r="P266" s="100">
        <v>441170261.21112001</v>
      </c>
      <c r="Q266" s="100">
        <v>164818631.24599999</v>
      </c>
      <c r="R266" s="100">
        <v>4496088.6205200003</v>
      </c>
      <c r="S266" s="100">
        <v>907119898.74000001</v>
      </c>
    </row>
    <row r="267" spans="1:19">
      <c r="A267" s="89" t="s">
        <v>3154</v>
      </c>
      <c r="B267" s="89" t="s">
        <v>723</v>
      </c>
      <c r="C267" s="90">
        <v>0</v>
      </c>
      <c r="D267" s="90">
        <v>0</v>
      </c>
      <c r="E267" s="90">
        <v>0</v>
      </c>
      <c r="F267" s="90">
        <v>0</v>
      </c>
      <c r="G267" s="90">
        <v>0</v>
      </c>
      <c r="H267" s="90">
        <v>0</v>
      </c>
      <c r="I267" s="90">
        <v>0</v>
      </c>
      <c r="J267" s="90">
        <v>0</v>
      </c>
      <c r="K267" s="90">
        <v>0</v>
      </c>
      <c r="L267" s="90">
        <v>0</v>
      </c>
      <c r="M267" s="100">
        <v>0</v>
      </c>
      <c r="N267" s="100">
        <v>11627135.399879999</v>
      </c>
      <c r="O267" s="100">
        <v>15897.867689999999</v>
      </c>
      <c r="P267" s="100">
        <v>3072.3086899999998</v>
      </c>
      <c r="Q267" s="100">
        <v>908.52668999999992</v>
      </c>
      <c r="R267" s="100">
        <v>6.8999999999999997E-4</v>
      </c>
      <c r="S267" s="100">
        <v>0</v>
      </c>
    </row>
    <row r="268" spans="1:19" ht="25.5">
      <c r="A268" s="89" t="s">
        <v>3171</v>
      </c>
      <c r="B268" s="89" t="s">
        <v>739</v>
      </c>
      <c r="C268" s="90">
        <v>0</v>
      </c>
      <c r="D268" s="90">
        <v>0</v>
      </c>
      <c r="E268" s="90">
        <v>0</v>
      </c>
      <c r="F268" s="90">
        <v>0</v>
      </c>
      <c r="G268" s="90">
        <v>0</v>
      </c>
      <c r="H268" s="90">
        <v>0</v>
      </c>
      <c r="I268" s="90">
        <v>0</v>
      </c>
      <c r="J268" s="90">
        <v>0</v>
      </c>
      <c r="K268" s="90">
        <v>0</v>
      </c>
      <c r="L268" s="90">
        <v>0</v>
      </c>
      <c r="M268" s="100">
        <v>0</v>
      </c>
      <c r="N268" s="100">
        <v>0</v>
      </c>
      <c r="O268" s="100">
        <v>0</v>
      </c>
      <c r="P268" s="100">
        <v>0</v>
      </c>
      <c r="Q268" s="100">
        <v>0</v>
      </c>
      <c r="R268" s="100">
        <v>12659.076999999999</v>
      </c>
      <c r="S268" s="100">
        <v>0</v>
      </c>
    </row>
    <row r="269" spans="1:19" ht="25.5">
      <c r="A269" s="89" t="s">
        <v>3175</v>
      </c>
      <c r="B269" s="89" t="s">
        <v>743</v>
      </c>
      <c r="C269" s="90">
        <v>0</v>
      </c>
      <c r="D269" s="90">
        <v>0</v>
      </c>
      <c r="E269" s="90">
        <v>0</v>
      </c>
      <c r="F269" s="90">
        <v>0</v>
      </c>
      <c r="G269" s="90">
        <v>0</v>
      </c>
      <c r="H269" s="90">
        <v>0</v>
      </c>
      <c r="I269" s="90">
        <v>0</v>
      </c>
      <c r="J269" s="90">
        <v>0</v>
      </c>
      <c r="K269" s="90">
        <v>0</v>
      </c>
      <c r="L269" s="90">
        <v>0</v>
      </c>
      <c r="M269" s="100">
        <v>0</v>
      </c>
      <c r="N269" s="100">
        <v>1E-3</v>
      </c>
      <c r="O269" s="100">
        <v>2E-3</v>
      </c>
      <c r="P269" s="100">
        <v>441014587.55343002</v>
      </c>
      <c r="Q269" s="91">
        <v>164817722.71930999</v>
      </c>
      <c r="R269" s="100">
        <v>4330184.4048300004</v>
      </c>
      <c r="S269" s="100">
        <v>906597245.72000003</v>
      </c>
    </row>
    <row r="270" spans="1:19" ht="38.25">
      <c r="A270" s="89" t="s">
        <v>7646</v>
      </c>
      <c r="B270" s="89" t="s">
        <v>7647</v>
      </c>
      <c r="C270" s="90">
        <v>0</v>
      </c>
      <c r="D270" s="90">
        <v>0</v>
      </c>
      <c r="E270" s="90">
        <v>0</v>
      </c>
      <c r="F270" s="90">
        <v>0</v>
      </c>
      <c r="G270" s="90">
        <v>0</v>
      </c>
      <c r="H270" s="90">
        <v>0</v>
      </c>
      <c r="I270" s="90">
        <v>0</v>
      </c>
      <c r="J270" s="90">
        <v>0</v>
      </c>
      <c r="K270" s="90">
        <v>0</v>
      </c>
      <c r="L270" s="90">
        <v>0</v>
      </c>
      <c r="M270" s="100">
        <v>0</v>
      </c>
      <c r="N270" s="100">
        <v>0</v>
      </c>
      <c r="O270" s="100">
        <v>0</v>
      </c>
      <c r="P270" s="100">
        <v>152601.34899999999</v>
      </c>
      <c r="Q270" s="100">
        <v>0</v>
      </c>
      <c r="R270" s="100">
        <v>153245.13800000001</v>
      </c>
      <c r="S270" s="100">
        <v>522653.02</v>
      </c>
    </row>
    <row r="271" spans="1:19">
      <c r="A271" s="89" t="s">
        <v>7792</v>
      </c>
      <c r="B271" s="89" t="s">
        <v>7793</v>
      </c>
      <c r="C271" s="90">
        <v>0</v>
      </c>
      <c r="D271" s="90">
        <v>0</v>
      </c>
      <c r="E271" s="90">
        <v>0</v>
      </c>
      <c r="F271" s="90">
        <v>0</v>
      </c>
      <c r="G271" s="90">
        <v>0</v>
      </c>
      <c r="H271" s="90">
        <v>0</v>
      </c>
      <c r="I271" s="90">
        <v>0</v>
      </c>
      <c r="J271" s="90">
        <v>0</v>
      </c>
      <c r="K271" s="90">
        <v>0</v>
      </c>
      <c r="L271" s="90">
        <v>0</v>
      </c>
      <c r="M271" s="100">
        <v>0</v>
      </c>
      <c r="N271" s="100">
        <v>0</v>
      </c>
      <c r="O271" s="100">
        <v>0</v>
      </c>
      <c r="P271" s="100">
        <v>0</v>
      </c>
      <c r="Q271" s="100">
        <v>0</v>
      </c>
      <c r="R271" s="100">
        <v>0</v>
      </c>
      <c r="S271" s="100">
        <v>0</v>
      </c>
    </row>
    <row r="272" spans="1:19">
      <c r="A272" s="89" t="s">
        <v>397</v>
      </c>
      <c r="B272" s="89" t="s">
        <v>178</v>
      </c>
      <c r="C272" s="90">
        <v>49507869</v>
      </c>
      <c r="D272" s="90">
        <v>44216778</v>
      </c>
      <c r="E272" s="90">
        <v>-6042802</v>
      </c>
      <c r="F272" s="90">
        <v>33549040</v>
      </c>
      <c r="G272" s="90">
        <v>62751315</v>
      </c>
      <c r="H272" s="90">
        <v>102052103</v>
      </c>
      <c r="I272" s="90">
        <v>81358801</v>
      </c>
      <c r="J272" s="90">
        <v>60959781</v>
      </c>
      <c r="K272" s="90">
        <v>858224392</v>
      </c>
      <c r="L272" s="90">
        <v>910213567</v>
      </c>
      <c r="M272" s="100">
        <v>926683760.19406998</v>
      </c>
      <c r="N272" s="100">
        <v>0</v>
      </c>
      <c r="O272" s="100">
        <v>0</v>
      </c>
      <c r="P272" s="100">
        <v>0</v>
      </c>
      <c r="Q272" s="100">
        <v>0</v>
      </c>
      <c r="R272" s="100">
        <v>0</v>
      </c>
      <c r="S272" s="100">
        <v>0</v>
      </c>
    </row>
    <row r="273" spans="1:19">
      <c r="A273" s="89" t="s">
        <v>398</v>
      </c>
      <c r="B273" s="89" t="s">
        <v>35</v>
      </c>
      <c r="C273" s="90">
        <v>32000001</v>
      </c>
      <c r="D273" s="90">
        <v>0</v>
      </c>
      <c r="E273" s="90">
        <v>0</v>
      </c>
      <c r="F273" s="90">
        <v>0</v>
      </c>
      <c r="G273" s="90">
        <v>0</v>
      </c>
      <c r="H273" s="90">
        <v>123266231</v>
      </c>
      <c r="I273" s="90">
        <v>36985242</v>
      </c>
      <c r="J273" s="90">
        <v>2576044</v>
      </c>
      <c r="K273" s="90">
        <v>719592</v>
      </c>
      <c r="L273" s="90">
        <v>0</v>
      </c>
      <c r="M273" s="100">
        <v>0</v>
      </c>
      <c r="N273" s="100">
        <v>0</v>
      </c>
      <c r="O273" s="100">
        <v>0</v>
      </c>
      <c r="P273" s="100">
        <v>0</v>
      </c>
      <c r="Q273" s="100">
        <v>0</v>
      </c>
      <c r="R273" s="100">
        <v>0</v>
      </c>
      <c r="S273" s="100">
        <v>0</v>
      </c>
    </row>
    <row r="274" spans="1:19">
      <c r="A274" s="89" t="s">
        <v>399</v>
      </c>
      <c r="B274" s="89" t="s">
        <v>2415</v>
      </c>
      <c r="C274" s="90">
        <v>17651215057</v>
      </c>
      <c r="D274" s="90">
        <v>19264069315</v>
      </c>
      <c r="E274" s="90">
        <v>23076991260</v>
      </c>
      <c r="F274" s="90">
        <v>26208259396</v>
      </c>
      <c r="G274" s="90">
        <v>29017502179</v>
      </c>
      <c r="H274" s="90">
        <v>30572259598</v>
      </c>
      <c r="I274" s="90">
        <v>30784616458</v>
      </c>
      <c r="J274" s="90">
        <v>32220158878</v>
      </c>
      <c r="K274" s="90">
        <v>30167412461</v>
      </c>
      <c r="L274" s="90">
        <v>32361175658</v>
      </c>
      <c r="M274" s="100">
        <v>39974750270.581299</v>
      </c>
      <c r="N274" s="100">
        <v>11001451268.301802</v>
      </c>
      <c r="O274" s="100">
        <v>10281683935.768</v>
      </c>
      <c r="P274" s="100">
        <v>13191259832.594599</v>
      </c>
      <c r="Q274" s="91">
        <v>14923170976.9128</v>
      </c>
      <c r="R274" s="100">
        <v>15752083585.376301</v>
      </c>
      <c r="S274" s="100">
        <v>19804536284.73</v>
      </c>
    </row>
    <row r="275" spans="1:19">
      <c r="A275" s="89" t="s">
        <v>3177</v>
      </c>
      <c r="B275" s="89" t="s">
        <v>3178</v>
      </c>
      <c r="C275" s="90">
        <v>0</v>
      </c>
      <c r="D275" s="90">
        <v>0</v>
      </c>
      <c r="E275" s="90">
        <v>0</v>
      </c>
      <c r="F275" s="90">
        <v>0</v>
      </c>
      <c r="G275" s="90">
        <v>0</v>
      </c>
      <c r="H275" s="90">
        <v>0</v>
      </c>
      <c r="I275" s="90">
        <v>0</v>
      </c>
      <c r="J275" s="90">
        <v>0</v>
      </c>
      <c r="K275" s="90">
        <v>0</v>
      </c>
      <c r="L275" s="90">
        <v>0</v>
      </c>
      <c r="M275" s="100">
        <v>0</v>
      </c>
      <c r="N275" s="100">
        <v>8668535528.4981995</v>
      </c>
      <c r="O275" s="100">
        <v>7427429362.8929005</v>
      </c>
      <c r="P275" s="100">
        <v>8163185780.2351398</v>
      </c>
      <c r="Q275" s="91">
        <v>8353385533.3098097</v>
      </c>
      <c r="R275" s="100">
        <v>9228287515.4719391</v>
      </c>
      <c r="S275" s="100">
        <v>10430471679.24</v>
      </c>
    </row>
    <row r="276" spans="1:19">
      <c r="A276" s="89" t="s">
        <v>400</v>
      </c>
      <c r="B276" s="89" t="s">
        <v>33</v>
      </c>
      <c r="C276" s="90">
        <v>266737091</v>
      </c>
      <c r="D276" s="90">
        <v>273313063</v>
      </c>
      <c r="E276" s="90">
        <v>285856825</v>
      </c>
      <c r="F276" s="90">
        <v>212258529</v>
      </c>
      <c r="G276" s="90">
        <v>428004039</v>
      </c>
      <c r="H276" s="90">
        <v>437952186</v>
      </c>
      <c r="I276" s="90">
        <v>239805185</v>
      </c>
      <c r="J276" s="90">
        <v>314768657</v>
      </c>
      <c r="K276" s="90">
        <v>286856441</v>
      </c>
      <c r="L276" s="90">
        <v>203346353</v>
      </c>
      <c r="M276" s="100">
        <v>225400870.76585001</v>
      </c>
      <c r="N276" s="100">
        <v>0</v>
      </c>
      <c r="O276" s="100">
        <v>0</v>
      </c>
      <c r="P276" s="100">
        <v>0</v>
      </c>
      <c r="Q276" s="100">
        <v>0</v>
      </c>
      <c r="R276" s="100">
        <v>0</v>
      </c>
      <c r="S276" s="100">
        <v>0</v>
      </c>
    </row>
    <row r="277" spans="1:19">
      <c r="A277" s="89" t="s">
        <v>3191</v>
      </c>
      <c r="B277" s="89" t="s">
        <v>3192</v>
      </c>
      <c r="C277" s="90">
        <v>0</v>
      </c>
      <c r="D277" s="90">
        <v>0</v>
      </c>
      <c r="E277" s="90">
        <v>0</v>
      </c>
      <c r="F277" s="90">
        <v>0</v>
      </c>
      <c r="G277" s="90">
        <v>0</v>
      </c>
      <c r="H277" s="90">
        <v>0</v>
      </c>
      <c r="I277" s="90">
        <v>0</v>
      </c>
      <c r="J277" s="90">
        <v>0</v>
      </c>
      <c r="K277" s="90">
        <v>0</v>
      </c>
      <c r="L277" s="90">
        <v>0</v>
      </c>
      <c r="M277" s="100">
        <v>0</v>
      </c>
      <c r="N277" s="100">
        <v>9856724.6381000001</v>
      </c>
      <c r="O277" s="100">
        <v>9739645.4289999995</v>
      </c>
      <c r="P277" s="100">
        <v>11470445.49484</v>
      </c>
      <c r="Q277" s="100">
        <v>219862027.97567001</v>
      </c>
      <c r="R277" s="100">
        <v>123631532.73407</v>
      </c>
      <c r="S277" s="100">
        <v>32587811.890000001</v>
      </c>
    </row>
    <row r="278" spans="1:19">
      <c r="A278" s="89" t="s">
        <v>401</v>
      </c>
      <c r="B278" s="89" t="s">
        <v>32</v>
      </c>
      <c r="C278" s="90">
        <v>1810195398</v>
      </c>
      <c r="D278" s="90">
        <v>2063344992</v>
      </c>
      <c r="E278" s="90">
        <v>2527924613</v>
      </c>
      <c r="F278" s="90">
        <v>2405500422</v>
      </c>
      <c r="G278" s="90">
        <v>2563793648</v>
      </c>
      <c r="H278" s="90">
        <v>3110757303</v>
      </c>
      <c r="I278" s="90">
        <v>3768278909</v>
      </c>
      <c r="J278" s="90">
        <v>4256571714</v>
      </c>
      <c r="K278" s="90">
        <v>5600287834</v>
      </c>
      <c r="L278" s="90">
        <v>5569652855</v>
      </c>
      <c r="M278" s="100">
        <v>6844072212.7856998</v>
      </c>
      <c r="N278" s="100">
        <v>0</v>
      </c>
      <c r="O278" s="100">
        <v>0</v>
      </c>
      <c r="P278" s="100">
        <v>0</v>
      </c>
      <c r="Q278" s="100">
        <v>0</v>
      </c>
      <c r="R278" s="100">
        <v>0</v>
      </c>
      <c r="S278" s="100">
        <v>0</v>
      </c>
    </row>
    <row r="279" spans="1:19">
      <c r="A279" s="89" t="s">
        <v>402</v>
      </c>
      <c r="B279" s="89" t="s">
        <v>31</v>
      </c>
      <c r="C279" s="90">
        <v>223732956</v>
      </c>
      <c r="D279" s="90">
        <v>143392026</v>
      </c>
      <c r="E279" s="90">
        <v>122322907</v>
      </c>
      <c r="F279" s="90">
        <v>142433769</v>
      </c>
      <c r="G279" s="90">
        <v>219890453</v>
      </c>
      <c r="H279" s="90">
        <v>153301629</v>
      </c>
      <c r="I279" s="90">
        <v>206339156</v>
      </c>
      <c r="J279" s="90">
        <v>229419961</v>
      </c>
      <c r="K279" s="90">
        <v>180213326</v>
      </c>
      <c r="L279" s="90">
        <v>145064229</v>
      </c>
      <c r="M279" s="100">
        <v>231282951.84569001</v>
      </c>
      <c r="N279" s="100">
        <v>0</v>
      </c>
      <c r="O279" s="100">
        <v>0</v>
      </c>
      <c r="P279" s="100">
        <v>0</v>
      </c>
      <c r="Q279" s="100">
        <v>0</v>
      </c>
      <c r="R279" s="100">
        <v>0</v>
      </c>
      <c r="S279" s="100">
        <v>0</v>
      </c>
    </row>
    <row r="280" spans="1:19">
      <c r="A280" s="89" t="s">
        <v>403</v>
      </c>
      <c r="B280" s="89" t="s">
        <v>30</v>
      </c>
      <c r="C280" s="90">
        <v>12194473382</v>
      </c>
      <c r="D280" s="90">
        <v>13261384583</v>
      </c>
      <c r="E280" s="90">
        <v>16470587736</v>
      </c>
      <c r="F280" s="90">
        <v>19521412340</v>
      </c>
      <c r="G280" s="90">
        <v>21865126828</v>
      </c>
      <c r="H280" s="90">
        <v>22800959789</v>
      </c>
      <c r="I280" s="90">
        <v>22441914072</v>
      </c>
      <c r="J280" s="90">
        <v>22824131553</v>
      </c>
      <c r="K280" s="90">
        <v>22188248372</v>
      </c>
      <c r="L280" s="90">
        <v>24414156775</v>
      </c>
      <c r="M280" s="100">
        <v>30560185870.267899</v>
      </c>
      <c r="N280" s="100">
        <v>0</v>
      </c>
      <c r="O280" s="100">
        <v>0</v>
      </c>
      <c r="P280" s="100">
        <v>0</v>
      </c>
      <c r="Q280" s="100">
        <v>0</v>
      </c>
      <c r="R280" s="100">
        <v>0</v>
      </c>
      <c r="S280" s="100">
        <v>0</v>
      </c>
    </row>
    <row r="281" spans="1:19">
      <c r="A281" s="89" t="s">
        <v>404</v>
      </c>
      <c r="B281" s="89" t="s">
        <v>29</v>
      </c>
      <c r="C281" s="90">
        <v>2700150339</v>
      </c>
      <c r="D281" s="90">
        <v>3036477145</v>
      </c>
      <c r="E281" s="90">
        <v>3085766097</v>
      </c>
      <c r="F281" s="90">
        <v>3277010678</v>
      </c>
      <c r="G281" s="90">
        <v>3212308588</v>
      </c>
      <c r="H281" s="90">
        <v>3230422209</v>
      </c>
      <c r="I281" s="90">
        <v>3395849910</v>
      </c>
      <c r="J281" s="90">
        <v>3612420314</v>
      </c>
      <c r="K281" s="90">
        <v>0</v>
      </c>
      <c r="L281" s="90">
        <v>0</v>
      </c>
      <c r="M281" s="100">
        <v>0</v>
      </c>
      <c r="N281" s="100">
        <v>0</v>
      </c>
      <c r="O281" s="100">
        <v>0</v>
      </c>
      <c r="P281" s="100">
        <v>0</v>
      </c>
      <c r="Q281" s="100">
        <v>0</v>
      </c>
      <c r="R281" s="100">
        <v>0</v>
      </c>
      <c r="S281" s="100">
        <v>0</v>
      </c>
    </row>
    <row r="282" spans="1:19">
      <c r="A282" s="89" t="s">
        <v>405</v>
      </c>
      <c r="B282" s="89" t="s">
        <v>179</v>
      </c>
      <c r="C282" s="90">
        <v>0</v>
      </c>
      <c r="D282" s="90">
        <v>0</v>
      </c>
      <c r="E282" s="90">
        <v>0</v>
      </c>
      <c r="F282" s="90">
        <v>0</v>
      </c>
      <c r="G282" s="90">
        <v>0</v>
      </c>
      <c r="H282" s="90">
        <v>0</v>
      </c>
      <c r="I282" s="90">
        <v>0</v>
      </c>
      <c r="J282" s="90">
        <v>0</v>
      </c>
      <c r="K282" s="90">
        <v>0</v>
      </c>
      <c r="L282" s="90">
        <v>13915166</v>
      </c>
      <c r="M282" s="100">
        <v>570375</v>
      </c>
      <c r="N282" s="100">
        <v>0</v>
      </c>
      <c r="O282" s="100">
        <v>0</v>
      </c>
      <c r="P282" s="100">
        <v>0</v>
      </c>
      <c r="Q282" s="100">
        <v>0</v>
      </c>
      <c r="R282" s="100">
        <v>0</v>
      </c>
      <c r="S282" s="100">
        <v>0</v>
      </c>
    </row>
    <row r="283" spans="1:19">
      <c r="A283" s="89" t="s">
        <v>406</v>
      </c>
      <c r="B283" s="89" t="s">
        <v>28</v>
      </c>
      <c r="C283" s="90">
        <v>0</v>
      </c>
      <c r="D283" s="90">
        <v>614931</v>
      </c>
      <c r="E283" s="90">
        <v>0</v>
      </c>
      <c r="F283" s="90">
        <v>3536305</v>
      </c>
      <c r="G283" s="90">
        <v>1591492</v>
      </c>
      <c r="H283" s="90">
        <v>0</v>
      </c>
      <c r="I283" s="90">
        <v>0</v>
      </c>
      <c r="J283" s="90">
        <v>0</v>
      </c>
      <c r="K283" s="90">
        <v>63000</v>
      </c>
      <c r="L283" s="90">
        <v>134002</v>
      </c>
      <c r="M283" s="100">
        <v>71002</v>
      </c>
      <c r="N283" s="100">
        <v>0</v>
      </c>
      <c r="O283" s="100">
        <v>0</v>
      </c>
      <c r="P283" s="100">
        <v>0</v>
      </c>
      <c r="Q283" s="100">
        <v>0</v>
      </c>
      <c r="R283" s="100">
        <v>0</v>
      </c>
      <c r="S283" s="100">
        <v>0</v>
      </c>
    </row>
    <row r="284" spans="1:19">
      <c r="A284" s="89" t="s">
        <v>7648</v>
      </c>
      <c r="B284" s="89" t="s">
        <v>7649</v>
      </c>
      <c r="C284" s="90">
        <v>0</v>
      </c>
      <c r="D284" s="90">
        <v>0</v>
      </c>
      <c r="E284" s="90">
        <v>0</v>
      </c>
      <c r="F284" s="90">
        <v>0</v>
      </c>
      <c r="G284" s="90">
        <v>0</v>
      </c>
      <c r="H284" s="90">
        <v>0</v>
      </c>
      <c r="I284" s="90">
        <v>0</v>
      </c>
      <c r="J284" s="90">
        <v>0</v>
      </c>
      <c r="K284" s="90">
        <v>0</v>
      </c>
      <c r="L284" s="90">
        <v>0</v>
      </c>
      <c r="M284" s="100">
        <v>0</v>
      </c>
      <c r="N284" s="100">
        <v>0</v>
      </c>
      <c r="O284" s="100">
        <v>824992400.54731011</v>
      </c>
      <c r="P284" s="100">
        <f>1407282867286.5/1000</f>
        <v>1407282867.2865</v>
      </c>
      <c r="Q284" s="100">
        <v>1609943026.32234</v>
      </c>
      <c r="R284" s="100">
        <v>1365196590.9677901</v>
      </c>
      <c r="S284" s="100">
        <v>1627423127.03</v>
      </c>
    </row>
    <row r="285" spans="1:19">
      <c r="A285" s="89" t="s">
        <v>408</v>
      </c>
      <c r="B285" s="89" t="s">
        <v>27</v>
      </c>
      <c r="C285" s="90">
        <v>455925891</v>
      </c>
      <c r="D285" s="90">
        <v>485542575</v>
      </c>
      <c r="E285" s="90">
        <v>584533082</v>
      </c>
      <c r="F285" s="90">
        <v>646107353</v>
      </c>
      <c r="G285" s="90">
        <v>726787131</v>
      </c>
      <c r="H285" s="90">
        <v>838866482</v>
      </c>
      <c r="I285" s="90">
        <v>732429226</v>
      </c>
      <c r="J285" s="90">
        <v>982846679</v>
      </c>
      <c r="K285" s="90">
        <v>1911743488</v>
      </c>
      <c r="L285" s="90">
        <v>2014906278</v>
      </c>
      <c r="M285" s="100">
        <v>2113166987.91611</v>
      </c>
      <c r="N285" s="100">
        <v>2323059015.1654601</v>
      </c>
      <c r="O285" s="100">
        <v>2019522526.8987501</v>
      </c>
      <c r="P285" s="100">
        <v>3609320739.5780697</v>
      </c>
      <c r="Q285" s="100">
        <v>4739980389.3050003</v>
      </c>
      <c r="R285" s="100">
        <v>5034967946.2024899</v>
      </c>
      <c r="S285" s="100">
        <v>7714053666.5799999</v>
      </c>
    </row>
    <row r="286" spans="1:19">
      <c r="A286" s="89" t="s">
        <v>409</v>
      </c>
      <c r="B286" s="89" t="s">
        <v>162</v>
      </c>
      <c r="C286" s="90">
        <v>2831130758</v>
      </c>
      <c r="D286" s="90">
        <v>3833068870</v>
      </c>
      <c r="E286" s="90">
        <v>5085001204</v>
      </c>
      <c r="F286" s="90">
        <v>5851513454</v>
      </c>
      <c r="G286" s="90">
        <v>5005343715</v>
      </c>
      <c r="H286" s="90">
        <v>5416944804</v>
      </c>
      <c r="I286" s="90">
        <v>5802580259</v>
      </c>
      <c r="J286" s="90">
        <v>6166324884</v>
      </c>
      <c r="K286" s="90">
        <v>9667896735</v>
      </c>
      <c r="L286" s="90">
        <v>10868223273</v>
      </c>
      <c r="M286" s="100">
        <v>14025926498.6959</v>
      </c>
      <c r="N286" s="100">
        <v>19422607958.5107</v>
      </c>
      <c r="O286" s="100">
        <v>18611264878.035603</v>
      </c>
      <c r="P286" s="100">
        <v>20521551010.978199</v>
      </c>
      <c r="Q286" s="100">
        <v>26392266120.799801</v>
      </c>
      <c r="R286" s="100">
        <v>31860260656.9217</v>
      </c>
      <c r="S286" s="100">
        <v>37811795723.019997</v>
      </c>
    </row>
    <row r="287" spans="1:19">
      <c r="A287" s="89" t="s">
        <v>3235</v>
      </c>
      <c r="B287" s="89" t="s">
        <v>43</v>
      </c>
      <c r="C287" s="90">
        <v>0</v>
      </c>
      <c r="D287" s="90">
        <v>0</v>
      </c>
      <c r="E287" s="90">
        <v>0</v>
      </c>
      <c r="F287" s="90">
        <v>0</v>
      </c>
      <c r="G287" s="90">
        <v>0</v>
      </c>
      <c r="H287" s="90">
        <v>0</v>
      </c>
      <c r="I287" s="90">
        <v>0</v>
      </c>
      <c r="J287" s="90">
        <v>0</v>
      </c>
      <c r="K287" s="90">
        <v>0</v>
      </c>
      <c r="L287" s="90">
        <v>0</v>
      </c>
      <c r="M287" s="100">
        <v>0</v>
      </c>
      <c r="N287" s="100">
        <v>460945844.12557</v>
      </c>
      <c r="O287" s="100">
        <v>396126301.04023999</v>
      </c>
      <c r="P287" s="100">
        <v>484519409.57595003</v>
      </c>
      <c r="Q287" s="100">
        <v>629350579.26885998</v>
      </c>
      <c r="R287" s="100">
        <v>715537947.49181008</v>
      </c>
      <c r="S287" s="100">
        <v>673970575.41999996</v>
      </c>
    </row>
    <row r="288" spans="1:19">
      <c r="A288" s="89" t="s">
        <v>3241</v>
      </c>
      <c r="B288" s="89" t="s">
        <v>42</v>
      </c>
      <c r="C288" s="92">
        <v>0</v>
      </c>
      <c r="D288" s="92">
        <v>0</v>
      </c>
      <c r="E288" s="92">
        <v>0</v>
      </c>
      <c r="F288" s="92">
        <v>0</v>
      </c>
      <c r="G288" s="92">
        <v>0</v>
      </c>
      <c r="H288" s="92">
        <v>0</v>
      </c>
      <c r="I288" s="92">
        <v>0</v>
      </c>
      <c r="J288" s="92">
        <v>0</v>
      </c>
      <c r="K288" s="92">
        <v>0</v>
      </c>
      <c r="L288" s="92">
        <v>0</v>
      </c>
      <c r="M288" s="100">
        <v>0</v>
      </c>
      <c r="N288" s="92">
        <v>4462413357.9032698</v>
      </c>
      <c r="O288" s="92">
        <v>4611410042.2400093</v>
      </c>
      <c r="P288" s="100">
        <v>4566272555.8320494</v>
      </c>
      <c r="Q288" s="100">
        <v>5594259907.6079597</v>
      </c>
      <c r="R288" s="100">
        <v>7596701624.7902403</v>
      </c>
      <c r="S288" s="100">
        <v>9237893320.3799992</v>
      </c>
    </row>
    <row r="289" spans="1:19">
      <c r="A289" s="89" t="s">
        <v>3243</v>
      </c>
      <c r="B289" s="89" t="s">
        <v>41</v>
      </c>
      <c r="C289" s="90">
        <v>0</v>
      </c>
      <c r="D289" s="90">
        <v>0</v>
      </c>
      <c r="E289" s="90">
        <v>0</v>
      </c>
      <c r="F289" s="90">
        <v>0</v>
      </c>
      <c r="G289" s="90">
        <v>0</v>
      </c>
      <c r="H289" s="90">
        <v>0</v>
      </c>
      <c r="I289" s="90">
        <v>0</v>
      </c>
      <c r="J289" s="90">
        <v>0</v>
      </c>
      <c r="K289" s="90">
        <v>0</v>
      </c>
      <c r="L289" s="90">
        <v>0</v>
      </c>
      <c r="M289" s="100">
        <v>0</v>
      </c>
      <c r="N289" s="100">
        <v>203522067.26017001</v>
      </c>
      <c r="O289" s="100">
        <v>272594513.02519</v>
      </c>
      <c r="P289" s="100">
        <v>337070501.03146994</v>
      </c>
      <c r="Q289" s="91">
        <v>385793289.55505002</v>
      </c>
      <c r="R289" s="100">
        <v>432093675.58157003</v>
      </c>
      <c r="S289" s="100">
        <v>475560473.31</v>
      </c>
    </row>
    <row r="290" spans="1:19" ht="25.5">
      <c r="A290" s="89" t="s">
        <v>3250</v>
      </c>
      <c r="B290" s="89" t="s">
        <v>3251</v>
      </c>
      <c r="C290" s="90">
        <v>0</v>
      </c>
      <c r="D290" s="90">
        <v>0</v>
      </c>
      <c r="E290" s="90">
        <v>0</v>
      </c>
      <c r="F290" s="90">
        <v>0</v>
      </c>
      <c r="G290" s="90">
        <v>0</v>
      </c>
      <c r="H290" s="90">
        <v>0</v>
      </c>
      <c r="I290" s="90">
        <v>0</v>
      </c>
      <c r="J290" s="90">
        <v>0</v>
      </c>
      <c r="K290" s="90">
        <v>0</v>
      </c>
      <c r="L290" s="90">
        <v>0</v>
      </c>
      <c r="M290" s="100">
        <v>0</v>
      </c>
      <c r="N290" s="100">
        <v>2040096.9308499999</v>
      </c>
      <c r="O290" s="100">
        <v>1679562.7746700002</v>
      </c>
      <c r="P290" s="100">
        <v>6110998.1895200005</v>
      </c>
      <c r="Q290" s="91">
        <v>14601374.60867</v>
      </c>
      <c r="R290" s="100">
        <v>20422368.530379999</v>
      </c>
      <c r="S290" s="100">
        <v>11344360.24</v>
      </c>
    </row>
    <row r="291" spans="1:19">
      <c r="A291" s="89" t="s">
        <v>410</v>
      </c>
      <c r="B291" s="89" t="s">
        <v>26</v>
      </c>
      <c r="C291" s="90">
        <v>755809380</v>
      </c>
      <c r="D291" s="90">
        <v>787792379</v>
      </c>
      <c r="E291" s="90">
        <v>865586538</v>
      </c>
      <c r="F291" s="90">
        <v>1070861736</v>
      </c>
      <c r="G291" s="90">
        <v>1095365095</v>
      </c>
      <c r="H291" s="90">
        <v>1256700437</v>
      </c>
      <c r="I291" s="90">
        <v>1664465623</v>
      </c>
      <c r="J291" s="90">
        <v>1801262615</v>
      </c>
      <c r="K291" s="90">
        <v>2016868637</v>
      </c>
      <c r="L291" s="90">
        <v>2305036523</v>
      </c>
      <c r="M291" s="100">
        <v>2608676317.7637401</v>
      </c>
      <c r="N291" s="100">
        <v>0</v>
      </c>
      <c r="O291" s="100">
        <v>0</v>
      </c>
      <c r="P291" s="100">
        <v>0</v>
      </c>
      <c r="Q291" s="100">
        <v>0</v>
      </c>
      <c r="R291" s="100">
        <v>0</v>
      </c>
      <c r="S291" s="100">
        <v>0</v>
      </c>
    </row>
    <row r="292" spans="1:19">
      <c r="A292" s="89" t="s">
        <v>411</v>
      </c>
      <c r="B292" s="89" t="s">
        <v>25</v>
      </c>
      <c r="C292" s="90">
        <v>607728317</v>
      </c>
      <c r="D292" s="90">
        <v>685938352</v>
      </c>
      <c r="E292" s="90">
        <v>1584939226</v>
      </c>
      <c r="F292" s="90">
        <v>1876909486</v>
      </c>
      <c r="G292" s="90">
        <v>1672736329</v>
      </c>
      <c r="H292" s="90">
        <v>1464057046</v>
      </c>
      <c r="I292" s="90">
        <v>1178191870</v>
      </c>
      <c r="J292" s="90">
        <v>981395781</v>
      </c>
      <c r="K292" s="90">
        <v>1015505464</v>
      </c>
      <c r="L292" s="90">
        <v>968932295</v>
      </c>
      <c r="M292" s="100">
        <v>1140481044.7011201</v>
      </c>
      <c r="N292" s="100">
        <v>1099882793.0927601</v>
      </c>
      <c r="O292" s="100">
        <v>1142107274.9889901</v>
      </c>
      <c r="P292" s="100">
        <v>1007012746.09486</v>
      </c>
      <c r="Q292" s="100">
        <v>1014644729.3267701</v>
      </c>
      <c r="R292" s="100">
        <v>1557447741.25648</v>
      </c>
      <c r="S292" s="100">
        <v>2192474769.79</v>
      </c>
    </row>
    <row r="293" spans="1:19">
      <c r="A293" s="89" t="s">
        <v>412</v>
      </c>
      <c r="B293" s="89" t="s">
        <v>24</v>
      </c>
      <c r="C293" s="90">
        <v>1296930832</v>
      </c>
      <c r="D293" s="90">
        <v>2087731066</v>
      </c>
      <c r="E293" s="90">
        <v>2430146925</v>
      </c>
      <c r="F293" s="90">
        <v>2564532835</v>
      </c>
      <c r="G293" s="90">
        <v>1922243695</v>
      </c>
      <c r="H293" s="90">
        <v>2144489208</v>
      </c>
      <c r="I293" s="90">
        <v>2228479510</v>
      </c>
      <c r="J293" s="90">
        <v>2375349780</v>
      </c>
      <c r="K293" s="90">
        <v>5501961310</v>
      </c>
      <c r="L293" s="90">
        <v>6156632100</v>
      </c>
      <c r="M293" s="100">
        <v>8814251592.0129013</v>
      </c>
      <c r="N293" s="100">
        <v>0</v>
      </c>
      <c r="O293" s="100">
        <v>0</v>
      </c>
      <c r="P293" s="100">
        <v>0</v>
      </c>
      <c r="Q293" s="91">
        <v>0</v>
      </c>
      <c r="R293" s="100">
        <v>0</v>
      </c>
      <c r="S293" s="100">
        <v>0</v>
      </c>
    </row>
    <row r="294" spans="1:19">
      <c r="A294" s="89" t="s">
        <v>413</v>
      </c>
      <c r="B294" s="89" t="s">
        <v>3295</v>
      </c>
      <c r="C294" s="90">
        <v>170662229</v>
      </c>
      <c r="D294" s="90">
        <v>271607073</v>
      </c>
      <c r="E294" s="90">
        <v>204328515</v>
      </c>
      <c r="F294" s="90">
        <v>339209397</v>
      </c>
      <c r="G294" s="90">
        <v>314998596</v>
      </c>
      <c r="H294" s="90">
        <v>551698113</v>
      </c>
      <c r="I294" s="90">
        <v>731443256</v>
      </c>
      <c r="J294" s="90">
        <v>1008316708</v>
      </c>
      <c r="K294" s="90">
        <v>1133561324</v>
      </c>
      <c r="L294" s="90">
        <v>1437622355</v>
      </c>
      <c r="M294" s="100">
        <v>1462517544.2181201</v>
      </c>
      <c r="N294" s="100">
        <v>2104212145.4378998</v>
      </c>
      <c r="O294" s="100">
        <v>2247532512.8190298</v>
      </c>
      <c r="P294" s="100">
        <v>2387359719.5104399</v>
      </c>
      <c r="Q294" s="100">
        <v>2829783122.4552999</v>
      </c>
      <c r="R294" s="100">
        <v>3452175331.7936401</v>
      </c>
      <c r="S294" s="100">
        <v>4195822737.1500001</v>
      </c>
    </row>
    <row r="295" spans="1:19">
      <c r="A295" s="89" t="s">
        <v>3310</v>
      </c>
      <c r="B295" s="89" t="s">
        <v>3311</v>
      </c>
      <c r="C295" s="90">
        <v>0</v>
      </c>
      <c r="D295" s="90">
        <v>0</v>
      </c>
      <c r="E295" s="90">
        <v>0</v>
      </c>
      <c r="F295" s="90">
        <v>0</v>
      </c>
      <c r="G295" s="90">
        <v>0</v>
      </c>
      <c r="H295" s="90">
        <v>0</v>
      </c>
      <c r="I295" s="90">
        <v>0</v>
      </c>
      <c r="J295" s="90">
        <v>0</v>
      </c>
      <c r="K295" s="90">
        <v>0</v>
      </c>
      <c r="L295" s="90">
        <v>0</v>
      </c>
      <c r="M295" s="100">
        <v>0</v>
      </c>
      <c r="N295" s="100">
        <v>8206631524.9804602</v>
      </c>
      <c r="O295" s="100">
        <v>7032215203.5458403</v>
      </c>
      <c r="P295" s="100">
        <v>7775520237.8358002</v>
      </c>
      <c r="Q295" s="91">
        <v>8915843187.6064796</v>
      </c>
      <c r="R295" s="100">
        <v>9971895719.3625107</v>
      </c>
      <c r="S295" s="100">
        <v>11581466461.709999</v>
      </c>
    </row>
    <row r="296" spans="1:19">
      <c r="A296" s="89" t="s">
        <v>3329</v>
      </c>
      <c r="B296" s="89" t="s">
        <v>178</v>
      </c>
      <c r="C296" s="90">
        <v>0</v>
      </c>
      <c r="D296" s="90">
        <v>0</v>
      </c>
      <c r="E296" s="90">
        <v>0</v>
      </c>
      <c r="F296" s="90">
        <v>0</v>
      </c>
      <c r="G296" s="90">
        <v>0</v>
      </c>
      <c r="H296" s="90">
        <v>0</v>
      </c>
      <c r="I296" s="90">
        <v>0</v>
      </c>
      <c r="J296" s="90">
        <v>0</v>
      </c>
      <c r="K296" s="90">
        <v>0</v>
      </c>
      <c r="L296" s="90">
        <v>0</v>
      </c>
      <c r="M296" s="100">
        <v>0</v>
      </c>
      <c r="N296" s="100">
        <v>534461894.60627002</v>
      </c>
      <c r="O296" s="100">
        <v>434979482.56777</v>
      </c>
      <c r="P296" s="100">
        <v>255017958.62548</v>
      </c>
      <c r="Q296" s="91">
        <v>0</v>
      </c>
      <c r="R296" s="100">
        <v>0</v>
      </c>
      <c r="S296" s="100">
        <v>0</v>
      </c>
    </row>
    <row r="297" spans="1:19">
      <c r="A297" s="89" t="s">
        <v>3332</v>
      </c>
      <c r="B297" s="89" t="s">
        <v>3333</v>
      </c>
      <c r="C297" s="90">
        <v>0</v>
      </c>
      <c r="D297" s="90">
        <v>0</v>
      </c>
      <c r="E297" s="90">
        <v>0</v>
      </c>
      <c r="F297" s="90">
        <v>0</v>
      </c>
      <c r="G297" s="90">
        <v>0</v>
      </c>
      <c r="H297" s="90">
        <v>0</v>
      </c>
      <c r="I297" s="90">
        <v>0</v>
      </c>
      <c r="J297" s="90">
        <v>0</v>
      </c>
      <c r="K297" s="90">
        <v>0</v>
      </c>
      <c r="L297" s="90">
        <v>0</v>
      </c>
      <c r="M297" s="100">
        <v>0</v>
      </c>
      <c r="N297" s="100">
        <v>2004470662.4167199</v>
      </c>
      <c r="O297" s="100">
        <v>2156383441.07795</v>
      </c>
      <c r="P297" s="100">
        <v>3363695930.2975802</v>
      </c>
      <c r="Q297" s="91">
        <v>6449653290.9565802</v>
      </c>
      <c r="R297" s="100">
        <v>6334375577.2330704</v>
      </c>
      <c r="S297" s="100">
        <v>8464515895.8000002</v>
      </c>
    </row>
    <row r="298" spans="1:19">
      <c r="A298" s="89" t="s">
        <v>3341</v>
      </c>
      <c r="B298" s="89" t="s">
        <v>3342</v>
      </c>
      <c r="C298" s="90">
        <v>0</v>
      </c>
      <c r="D298" s="90">
        <v>0</v>
      </c>
      <c r="E298" s="90">
        <v>0</v>
      </c>
      <c r="F298" s="90">
        <v>0</v>
      </c>
      <c r="G298" s="90">
        <v>0</v>
      </c>
      <c r="H298" s="90">
        <v>0</v>
      </c>
      <c r="I298" s="90">
        <v>0</v>
      </c>
      <c r="J298" s="90">
        <v>0</v>
      </c>
      <c r="K298" s="90">
        <v>0</v>
      </c>
      <c r="L298" s="90">
        <v>0</v>
      </c>
      <c r="M298" s="100">
        <v>0</v>
      </c>
      <c r="N298" s="100">
        <v>342797894.70019001</v>
      </c>
      <c r="O298" s="100">
        <v>313040435.05085999</v>
      </c>
      <c r="P298" s="100">
        <v>336564649.55309004</v>
      </c>
      <c r="Q298" s="91">
        <v>558015031.67411995</v>
      </c>
      <c r="R298" s="100">
        <v>1772791197.83604</v>
      </c>
      <c r="S298" s="100">
        <v>971086596.41999996</v>
      </c>
    </row>
    <row r="299" spans="1:19">
      <c r="A299" s="89" t="s">
        <v>3349</v>
      </c>
      <c r="B299" s="89" t="s">
        <v>3350</v>
      </c>
      <c r="C299" s="92">
        <v>0</v>
      </c>
      <c r="D299" s="90">
        <v>0</v>
      </c>
      <c r="E299" s="90">
        <v>0</v>
      </c>
      <c r="F299" s="90">
        <v>0</v>
      </c>
      <c r="G299" s="90">
        <v>0</v>
      </c>
      <c r="H299" s="90">
        <v>0</v>
      </c>
      <c r="I299" s="90">
        <v>0</v>
      </c>
      <c r="J299" s="90">
        <v>0</v>
      </c>
      <c r="K299" s="90">
        <v>0</v>
      </c>
      <c r="L299" s="90">
        <v>0</v>
      </c>
      <c r="M299" s="100">
        <v>0</v>
      </c>
      <c r="N299" s="100">
        <v>1229677.05654</v>
      </c>
      <c r="O299" s="100">
        <v>3196108.9049999998</v>
      </c>
      <c r="P299" s="100">
        <v>2406304.432</v>
      </c>
      <c r="Q299" s="91">
        <v>321607.74</v>
      </c>
      <c r="R299" s="100">
        <v>6819473.0460000001</v>
      </c>
      <c r="S299" s="100">
        <v>7660532.7999999998</v>
      </c>
    </row>
    <row r="300" spans="1:19" ht="25.5">
      <c r="A300" s="89" t="s">
        <v>416</v>
      </c>
      <c r="B300" s="89" t="s">
        <v>180</v>
      </c>
      <c r="C300" s="90">
        <v>-4664364240</v>
      </c>
      <c r="D300" s="90">
        <v>-4575418300</v>
      </c>
      <c r="E300" s="90">
        <v>-5442833934</v>
      </c>
      <c r="F300" s="90">
        <v>-5308853443</v>
      </c>
      <c r="G300" s="90">
        <v>-5432098036</v>
      </c>
      <c r="H300" s="90">
        <v>-6455791590</v>
      </c>
      <c r="I300" s="90">
        <v>-5524025141</v>
      </c>
      <c r="J300" s="90">
        <v>-5513590993</v>
      </c>
      <c r="K300" s="90">
        <v>-7952564608</v>
      </c>
      <c r="L300" s="90">
        <v>-3912220839</v>
      </c>
      <c r="M300" s="100">
        <v>-5327594068.4055099</v>
      </c>
      <c r="N300" s="100">
        <v>0</v>
      </c>
      <c r="O300" s="100">
        <v>0</v>
      </c>
      <c r="P300" s="100">
        <v>0</v>
      </c>
      <c r="Q300" s="100">
        <v>0</v>
      </c>
      <c r="R300" s="100">
        <v>0</v>
      </c>
      <c r="S300" s="100">
        <v>0</v>
      </c>
    </row>
    <row r="301" spans="1:19">
      <c r="A301" s="89" t="s">
        <v>7775</v>
      </c>
      <c r="B301" s="89" t="s">
        <v>7777</v>
      </c>
      <c r="C301" s="90">
        <v>1293971984.22</v>
      </c>
      <c r="D301" s="90">
        <v>1456441972.4000001</v>
      </c>
      <c r="E301" s="90">
        <v>1501463669.8199999</v>
      </c>
      <c r="F301" s="90">
        <v>1637860020.8900001</v>
      </c>
      <c r="G301" s="90">
        <v>3181131888.4899998</v>
      </c>
      <c r="H301" s="90">
        <v>3939047732.02</v>
      </c>
      <c r="I301" s="90">
        <v>3586616319.5799999</v>
      </c>
      <c r="J301" s="90">
        <v>3179942371.7399998</v>
      </c>
      <c r="K301" s="90">
        <v>5254035377.9499998</v>
      </c>
      <c r="L301" s="90">
        <v>4102502753.5599999</v>
      </c>
      <c r="M301" s="100">
        <v>4033058314.9145098</v>
      </c>
      <c r="N301" s="100">
        <v>0</v>
      </c>
      <c r="O301" s="100">
        <v>0</v>
      </c>
      <c r="P301" s="100">
        <v>0</v>
      </c>
      <c r="Q301" s="100">
        <v>0</v>
      </c>
      <c r="R301" s="100">
        <v>0</v>
      </c>
      <c r="S301" s="100">
        <v>0</v>
      </c>
    </row>
    <row r="302" spans="1:19">
      <c r="A302" s="89" t="s">
        <v>7776</v>
      </c>
      <c r="B302" s="89" t="s">
        <v>7778</v>
      </c>
      <c r="C302" s="90">
        <v>948596780.38</v>
      </c>
      <c r="D302" s="90">
        <v>968148713.83000004</v>
      </c>
      <c r="E302" s="90">
        <v>908316976.95000005</v>
      </c>
      <c r="F302" s="90">
        <v>1088729080.75</v>
      </c>
      <c r="G302" s="90">
        <v>1193632692.6099999</v>
      </c>
      <c r="H302" s="90">
        <v>1295209257.4400001</v>
      </c>
      <c r="I302" s="90">
        <v>1386905942.6700001</v>
      </c>
      <c r="J302" s="90">
        <v>1280727186.8</v>
      </c>
      <c r="K302" s="90">
        <v>1071613306</v>
      </c>
      <c r="L302" s="90">
        <v>685255086.95000005</v>
      </c>
      <c r="M302" s="100">
        <v>504162584.12913001</v>
      </c>
      <c r="N302" s="100">
        <v>0</v>
      </c>
      <c r="O302" s="100">
        <v>0</v>
      </c>
      <c r="P302" s="100">
        <v>0</v>
      </c>
      <c r="Q302" s="100">
        <v>0</v>
      </c>
      <c r="R302" s="100">
        <v>0</v>
      </c>
      <c r="S302" s="100">
        <v>0</v>
      </c>
    </row>
    <row r="303" spans="1:19">
      <c r="A303" s="102">
        <v>3</v>
      </c>
      <c r="B303" s="103" t="s">
        <v>22</v>
      </c>
      <c r="C303" s="94">
        <v>111607681423.95</v>
      </c>
      <c r="D303" s="94">
        <v>122099498475.94</v>
      </c>
      <c r="E303" s="94">
        <v>131559257561.26999</v>
      </c>
      <c r="F303" s="94">
        <v>146075684410.79001</v>
      </c>
      <c r="G303" s="94">
        <v>162703059364.5</v>
      </c>
      <c r="H303" s="94">
        <v>193447865829.04001</v>
      </c>
      <c r="I303" s="94">
        <v>214162579608.34</v>
      </c>
      <c r="J303" s="94">
        <v>231286983692.70001</v>
      </c>
      <c r="K303" s="94">
        <v>294841783562.09003</v>
      </c>
      <c r="L303" s="94">
        <v>313110784574.12</v>
      </c>
      <c r="M303" s="94">
        <v>340699513739.84698</v>
      </c>
      <c r="N303" s="94">
        <v>446441650956.552</v>
      </c>
      <c r="O303" s="94">
        <v>467613362479.90399</v>
      </c>
      <c r="P303" s="98">
        <v>481560156230.57703</v>
      </c>
      <c r="Q303" s="98">
        <v>502941840140.08899</v>
      </c>
      <c r="R303" s="98">
        <v>518128924473.17401</v>
      </c>
      <c r="S303" s="98">
        <v>552023717008.81006</v>
      </c>
    </row>
    <row r="304" spans="1:19">
      <c r="A304" s="89" t="s">
        <v>418</v>
      </c>
      <c r="B304" s="89" t="s">
        <v>3407</v>
      </c>
      <c r="C304" s="90">
        <v>80011839983</v>
      </c>
      <c r="D304" s="90">
        <v>84910144386</v>
      </c>
      <c r="E304" s="92">
        <v>77096987271</v>
      </c>
      <c r="F304" s="90">
        <v>83584807200</v>
      </c>
      <c r="G304" s="90">
        <v>98141996331</v>
      </c>
      <c r="H304" s="90">
        <v>113496327706</v>
      </c>
      <c r="I304" s="97">
        <v>130021234011</v>
      </c>
      <c r="J304" s="97">
        <v>146403547054</v>
      </c>
      <c r="K304" s="97">
        <v>211500011787</v>
      </c>
      <c r="L304" s="97">
        <v>220477765280</v>
      </c>
      <c r="M304" s="100">
        <v>248868371949.23401</v>
      </c>
      <c r="N304" s="100">
        <v>378453548564.85498</v>
      </c>
      <c r="O304" s="100">
        <v>394435485498.08002</v>
      </c>
      <c r="P304" s="100">
        <v>408952604454.60602</v>
      </c>
      <c r="Q304" s="100">
        <v>419626759318.79797</v>
      </c>
      <c r="R304" s="100">
        <v>430107924883.60498</v>
      </c>
      <c r="S304" s="100">
        <v>454461303639.57001</v>
      </c>
    </row>
    <row r="305" spans="1:19">
      <c r="A305" s="89" t="s">
        <v>419</v>
      </c>
      <c r="B305" s="89" t="s">
        <v>16</v>
      </c>
      <c r="C305" s="90">
        <v>64904688003</v>
      </c>
      <c r="D305" s="90">
        <v>67116005198</v>
      </c>
      <c r="E305" s="90">
        <v>67281944453</v>
      </c>
      <c r="F305" s="90">
        <v>71751814710</v>
      </c>
      <c r="G305" s="90">
        <v>82826481728</v>
      </c>
      <c r="H305" s="90">
        <v>94237281592</v>
      </c>
      <c r="I305" s="90">
        <v>112670923045</v>
      </c>
      <c r="J305" s="90">
        <v>128485640621</v>
      </c>
      <c r="K305" s="90">
        <v>142297020446</v>
      </c>
      <c r="L305" s="90">
        <v>171015119113</v>
      </c>
      <c r="M305" s="100">
        <v>152893410171.871</v>
      </c>
      <c r="N305" s="100">
        <v>197013567148.91199</v>
      </c>
      <c r="O305" s="100">
        <v>197597959564.52802</v>
      </c>
      <c r="P305" s="100">
        <v>197820434015.65201</v>
      </c>
      <c r="Q305" s="100">
        <v>197760154707.12799</v>
      </c>
      <c r="R305" s="100">
        <v>198054539756.44199</v>
      </c>
      <c r="S305" s="100">
        <v>198217524746.04001</v>
      </c>
    </row>
    <row r="306" spans="1:19" ht="25.5">
      <c r="A306" s="89" t="s">
        <v>3409</v>
      </c>
      <c r="B306" s="89" t="s">
        <v>7669</v>
      </c>
      <c r="C306" s="90">
        <v>0</v>
      </c>
      <c r="D306" s="90">
        <v>0</v>
      </c>
      <c r="E306" s="90">
        <v>0</v>
      </c>
      <c r="F306" s="90">
        <v>0</v>
      </c>
      <c r="G306" s="90">
        <v>0</v>
      </c>
      <c r="H306" s="90">
        <v>0</v>
      </c>
      <c r="I306" s="90">
        <v>0</v>
      </c>
      <c r="J306" s="90">
        <v>0</v>
      </c>
      <c r="K306" s="90">
        <v>0</v>
      </c>
      <c r="L306" s="90">
        <v>0</v>
      </c>
      <c r="M306" s="100">
        <v>0</v>
      </c>
      <c r="N306" s="100">
        <v>249498018.95500001</v>
      </c>
      <c r="O306" s="100">
        <v>268272444.02700001</v>
      </c>
      <c r="P306" s="100">
        <v>288697441.46700001</v>
      </c>
      <c r="Q306" s="100">
        <v>305654253.18400002</v>
      </c>
      <c r="R306" s="100">
        <v>246611269.44400001</v>
      </c>
      <c r="S306" s="100">
        <v>239338278.65000001</v>
      </c>
    </row>
    <row r="307" spans="1:19">
      <c r="A307" s="89" t="s">
        <v>3417</v>
      </c>
      <c r="B307" s="89" t="s">
        <v>18</v>
      </c>
      <c r="C307" s="90">
        <v>0</v>
      </c>
      <c r="D307" s="90">
        <v>0</v>
      </c>
      <c r="E307" s="90">
        <v>0</v>
      </c>
      <c r="F307" s="90">
        <v>0</v>
      </c>
      <c r="G307" s="90">
        <v>0</v>
      </c>
      <c r="H307" s="90">
        <v>0</v>
      </c>
      <c r="I307" s="90">
        <v>0</v>
      </c>
      <c r="J307" s="90">
        <v>0</v>
      </c>
      <c r="K307" s="90">
        <v>0</v>
      </c>
      <c r="L307" s="90">
        <v>0</v>
      </c>
      <c r="M307" s="100">
        <v>0</v>
      </c>
      <c r="N307" s="100">
        <v>66118863.946999997</v>
      </c>
      <c r="O307" s="100">
        <v>87214508.203999996</v>
      </c>
      <c r="P307" s="100">
        <v>85036883.92678</v>
      </c>
      <c r="Q307" s="100">
        <v>84227071.60684</v>
      </c>
      <c r="R307" s="100">
        <v>42908456.173220001</v>
      </c>
      <c r="S307" s="100">
        <v>43747145.030000001</v>
      </c>
    </row>
    <row r="308" spans="1:19">
      <c r="A308" s="89" t="s">
        <v>3419</v>
      </c>
      <c r="B308" s="89" t="s">
        <v>17</v>
      </c>
      <c r="C308" s="90">
        <v>0</v>
      </c>
      <c r="D308" s="90">
        <v>0</v>
      </c>
      <c r="E308" s="90">
        <v>0</v>
      </c>
      <c r="F308" s="90">
        <v>0</v>
      </c>
      <c r="G308" s="90">
        <v>0</v>
      </c>
      <c r="H308" s="90">
        <v>0</v>
      </c>
      <c r="I308" s="90">
        <v>0</v>
      </c>
      <c r="J308" s="90">
        <v>0</v>
      </c>
      <c r="K308" s="90">
        <v>0</v>
      </c>
      <c r="L308" s="90">
        <v>0</v>
      </c>
      <c r="M308" s="100">
        <v>0</v>
      </c>
      <c r="N308" s="100">
        <v>37644596.703740001</v>
      </c>
      <c r="O308" s="100">
        <v>54573384.990230002</v>
      </c>
      <c r="P308" s="100">
        <v>21347650.113460001</v>
      </c>
      <c r="Q308" s="100">
        <v>21504457.290119998</v>
      </c>
      <c r="R308" s="100">
        <v>23558383.35227</v>
      </c>
      <c r="S308" s="100">
        <v>26467881.43</v>
      </c>
    </row>
    <row r="309" spans="1:19">
      <c r="A309" s="89" t="s">
        <v>3426</v>
      </c>
      <c r="B309" s="89" t="s">
        <v>11</v>
      </c>
      <c r="C309" s="90">
        <v>0</v>
      </c>
      <c r="D309" s="90">
        <v>0</v>
      </c>
      <c r="E309" s="90">
        <v>0</v>
      </c>
      <c r="F309" s="90">
        <v>0</v>
      </c>
      <c r="G309" s="90">
        <v>0</v>
      </c>
      <c r="H309" s="90">
        <v>0</v>
      </c>
      <c r="I309" s="90">
        <v>0</v>
      </c>
      <c r="J309" s="90">
        <v>0</v>
      </c>
      <c r="K309" s="90">
        <v>0</v>
      </c>
      <c r="L309" s="90">
        <v>0</v>
      </c>
      <c r="M309" s="100">
        <v>0</v>
      </c>
      <c r="N309" s="100">
        <v>4321560492.6984501</v>
      </c>
      <c r="O309" s="100">
        <v>202351288009.04599</v>
      </c>
      <c r="P309" s="100">
        <v>219824900245.216</v>
      </c>
      <c r="Q309" s="100">
        <v>235187129137.16599</v>
      </c>
      <c r="R309" s="100">
        <v>250508242664.05701</v>
      </c>
      <c r="S309" s="100">
        <v>270692719546.54999</v>
      </c>
    </row>
    <row r="310" spans="1:19">
      <c r="A310" s="89" t="s">
        <v>3435</v>
      </c>
      <c r="B310" s="89" t="s">
        <v>3436</v>
      </c>
      <c r="C310" s="90">
        <v>0</v>
      </c>
      <c r="D310" s="90">
        <v>0</v>
      </c>
      <c r="E310" s="90">
        <v>0</v>
      </c>
      <c r="F310" s="90">
        <v>0</v>
      </c>
      <c r="G310" s="90">
        <v>0</v>
      </c>
      <c r="H310" s="90">
        <v>0</v>
      </c>
      <c r="I310" s="90">
        <v>0</v>
      </c>
      <c r="J310" s="90">
        <v>0</v>
      </c>
      <c r="K310" s="90">
        <v>0</v>
      </c>
      <c r="L310" s="90">
        <v>0</v>
      </c>
      <c r="M310" s="100">
        <v>0</v>
      </c>
      <c r="N310" s="100">
        <v>0</v>
      </c>
      <c r="O310" s="100">
        <v>0</v>
      </c>
      <c r="P310" s="91">
        <v>0</v>
      </c>
      <c r="Q310" s="91">
        <v>0</v>
      </c>
      <c r="R310" s="100">
        <v>0</v>
      </c>
      <c r="S310" s="100">
        <v>0</v>
      </c>
    </row>
    <row r="311" spans="1:19" ht="25.5">
      <c r="A311" s="89" t="s">
        <v>3445</v>
      </c>
      <c r="B311" s="89" t="s">
        <v>15</v>
      </c>
      <c r="C311" s="90">
        <v>0</v>
      </c>
      <c r="D311" s="90">
        <v>0</v>
      </c>
      <c r="E311" s="90">
        <v>0</v>
      </c>
      <c r="F311" s="90">
        <v>0</v>
      </c>
      <c r="G311" s="90">
        <v>0</v>
      </c>
      <c r="H311" s="90">
        <v>0</v>
      </c>
      <c r="I311" s="90">
        <v>0</v>
      </c>
      <c r="J311" s="90">
        <v>0</v>
      </c>
      <c r="K311" s="90">
        <v>0</v>
      </c>
      <c r="L311" s="90">
        <v>0</v>
      </c>
      <c r="M311" s="100">
        <v>0</v>
      </c>
      <c r="N311" s="100">
        <v>115.446</v>
      </c>
      <c r="O311" s="100">
        <v>1214.8389999999999</v>
      </c>
      <c r="P311" s="100">
        <v>731400.11349999998</v>
      </c>
      <c r="Q311" s="100">
        <v>862715.11349999998</v>
      </c>
      <c r="R311" s="100">
        <v>862838.21970000002</v>
      </c>
      <c r="S311" s="100">
        <v>862838.22</v>
      </c>
    </row>
    <row r="312" spans="1:19">
      <c r="A312" s="89" t="s">
        <v>3448</v>
      </c>
      <c r="B312" s="89" t="s">
        <v>14</v>
      </c>
      <c r="C312" s="90">
        <v>0</v>
      </c>
      <c r="D312" s="90">
        <v>0</v>
      </c>
      <c r="E312" s="90">
        <v>0</v>
      </c>
      <c r="F312" s="90">
        <v>0</v>
      </c>
      <c r="G312" s="90">
        <v>0</v>
      </c>
      <c r="H312" s="90">
        <v>0</v>
      </c>
      <c r="I312" s="90">
        <v>0</v>
      </c>
      <c r="J312" s="90">
        <v>0</v>
      </c>
      <c r="K312" s="90">
        <v>0</v>
      </c>
      <c r="L312" s="90">
        <v>0</v>
      </c>
      <c r="M312" s="100">
        <v>0</v>
      </c>
      <c r="N312" s="100">
        <v>153204837.91251999</v>
      </c>
      <c r="O312" s="100">
        <v>155243208.0126</v>
      </c>
      <c r="P312" s="91">
        <v>159552727.10257998</v>
      </c>
      <c r="Q312" s="91">
        <v>177351732.5851</v>
      </c>
      <c r="R312" s="100">
        <v>210815496.21869001</v>
      </c>
      <c r="S312" s="100">
        <v>199462766.81</v>
      </c>
    </row>
    <row r="313" spans="1:19">
      <c r="A313" s="89" t="s">
        <v>420</v>
      </c>
      <c r="B313" s="89" t="s">
        <v>8</v>
      </c>
      <c r="C313" s="90">
        <v>2300855619</v>
      </c>
      <c r="D313" s="90">
        <v>2867461310</v>
      </c>
      <c r="E313" s="90">
        <v>2994122925</v>
      </c>
      <c r="F313" s="90">
        <v>3693827993</v>
      </c>
      <c r="G313" s="90">
        <v>5017205493</v>
      </c>
      <c r="H313" s="90">
        <v>6231079993</v>
      </c>
      <c r="I313" s="90">
        <v>6828416598</v>
      </c>
      <c r="J313" s="90">
        <v>7498048851</v>
      </c>
      <c r="K313" s="90">
        <v>9419917329</v>
      </c>
      <c r="L313" s="90">
        <v>10624459480</v>
      </c>
      <c r="M313" s="100">
        <v>13519336043.2332</v>
      </c>
      <c r="N313" s="100">
        <v>0</v>
      </c>
      <c r="O313" s="100">
        <v>0</v>
      </c>
      <c r="P313" s="100">
        <v>0</v>
      </c>
      <c r="Q313" s="100">
        <v>0</v>
      </c>
      <c r="R313" s="100">
        <v>0</v>
      </c>
      <c r="S313" s="100">
        <v>0</v>
      </c>
    </row>
    <row r="314" spans="1:19">
      <c r="A314" s="89" t="s">
        <v>3459</v>
      </c>
      <c r="B314" s="89" t="s">
        <v>13</v>
      </c>
      <c r="C314" s="90">
        <v>0</v>
      </c>
      <c r="D314" s="90">
        <v>0</v>
      </c>
      <c r="E314" s="90">
        <v>0</v>
      </c>
      <c r="F314" s="90">
        <v>0</v>
      </c>
      <c r="G314" s="90">
        <v>0</v>
      </c>
      <c r="H314" s="90">
        <v>0</v>
      </c>
      <c r="I314" s="90">
        <v>0</v>
      </c>
      <c r="J314" s="90">
        <v>0</v>
      </c>
      <c r="K314" s="90">
        <v>0</v>
      </c>
      <c r="L314" s="90">
        <v>0</v>
      </c>
      <c r="M314" s="100">
        <v>0</v>
      </c>
      <c r="N314" s="100">
        <v>37916092.954000004</v>
      </c>
      <c r="O314" s="100">
        <v>38574822.082099997</v>
      </c>
      <c r="P314" s="100">
        <v>39210444.438099995</v>
      </c>
      <c r="Q314" s="100">
        <v>39380543.14779</v>
      </c>
      <c r="R314" s="100">
        <v>39589833.010789998</v>
      </c>
      <c r="S314" s="100">
        <v>40260816.149999999</v>
      </c>
    </row>
    <row r="315" spans="1:19" ht="25.5">
      <c r="A315" s="89" t="s">
        <v>421</v>
      </c>
      <c r="B315" s="89" t="s">
        <v>7</v>
      </c>
      <c r="C315" s="90">
        <v>9550250358</v>
      </c>
      <c r="D315" s="90">
        <v>12472953894</v>
      </c>
      <c r="E315" s="90">
        <v>5592257400</v>
      </c>
      <c r="F315" s="90">
        <v>5555545807</v>
      </c>
      <c r="G315" s="90">
        <v>6131457865</v>
      </c>
      <c r="H315" s="90">
        <v>6805549095</v>
      </c>
      <c r="I315" s="90">
        <v>7160568771</v>
      </c>
      <c r="J315" s="90">
        <v>6988828034</v>
      </c>
      <c r="K315" s="90">
        <v>8002077934</v>
      </c>
      <c r="L315" s="90">
        <v>5703175205</v>
      </c>
      <c r="M315" s="100">
        <v>6942595996.0931702</v>
      </c>
      <c r="N315" s="100">
        <v>0</v>
      </c>
      <c r="O315" s="100">
        <v>0</v>
      </c>
      <c r="P315" s="100">
        <v>0</v>
      </c>
      <c r="Q315" s="100">
        <v>0</v>
      </c>
      <c r="R315" s="100">
        <v>0</v>
      </c>
      <c r="S315" s="100">
        <v>0</v>
      </c>
    </row>
    <row r="316" spans="1:19">
      <c r="A316" s="89" t="s">
        <v>3464</v>
      </c>
      <c r="B316" s="89" t="s">
        <v>181</v>
      </c>
      <c r="C316" s="90">
        <v>0</v>
      </c>
      <c r="D316" s="90">
        <v>0</v>
      </c>
      <c r="E316" s="90">
        <v>0</v>
      </c>
      <c r="F316" s="90">
        <v>0</v>
      </c>
      <c r="G316" s="90">
        <v>0</v>
      </c>
      <c r="H316" s="90">
        <v>0</v>
      </c>
      <c r="I316" s="90">
        <v>0</v>
      </c>
      <c r="J316" s="90">
        <v>0</v>
      </c>
      <c r="K316" s="90">
        <v>0</v>
      </c>
      <c r="L316" s="90">
        <v>0</v>
      </c>
      <c r="M316" s="100">
        <v>0</v>
      </c>
      <c r="N316" s="100">
        <v>41475.706729999998</v>
      </c>
      <c r="O316" s="100">
        <v>41475.706729999998</v>
      </c>
      <c r="P316" s="100">
        <v>0</v>
      </c>
      <c r="Q316" s="91">
        <v>0</v>
      </c>
      <c r="R316" s="100">
        <v>0</v>
      </c>
      <c r="S316" s="100">
        <v>0</v>
      </c>
    </row>
    <row r="317" spans="1:19">
      <c r="A317" s="89" t="s">
        <v>422</v>
      </c>
      <c r="B317" s="89" t="s">
        <v>10</v>
      </c>
      <c r="C317" s="90">
        <v>296767259</v>
      </c>
      <c r="D317" s="90">
        <v>307084558</v>
      </c>
      <c r="E317" s="90">
        <v>350033727</v>
      </c>
      <c r="F317" s="90">
        <v>382295151</v>
      </c>
      <c r="G317" s="90">
        <v>414093453</v>
      </c>
      <c r="H317" s="90">
        <v>452983078</v>
      </c>
      <c r="I317" s="90">
        <v>500801159</v>
      </c>
      <c r="J317" s="90">
        <v>563536526</v>
      </c>
      <c r="K317" s="90">
        <v>947159730</v>
      </c>
      <c r="L317" s="90">
        <v>1498809664</v>
      </c>
      <c r="M317" s="100">
        <v>40521257317.5271</v>
      </c>
      <c r="N317" s="100">
        <v>0</v>
      </c>
      <c r="O317" s="100">
        <v>0</v>
      </c>
      <c r="P317" s="100">
        <v>0</v>
      </c>
      <c r="Q317" s="91">
        <v>0</v>
      </c>
      <c r="R317" s="100">
        <v>0</v>
      </c>
      <c r="S317" s="100">
        <v>0</v>
      </c>
    </row>
    <row r="318" spans="1:19" ht="25.5">
      <c r="A318" s="89" t="s">
        <v>423</v>
      </c>
      <c r="B318" s="89" t="s">
        <v>3466</v>
      </c>
      <c r="C318" s="90">
        <v>6063522452</v>
      </c>
      <c r="D318" s="90">
        <v>6272684123</v>
      </c>
      <c r="E318" s="90">
        <v>5078714704</v>
      </c>
      <c r="F318" s="90">
        <v>4962947301</v>
      </c>
      <c r="G318" s="90">
        <v>7151826189</v>
      </c>
      <c r="H318" s="90">
        <v>9160811913</v>
      </c>
      <c r="I318" s="90">
        <v>6507278727</v>
      </c>
      <c r="J318" s="90">
        <v>6494695679</v>
      </c>
      <c r="K318" s="90">
        <v>55055074675</v>
      </c>
      <c r="L318" s="90">
        <v>37437983323</v>
      </c>
      <c r="M318" s="100">
        <v>41377811818.672707</v>
      </c>
      <c r="N318" s="100">
        <v>0</v>
      </c>
      <c r="O318" s="100">
        <v>0</v>
      </c>
      <c r="P318" s="100">
        <v>0</v>
      </c>
      <c r="Q318" s="100">
        <v>0</v>
      </c>
      <c r="R318" s="100">
        <v>0</v>
      </c>
      <c r="S318" s="100">
        <v>0</v>
      </c>
    </row>
    <row r="319" spans="1:19" ht="25.5">
      <c r="A319" s="89" t="s">
        <v>424</v>
      </c>
      <c r="B319" s="89" t="s">
        <v>3468</v>
      </c>
      <c r="C319" s="90">
        <v>-3104448041</v>
      </c>
      <c r="D319" s="90">
        <v>-4129509131</v>
      </c>
      <c r="E319" s="90">
        <v>-4200085938</v>
      </c>
      <c r="F319" s="90">
        <v>-2761623762</v>
      </c>
      <c r="G319" s="90">
        <v>-3399068397</v>
      </c>
      <c r="H319" s="90">
        <v>-3391377965</v>
      </c>
      <c r="I319" s="90">
        <v>-3646754289</v>
      </c>
      <c r="J319" s="90">
        <v>-3627202657</v>
      </c>
      <c r="K319" s="90">
        <v>-4221238327</v>
      </c>
      <c r="L319" s="90">
        <v>-5801781505</v>
      </c>
      <c r="M319" s="100">
        <v>-6386039398.1635504</v>
      </c>
      <c r="N319" s="100">
        <v>0</v>
      </c>
      <c r="O319" s="100">
        <v>0</v>
      </c>
      <c r="P319" s="100">
        <v>0</v>
      </c>
      <c r="Q319" s="100">
        <v>0</v>
      </c>
      <c r="R319" s="100">
        <v>0</v>
      </c>
      <c r="S319" s="100">
        <v>0</v>
      </c>
    </row>
    <row r="320" spans="1:19">
      <c r="A320" s="89" t="s">
        <v>425</v>
      </c>
      <c r="B320" s="89" t="s">
        <v>2</v>
      </c>
      <c r="C320" s="90">
        <v>204333</v>
      </c>
      <c r="D320" s="90">
        <v>3464434</v>
      </c>
      <c r="E320" s="90">
        <v>0</v>
      </c>
      <c r="F320" s="90">
        <v>0</v>
      </c>
      <c r="G320" s="90">
        <v>0</v>
      </c>
      <c r="H320" s="90">
        <v>0</v>
      </c>
      <c r="I320" s="90">
        <v>0</v>
      </c>
      <c r="J320" s="90">
        <v>0</v>
      </c>
      <c r="K320" s="90">
        <v>0</v>
      </c>
      <c r="L320" s="90">
        <v>0</v>
      </c>
      <c r="M320" s="100">
        <v>0</v>
      </c>
      <c r="N320" s="100">
        <v>0</v>
      </c>
      <c r="O320" s="100">
        <v>0</v>
      </c>
      <c r="P320" s="100">
        <v>0</v>
      </c>
      <c r="Q320" s="100">
        <v>0</v>
      </c>
      <c r="R320" s="100">
        <v>0</v>
      </c>
      <c r="S320" s="100">
        <v>0</v>
      </c>
    </row>
    <row r="321" spans="1:19" ht="25.5">
      <c r="A321" s="89" t="s">
        <v>3471</v>
      </c>
      <c r="B321" s="89" t="s">
        <v>3472</v>
      </c>
      <c r="C321" s="90">
        <v>0</v>
      </c>
      <c r="D321" s="90">
        <v>0</v>
      </c>
      <c r="E321" s="90">
        <v>0</v>
      </c>
      <c r="F321" s="90">
        <v>0</v>
      </c>
      <c r="G321" s="90">
        <v>0</v>
      </c>
      <c r="H321" s="90">
        <v>0</v>
      </c>
      <c r="I321" s="90">
        <v>0</v>
      </c>
      <c r="J321" s="90">
        <v>0</v>
      </c>
      <c r="K321" s="90">
        <v>0</v>
      </c>
      <c r="L321" s="90">
        <v>0</v>
      </c>
      <c r="M321" s="100">
        <v>0</v>
      </c>
      <c r="N321" s="100">
        <v>181061637817.26199</v>
      </c>
      <c r="O321" s="100">
        <v>0</v>
      </c>
      <c r="P321" s="100">
        <v>0</v>
      </c>
      <c r="Q321" s="100">
        <v>0</v>
      </c>
      <c r="R321" s="100">
        <v>0</v>
      </c>
      <c r="S321" s="100">
        <v>0</v>
      </c>
    </row>
    <row r="322" spans="1:19" ht="38.25">
      <c r="A322" s="89" t="s">
        <v>3494</v>
      </c>
      <c r="B322" s="89" t="s">
        <v>3495</v>
      </c>
      <c r="C322" s="90">
        <v>0</v>
      </c>
      <c r="D322" s="90">
        <v>0</v>
      </c>
      <c r="E322" s="90">
        <v>0</v>
      </c>
      <c r="F322" s="90">
        <v>0</v>
      </c>
      <c r="G322" s="90">
        <v>0</v>
      </c>
      <c r="H322" s="90">
        <v>0</v>
      </c>
      <c r="I322" s="90">
        <v>0</v>
      </c>
      <c r="J322" s="90">
        <v>0</v>
      </c>
      <c r="K322" s="90">
        <v>0</v>
      </c>
      <c r="L322" s="90">
        <v>0</v>
      </c>
      <c r="M322" s="100">
        <v>0</v>
      </c>
      <c r="N322" s="100">
        <v>45156819.771370001</v>
      </c>
      <c r="O322" s="100">
        <v>97351034.077119991</v>
      </c>
      <c r="P322" s="91">
        <v>88386411.876479998</v>
      </c>
      <c r="Q322" s="91">
        <v>106178732.21417999</v>
      </c>
      <c r="R322" s="100">
        <v>101100724.40917</v>
      </c>
      <c r="S322" s="100">
        <v>105399079.97</v>
      </c>
    </row>
    <row r="323" spans="1:19" ht="25.5">
      <c r="A323" s="101" t="s">
        <v>3503</v>
      </c>
      <c r="B323" s="89" t="s">
        <v>3504</v>
      </c>
      <c r="C323" s="90">
        <v>0</v>
      </c>
      <c r="D323" s="90">
        <v>0</v>
      </c>
      <c r="E323" s="90">
        <v>0</v>
      </c>
      <c r="F323" s="90">
        <v>0</v>
      </c>
      <c r="G323" s="90">
        <v>0</v>
      </c>
      <c r="H323" s="90">
        <v>0</v>
      </c>
      <c r="I323" s="90">
        <v>0</v>
      </c>
      <c r="J323" s="90">
        <v>0</v>
      </c>
      <c r="K323" s="90">
        <v>0</v>
      </c>
      <c r="L323" s="90">
        <v>0</v>
      </c>
      <c r="M323" s="100">
        <v>0</v>
      </c>
      <c r="N323" s="100">
        <v>3505370.7629999998</v>
      </c>
      <c r="O323" s="100">
        <v>-31803616.205639999</v>
      </c>
      <c r="P323" s="100">
        <v>-24049484.04431</v>
      </c>
      <c r="Q323" s="100">
        <v>-19352068.899939999</v>
      </c>
      <c r="R323" s="100">
        <v>-30128986.167160001</v>
      </c>
      <c r="S323" s="100">
        <v>-25839835.949999999</v>
      </c>
    </row>
    <row r="324" spans="1:19" ht="38.25">
      <c r="A324" s="89" t="s">
        <v>3507</v>
      </c>
      <c r="B324" s="89" t="s">
        <v>3508</v>
      </c>
      <c r="C324" s="90">
        <v>0</v>
      </c>
      <c r="D324" s="90">
        <v>0</v>
      </c>
      <c r="E324" s="90">
        <v>0</v>
      </c>
      <c r="F324" s="90">
        <v>0</v>
      </c>
      <c r="G324" s="90">
        <v>0</v>
      </c>
      <c r="H324" s="90">
        <v>0</v>
      </c>
      <c r="I324" s="90">
        <v>0</v>
      </c>
      <c r="J324" s="90">
        <v>0</v>
      </c>
      <c r="K324" s="90">
        <v>0</v>
      </c>
      <c r="L324" s="90">
        <v>0</v>
      </c>
      <c r="M324" s="100">
        <v>0</v>
      </c>
      <c r="N324" s="100">
        <v>2169754087.4939098</v>
      </c>
      <c r="O324" s="100">
        <v>2166065329.34762</v>
      </c>
      <c r="P324" s="100">
        <v>2198566530.7739</v>
      </c>
      <c r="Q324" s="100">
        <v>2187485147.26718</v>
      </c>
      <c r="R324" s="100">
        <v>2399295186.6154103</v>
      </c>
      <c r="S324" s="100">
        <v>1329801498.9300001</v>
      </c>
    </row>
    <row r="325" spans="1:19" ht="38.25">
      <c r="A325" s="89" t="s">
        <v>3517</v>
      </c>
      <c r="B325" s="89" t="s">
        <v>3518</v>
      </c>
      <c r="C325" s="90">
        <v>0</v>
      </c>
      <c r="D325" s="90">
        <v>0</v>
      </c>
      <c r="E325" s="90">
        <v>0</v>
      </c>
      <c r="F325" s="90">
        <v>0</v>
      </c>
      <c r="G325" s="90">
        <v>0</v>
      </c>
      <c r="H325" s="90">
        <v>0</v>
      </c>
      <c r="I325" s="90">
        <v>0</v>
      </c>
      <c r="J325" s="90">
        <v>0</v>
      </c>
      <c r="K325" s="90">
        <v>0</v>
      </c>
      <c r="L325" s="92">
        <v>0</v>
      </c>
      <c r="M325" s="100">
        <v>0</v>
      </c>
      <c r="N325" s="100">
        <v>142394618.44782001</v>
      </c>
      <c r="O325" s="100">
        <v>357944336.29121</v>
      </c>
      <c r="P325" s="100">
        <v>443574394.98834002</v>
      </c>
      <c r="Q325" s="100">
        <v>460977714.38402003</v>
      </c>
      <c r="R325" s="100">
        <v>455437497.84085</v>
      </c>
      <c r="S325" s="100">
        <v>471541604.50999999</v>
      </c>
    </row>
    <row r="326" spans="1:19" ht="38.25">
      <c r="A326" s="89" t="s">
        <v>3523</v>
      </c>
      <c r="B326" s="89" t="s">
        <v>3524</v>
      </c>
      <c r="C326" s="90">
        <v>0</v>
      </c>
      <c r="D326" s="90">
        <v>0</v>
      </c>
      <c r="E326" s="90">
        <v>0</v>
      </c>
      <c r="F326" s="90">
        <v>0</v>
      </c>
      <c r="G326" s="90">
        <v>0</v>
      </c>
      <c r="H326" s="90">
        <v>0</v>
      </c>
      <c r="I326" s="90">
        <v>0</v>
      </c>
      <c r="J326" s="90">
        <v>0</v>
      </c>
      <c r="K326" s="90">
        <v>0</v>
      </c>
      <c r="L326" s="92">
        <v>0</v>
      </c>
      <c r="M326" s="100">
        <v>0</v>
      </c>
      <c r="N326" s="100">
        <v>2647497.2182</v>
      </c>
      <c r="O326" s="100">
        <v>2524866.7336500003</v>
      </c>
      <c r="P326" s="100">
        <v>2679105.4936500001</v>
      </c>
      <c r="Q326" s="100">
        <v>3770617.49939</v>
      </c>
      <c r="R326" s="100">
        <v>3967024.2636199999</v>
      </c>
      <c r="S326" s="100">
        <v>1619490.53</v>
      </c>
    </row>
    <row r="327" spans="1:19">
      <c r="A327" s="89" t="s">
        <v>3527</v>
      </c>
      <c r="B327" s="89" t="s">
        <v>7670</v>
      </c>
      <c r="C327" s="90">
        <v>0</v>
      </c>
      <c r="D327" s="90">
        <v>0</v>
      </c>
      <c r="E327" s="90">
        <v>0</v>
      </c>
      <c r="F327" s="90">
        <v>0</v>
      </c>
      <c r="G327" s="90">
        <v>0</v>
      </c>
      <c r="H327" s="90">
        <v>0</v>
      </c>
      <c r="I327" s="90">
        <v>0</v>
      </c>
      <c r="J327" s="90">
        <v>0</v>
      </c>
      <c r="K327" s="90">
        <v>0</v>
      </c>
      <c r="L327" s="92">
        <v>0</v>
      </c>
      <c r="M327" s="100">
        <v>0</v>
      </c>
      <c r="N327" s="100">
        <v>-6860027720.2780495</v>
      </c>
      <c r="O327" s="100">
        <v>-8718757959.1828594</v>
      </c>
      <c r="P327" s="100">
        <v>-12054493426.934999</v>
      </c>
      <c r="Q327" s="100">
        <v>-16745200602.9937</v>
      </c>
      <c r="R327" s="100">
        <v>-21984245946.796001</v>
      </c>
      <c r="S327" s="100">
        <v>-16917413525.049999</v>
      </c>
    </row>
    <row r="328" spans="1:19" ht="51">
      <c r="A328" s="89" t="s">
        <v>3533</v>
      </c>
      <c r="B328" s="89" t="s">
        <v>7671</v>
      </c>
      <c r="C328" s="90">
        <v>0</v>
      </c>
      <c r="D328" s="90">
        <v>0</v>
      </c>
      <c r="E328" s="90">
        <v>0</v>
      </c>
      <c r="F328" s="90">
        <v>0</v>
      </c>
      <c r="G328" s="90">
        <v>0</v>
      </c>
      <c r="H328" s="90">
        <v>0</v>
      </c>
      <c r="I328" s="90">
        <v>0</v>
      </c>
      <c r="J328" s="90">
        <v>0</v>
      </c>
      <c r="K328" s="90">
        <v>0</v>
      </c>
      <c r="L328" s="92">
        <v>0</v>
      </c>
      <c r="M328" s="100">
        <v>0</v>
      </c>
      <c r="N328" s="100">
        <v>8928430.9414300006</v>
      </c>
      <c r="O328" s="100">
        <v>8992875.5834299996</v>
      </c>
      <c r="P328" s="100">
        <v>58030114.423890002</v>
      </c>
      <c r="Q328" s="100">
        <v>57322673.618300006</v>
      </c>
      <c r="R328" s="100">
        <v>36086523.077399999</v>
      </c>
      <c r="S328" s="100">
        <v>36527144.299999997</v>
      </c>
    </row>
    <row r="329" spans="1:19" ht="25.5">
      <c r="A329" s="89" t="s">
        <v>7660</v>
      </c>
      <c r="B329" s="89" t="s">
        <v>7661</v>
      </c>
      <c r="C329" s="90">
        <v>0</v>
      </c>
      <c r="D329" s="90">
        <v>0</v>
      </c>
      <c r="E329" s="90">
        <v>0</v>
      </c>
      <c r="F329" s="90">
        <v>0</v>
      </c>
      <c r="G329" s="90">
        <v>0</v>
      </c>
      <c r="H329" s="90">
        <v>0</v>
      </c>
      <c r="I329" s="90">
        <v>0</v>
      </c>
      <c r="J329" s="90">
        <v>0</v>
      </c>
      <c r="K329" s="90">
        <v>0</v>
      </c>
      <c r="L329" s="92">
        <v>0</v>
      </c>
      <c r="M329" s="100">
        <v>0</v>
      </c>
      <c r="N329" s="100">
        <v>0</v>
      </c>
      <c r="O329" s="100">
        <v>0</v>
      </c>
      <c r="P329" s="100">
        <v>0</v>
      </c>
      <c r="Q329" s="100">
        <v>-687511.51300000004</v>
      </c>
      <c r="R329" s="100">
        <v>-715836.55660999997</v>
      </c>
      <c r="S329" s="100">
        <v>-715836.56</v>
      </c>
    </row>
    <row r="330" spans="1:19">
      <c r="A330" s="89" t="s">
        <v>426</v>
      </c>
      <c r="B330" s="89" t="s">
        <v>3539</v>
      </c>
      <c r="C330" s="90">
        <v>23232449961.860001</v>
      </c>
      <c r="D330" s="90">
        <v>26188021560.949997</v>
      </c>
      <c r="E330" s="90">
        <v>45049137168.989998</v>
      </c>
      <c r="F330" s="90">
        <v>48763417361.439995</v>
      </c>
      <c r="G330" s="90">
        <v>54192598158.629997</v>
      </c>
      <c r="H330" s="90">
        <v>56691450594.730003</v>
      </c>
      <c r="I330" s="90">
        <v>61819308225.25</v>
      </c>
      <c r="J330" s="90">
        <v>65744714279.169998</v>
      </c>
      <c r="K330" s="90">
        <v>70694134935.190002</v>
      </c>
      <c r="L330" s="92">
        <v>71024937108.910004</v>
      </c>
      <c r="M330" s="100">
        <v>74583701923.569092</v>
      </c>
      <c r="N330" s="100">
        <v>46319732699.218498</v>
      </c>
      <c r="O330" s="100">
        <v>48923556538.116104</v>
      </c>
      <c r="P330" s="100">
        <v>52931721709.090401</v>
      </c>
      <c r="Q330" s="100">
        <v>56872202688.947998</v>
      </c>
      <c r="R330" s="100">
        <v>59299266071.419701</v>
      </c>
      <c r="S330" s="100">
        <v>62352762766.970001</v>
      </c>
    </row>
    <row r="331" spans="1:19">
      <c r="A331" s="89" t="s">
        <v>427</v>
      </c>
      <c r="B331" s="89" t="s">
        <v>18</v>
      </c>
      <c r="C331" s="90">
        <v>17147479.84</v>
      </c>
      <c r="D331" s="90">
        <v>19141196.84</v>
      </c>
      <c r="E331" s="90">
        <v>94965763</v>
      </c>
      <c r="F331" s="90">
        <v>114397618</v>
      </c>
      <c r="G331" s="90">
        <v>131348570</v>
      </c>
      <c r="H331" s="90">
        <v>209175483</v>
      </c>
      <c r="I331" s="90">
        <v>319434894.14999998</v>
      </c>
      <c r="J331" s="90">
        <v>344683503.44</v>
      </c>
      <c r="K331" s="90">
        <v>238336957</v>
      </c>
      <c r="L331" s="92">
        <v>253485065</v>
      </c>
      <c r="M331" s="100">
        <v>261671229.28194001</v>
      </c>
      <c r="N331" s="100">
        <v>57625468.003940001</v>
      </c>
      <c r="O331" s="100">
        <v>55945188.349940002</v>
      </c>
      <c r="P331" s="100">
        <v>120325890.2683</v>
      </c>
      <c r="Q331" s="100">
        <v>129558049.31697001</v>
      </c>
      <c r="R331" s="100">
        <v>137367807.31395</v>
      </c>
      <c r="S331" s="100">
        <v>139495297.34</v>
      </c>
    </row>
    <row r="332" spans="1:19">
      <c r="A332" s="89" t="s">
        <v>428</v>
      </c>
      <c r="B332" s="89" t="s">
        <v>17</v>
      </c>
      <c r="C332" s="90">
        <v>116526869.72</v>
      </c>
      <c r="D332" s="90">
        <v>133153217.48</v>
      </c>
      <c r="E332" s="90">
        <v>24682358.82</v>
      </c>
      <c r="F332" s="90">
        <v>16499861.16</v>
      </c>
      <c r="G332" s="90">
        <v>45912971.390000001</v>
      </c>
      <c r="H332" s="90">
        <v>45241579.780000001</v>
      </c>
      <c r="I332" s="90">
        <v>55065716.210000001</v>
      </c>
      <c r="J332" s="90">
        <v>109815705.42</v>
      </c>
      <c r="K332" s="90">
        <v>100625159.52</v>
      </c>
      <c r="L332" s="92">
        <v>104908141.98</v>
      </c>
      <c r="M332" s="100">
        <v>123857818.70616999</v>
      </c>
      <c r="N332" s="100">
        <v>63599677.470019996</v>
      </c>
      <c r="O332" s="100">
        <v>92631090.575039998</v>
      </c>
      <c r="P332" s="100">
        <v>107911705.85798</v>
      </c>
      <c r="Q332" s="100">
        <v>113219838.76977001</v>
      </c>
      <c r="R332" s="100">
        <v>100047891.24202001</v>
      </c>
      <c r="S332" s="100">
        <v>121154535.26000001</v>
      </c>
    </row>
    <row r="333" spans="1:19">
      <c r="A333" s="89" t="s">
        <v>429</v>
      </c>
      <c r="B333" s="89" t="s">
        <v>181</v>
      </c>
      <c r="C333" s="90">
        <v>803283</v>
      </c>
      <c r="D333" s="90">
        <v>803283</v>
      </c>
      <c r="E333" s="90">
        <v>803283</v>
      </c>
      <c r="F333" s="90">
        <v>41476</v>
      </c>
      <c r="G333" s="90">
        <v>41476</v>
      </c>
      <c r="H333" s="90">
        <v>41476</v>
      </c>
      <c r="I333" s="90">
        <v>11512896</v>
      </c>
      <c r="J333" s="90">
        <v>41476</v>
      </c>
      <c r="K333" s="90">
        <v>41476</v>
      </c>
      <c r="L333" s="90">
        <v>41476</v>
      </c>
      <c r="M333" s="100">
        <v>41475.706729999998</v>
      </c>
      <c r="N333" s="100">
        <v>0</v>
      </c>
      <c r="O333" s="100">
        <v>0</v>
      </c>
      <c r="P333" s="100">
        <v>0</v>
      </c>
      <c r="Q333" s="91">
        <v>0</v>
      </c>
      <c r="R333" s="100">
        <v>0</v>
      </c>
      <c r="S333" s="100">
        <v>0</v>
      </c>
    </row>
    <row r="334" spans="1:19">
      <c r="A334" s="89" t="s">
        <v>430</v>
      </c>
      <c r="B334" s="89" t="s">
        <v>183</v>
      </c>
      <c r="C334" s="90">
        <v>0</v>
      </c>
      <c r="D334" s="90">
        <v>0</v>
      </c>
      <c r="E334" s="90">
        <v>0</v>
      </c>
      <c r="F334" s="90">
        <v>0</v>
      </c>
      <c r="G334" s="90">
        <v>0</v>
      </c>
      <c r="H334" s="90">
        <v>0</v>
      </c>
      <c r="I334" s="90">
        <v>0</v>
      </c>
      <c r="J334" s="90">
        <v>0</v>
      </c>
      <c r="K334" s="90">
        <v>-2159776</v>
      </c>
      <c r="L334" s="90">
        <v>210797537</v>
      </c>
      <c r="M334" s="100">
        <v>227610384.92500001</v>
      </c>
      <c r="N334" s="100">
        <v>0</v>
      </c>
      <c r="O334" s="100">
        <v>0</v>
      </c>
      <c r="P334" s="100">
        <v>0</v>
      </c>
      <c r="Q334" s="100">
        <v>0</v>
      </c>
      <c r="R334" s="100">
        <v>0</v>
      </c>
      <c r="S334" s="100">
        <v>0</v>
      </c>
    </row>
    <row r="335" spans="1:19">
      <c r="A335" s="89" t="s">
        <v>431</v>
      </c>
      <c r="B335" s="89" t="s">
        <v>16</v>
      </c>
      <c r="C335" s="90">
        <v>9339237877</v>
      </c>
      <c r="D335" s="90">
        <v>11327425249</v>
      </c>
      <c r="E335" s="90">
        <v>15570244474</v>
      </c>
      <c r="F335" s="90">
        <v>17154329012</v>
      </c>
      <c r="G335" s="90">
        <v>19778840777</v>
      </c>
      <c r="H335" s="90">
        <v>20626781526</v>
      </c>
      <c r="I335" s="90">
        <v>22915389073</v>
      </c>
      <c r="J335" s="90">
        <v>24275130851</v>
      </c>
      <c r="K335" s="90">
        <v>29621012641</v>
      </c>
      <c r="L335" s="90">
        <v>28960611269</v>
      </c>
      <c r="M335" s="100">
        <v>31662791011.499897</v>
      </c>
      <c r="N335" s="100">
        <v>13764621661.9636</v>
      </c>
      <c r="O335" s="100">
        <v>15065827042.862301</v>
      </c>
      <c r="P335" s="100">
        <v>16566580906.237301</v>
      </c>
      <c r="Q335" s="91">
        <v>17359158789.9137</v>
      </c>
      <c r="R335" s="100">
        <v>18575196301.710197</v>
      </c>
      <c r="S335" s="100">
        <v>19708382553.799999</v>
      </c>
    </row>
    <row r="336" spans="1:19" ht="25.5">
      <c r="A336" s="89" t="s">
        <v>433</v>
      </c>
      <c r="B336" s="89" t="s">
        <v>15</v>
      </c>
      <c r="C336" s="90">
        <v>4044282.27</v>
      </c>
      <c r="D336" s="90">
        <v>4506865.55</v>
      </c>
      <c r="E336" s="90">
        <v>1922614.68</v>
      </c>
      <c r="F336" s="90">
        <v>49006.23</v>
      </c>
      <c r="G336" s="90">
        <v>839.95</v>
      </c>
      <c r="H336" s="90">
        <v>85205.2</v>
      </c>
      <c r="I336" s="90">
        <v>1885</v>
      </c>
      <c r="J336" s="90">
        <v>77200.2</v>
      </c>
      <c r="K336" s="90">
        <v>1886.88</v>
      </c>
      <c r="L336" s="90">
        <v>191852</v>
      </c>
      <c r="M336" s="100">
        <v>1884.722</v>
      </c>
      <c r="N336" s="100">
        <v>1595.479</v>
      </c>
      <c r="O336" s="100">
        <v>1595.479</v>
      </c>
      <c r="P336" s="100">
        <v>3401.77063</v>
      </c>
      <c r="Q336" s="100">
        <v>10346367.52667</v>
      </c>
      <c r="R336" s="100">
        <v>10346367.52637</v>
      </c>
      <c r="S336" s="100">
        <v>10352108.960000001</v>
      </c>
    </row>
    <row r="337" spans="1:19">
      <c r="A337" s="89" t="s">
        <v>434</v>
      </c>
      <c r="B337" s="89" t="s">
        <v>14</v>
      </c>
      <c r="C337" s="90">
        <v>2077149956.54</v>
      </c>
      <c r="D337" s="90">
        <v>2394001911.77</v>
      </c>
      <c r="E337" s="90">
        <v>4771654357.9099998</v>
      </c>
      <c r="F337" s="90">
        <v>5267045374.8100004</v>
      </c>
      <c r="G337" s="90">
        <v>5774447460.7700005</v>
      </c>
      <c r="H337" s="90">
        <v>6010931958.2200003</v>
      </c>
      <c r="I337" s="90">
        <v>6443174380.0500002</v>
      </c>
      <c r="J337" s="90">
        <v>6468763331</v>
      </c>
      <c r="K337" s="90">
        <v>5673420652.4399996</v>
      </c>
      <c r="L337" s="90">
        <v>5443604725.6999998</v>
      </c>
      <c r="M337" s="100">
        <v>5368860851.1424294</v>
      </c>
      <c r="N337" s="100">
        <v>4516218013.6689005</v>
      </c>
      <c r="O337" s="100">
        <v>4642793604.9065704</v>
      </c>
      <c r="P337" s="100">
        <v>4394086695.1268702</v>
      </c>
      <c r="Q337" s="91">
        <v>4325477925.8933697</v>
      </c>
      <c r="R337" s="100">
        <v>4204792804.3070402</v>
      </c>
      <c r="S337" s="100">
        <v>3880114396.3400002</v>
      </c>
    </row>
    <row r="338" spans="1:19">
      <c r="A338" s="89" t="s">
        <v>435</v>
      </c>
      <c r="B338" s="89" t="s">
        <v>13</v>
      </c>
      <c r="C338" s="90">
        <v>38555.160000000003</v>
      </c>
      <c r="D338" s="90">
        <v>19063.16</v>
      </c>
      <c r="E338" s="90">
        <v>0</v>
      </c>
      <c r="F338" s="90">
        <v>0</v>
      </c>
      <c r="G338" s="90">
        <v>0</v>
      </c>
      <c r="H338" s="90">
        <v>0</v>
      </c>
      <c r="I338" s="90">
        <v>0</v>
      </c>
      <c r="J338" s="90">
        <v>0</v>
      </c>
      <c r="K338" s="90">
        <v>369</v>
      </c>
      <c r="L338" s="90">
        <v>369</v>
      </c>
      <c r="M338" s="100">
        <v>369</v>
      </c>
      <c r="N338" s="100">
        <v>889637.89500000002</v>
      </c>
      <c r="O338" s="100">
        <v>719031.30700000003</v>
      </c>
      <c r="P338" s="100">
        <v>518440.54300000001</v>
      </c>
      <c r="Q338" s="100">
        <v>517566.30699999997</v>
      </c>
      <c r="R338" s="100">
        <v>505866.30699999997</v>
      </c>
      <c r="S338" s="100">
        <v>1041949.27</v>
      </c>
    </row>
    <row r="339" spans="1:19">
      <c r="A339" s="89" t="s">
        <v>436</v>
      </c>
      <c r="B339" s="89" t="s">
        <v>12</v>
      </c>
      <c r="C339" s="90">
        <v>0</v>
      </c>
      <c r="D339" s="90">
        <v>0</v>
      </c>
      <c r="E339" s="90">
        <v>-99213</v>
      </c>
      <c r="F339" s="90">
        <v>-2238470</v>
      </c>
      <c r="G339" s="90">
        <v>0</v>
      </c>
      <c r="H339" s="90">
        <v>0</v>
      </c>
      <c r="I339" s="90">
        <v>0</v>
      </c>
      <c r="J339" s="90">
        <v>0</v>
      </c>
      <c r="K339" s="90">
        <v>0</v>
      </c>
      <c r="L339" s="90">
        <v>0</v>
      </c>
      <c r="M339" s="100">
        <v>0</v>
      </c>
      <c r="N339" s="100">
        <v>0</v>
      </c>
      <c r="O339" s="100">
        <v>0</v>
      </c>
      <c r="P339" s="100">
        <v>0</v>
      </c>
      <c r="Q339" s="100">
        <v>0</v>
      </c>
      <c r="R339" s="100">
        <v>0</v>
      </c>
      <c r="S339" s="100">
        <v>0</v>
      </c>
    </row>
    <row r="340" spans="1:19">
      <c r="A340" s="89" t="s">
        <v>437</v>
      </c>
      <c r="B340" s="89" t="s">
        <v>11</v>
      </c>
      <c r="C340" s="90">
        <v>602778835.27999997</v>
      </c>
      <c r="D340" s="90">
        <v>352270497.56999999</v>
      </c>
      <c r="E340" s="90">
        <v>-3713050381.0700002</v>
      </c>
      <c r="F340" s="90">
        <v>-3473485128.1599998</v>
      </c>
      <c r="G340" s="90">
        <v>-839909005.09000003</v>
      </c>
      <c r="H340" s="90">
        <v>-2864645359.0999999</v>
      </c>
      <c r="I340" s="90">
        <v>-1230749115.9400001</v>
      </c>
      <c r="J340" s="90">
        <v>38759939.259999998</v>
      </c>
      <c r="K340" s="90">
        <v>11861288129.84</v>
      </c>
      <c r="L340" s="90">
        <v>17680781905.619999</v>
      </c>
      <c r="M340" s="100">
        <v>20411340810.634499</v>
      </c>
      <c r="N340" s="100">
        <v>12312714752.6059</v>
      </c>
      <c r="O340" s="100">
        <v>26802622150.980602</v>
      </c>
      <c r="P340" s="100">
        <v>28879842333.088898</v>
      </c>
      <c r="Q340" s="91">
        <v>30880296261.601398</v>
      </c>
      <c r="R340" s="100">
        <v>32645142409.2187</v>
      </c>
      <c r="S340" s="100">
        <v>34717594259.040001</v>
      </c>
    </row>
    <row r="341" spans="1:19">
      <c r="A341" s="89" t="s">
        <v>438</v>
      </c>
      <c r="B341" s="89" t="s">
        <v>10</v>
      </c>
      <c r="C341" s="90">
        <v>867932229.22000003</v>
      </c>
      <c r="D341" s="90">
        <v>952836108.07000005</v>
      </c>
      <c r="E341" s="90">
        <v>1137776992.3900001</v>
      </c>
      <c r="F341" s="90">
        <v>1181253933</v>
      </c>
      <c r="G341" s="90">
        <v>1281833962</v>
      </c>
      <c r="H341" s="90">
        <v>1320918322</v>
      </c>
      <c r="I341" s="90">
        <v>1386461016</v>
      </c>
      <c r="J341" s="90">
        <v>1434684520</v>
      </c>
      <c r="K341" s="90">
        <v>1443211792</v>
      </c>
      <c r="L341" s="90">
        <v>1014661046</v>
      </c>
      <c r="M341" s="100">
        <v>1042406433.72953</v>
      </c>
      <c r="N341" s="100">
        <v>0</v>
      </c>
      <c r="O341" s="100">
        <v>0</v>
      </c>
      <c r="P341" s="100">
        <v>0</v>
      </c>
      <c r="Q341" s="91">
        <v>0</v>
      </c>
      <c r="R341" s="100">
        <v>0</v>
      </c>
      <c r="S341" s="100">
        <v>0</v>
      </c>
    </row>
    <row r="342" spans="1:19">
      <c r="A342" s="89" t="s">
        <v>439</v>
      </c>
      <c r="B342" s="89" t="s">
        <v>9</v>
      </c>
      <c r="C342" s="90">
        <v>4383917</v>
      </c>
      <c r="D342" s="90">
        <v>4383917</v>
      </c>
      <c r="E342" s="90">
        <v>17494476</v>
      </c>
      <c r="F342" s="90">
        <v>17494526</v>
      </c>
      <c r="G342" s="90">
        <v>17140525</v>
      </c>
      <c r="H342" s="90">
        <v>17200400</v>
      </c>
      <c r="I342" s="90">
        <v>17203270</v>
      </c>
      <c r="J342" s="90">
        <v>19134373</v>
      </c>
      <c r="K342" s="90">
        <v>19154576</v>
      </c>
      <c r="L342" s="90">
        <v>16945770</v>
      </c>
      <c r="M342" s="100">
        <v>15671336.892000001</v>
      </c>
      <c r="N342" s="100">
        <v>0</v>
      </c>
      <c r="O342" s="100">
        <v>0</v>
      </c>
      <c r="P342" s="100">
        <v>0</v>
      </c>
      <c r="Q342" s="100">
        <v>0</v>
      </c>
      <c r="R342" s="100">
        <v>0</v>
      </c>
      <c r="S342" s="100">
        <v>0</v>
      </c>
    </row>
    <row r="343" spans="1:19">
      <c r="A343" s="89" t="s">
        <v>440</v>
      </c>
      <c r="B343" s="89" t="s">
        <v>8</v>
      </c>
      <c r="C343" s="90">
        <v>6832578965.5100002</v>
      </c>
      <c r="D343" s="90">
        <v>7350351590.3699999</v>
      </c>
      <c r="E343" s="90">
        <v>17492713915.450001</v>
      </c>
      <c r="F343" s="90">
        <v>18755536246.689999</v>
      </c>
      <c r="G343" s="90">
        <v>20716653674.82</v>
      </c>
      <c r="H343" s="90">
        <v>22063444205.09</v>
      </c>
      <c r="I343" s="90">
        <v>23125705619.84</v>
      </c>
      <c r="J343" s="90">
        <v>22786592508</v>
      </c>
      <c r="K343" s="90">
        <v>15288340293.25</v>
      </c>
      <c r="L343" s="90">
        <v>9135484258.8299999</v>
      </c>
      <c r="M343" s="100">
        <v>8788656593.4097404</v>
      </c>
      <c r="N343" s="100">
        <v>0</v>
      </c>
      <c r="O343" s="100">
        <v>0</v>
      </c>
      <c r="P343" s="100">
        <v>0</v>
      </c>
      <c r="Q343" s="100">
        <v>0</v>
      </c>
      <c r="R343" s="100">
        <v>0</v>
      </c>
      <c r="S343" s="100">
        <v>0</v>
      </c>
    </row>
    <row r="344" spans="1:19" ht="25.5">
      <c r="A344" s="89" t="s">
        <v>442</v>
      </c>
      <c r="B344" s="89" t="s">
        <v>7</v>
      </c>
      <c r="C344" s="90">
        <v>106479148</v>
      </c>
      <c r="D344" s="90">
        <v>116835514</v>
      </c>
      <c r="E344" s="90">
        <v>978572380.13999999</v>
      </c>
      <c r="F344" s="90">
        <v>1269322526</v>
      </c>
      <c r="G344" s="90">
        <v>1163965719</v>
      </c>
      <c r="H344" s="90">
        <v>713754620</v>
      </c>
      <c r="I344" s="90">
        <v>807378427</v>
      </c>
      <c r="J344" s="90">
        <v>2134930571</v>
      </c>
      <c r="K344" s="90">
        <v>13164258</v>
      </c>
      <c r="L344" s="90">
        <v>5388299.4299999997</v>
      </c>
      <c r="M344" s="100">
        <v>4222643.1634400003</v>
      </c>
      <c r="N344" s="100">
        <v>0</v>
      </c>
      <c r="O344" s="100">
        <v>0</v>
      </c>
      <c r="P344" s="100">
        <v>0</v>
      </c>
      <c r="Q344" s="100">
        <v>0</v>
      </c>
      <c r="R344" s="100">
        <v>0</v>
      </c>
      <c r="S344" s="100">
        <v>0</v>
      </c>
    </row>
    <row r="345" spans="1:19">
      <c r="A345" s="89" t="s">
        <v>443</v>
      </c>
      <c r="B345" s="89" t="s">
        <v>6</v>
      </c>
      <c r="C345" s="90">
        <v>1029271495.85</v>
      </c>
      <c r="D345" s="90">
        <v>1004387111.0599999</v>
      </c>
      <c r="E345" s="90">
        <v>3334929501.04</v>
      </c>
      <c r="F345" s="90">
        <v>3306753398.1700001</v>
      </c>
      <c r="G345" s="90">
        <v>2979919609.04</v>
      </c>
      <c r="H345" s="90">
        <v>3107397219</v>
      </c>
      <c r="I345" s="90">
        <v>2372149218.5599999</v>
      </c>
      <c r="J345" s="90">
        <v>2374966588</v>
      </c>
      <c r="K345" s="90">
        <v>393003256.38999999</v>
      </c>
      <c r="L345" s="90">
        <v>390575970</v>
      </c>
      <c r="M345" s="100">
        <v>462829049.45374</v>
      </c>
      <c r="N345" s="100">
        <v>0</v>
      </c>
      <c r="O345" s="100">
        <v>0</v>
      </c>
      <c r="P345" s="100">
        <v>0</v>
      </c>
      <c r="Q345" s="100">
        <v>0</v>
      </c>
      <c r="R345" s="100">
        <v>0</v>
      </c>
      <c r="S345" s="100">
        <v>0</v>
      </c>
    </row>
    <row r="346" spans="1:19">
      <c r="A346" s="89" t="s">
        <v>444</v>
      </c>
      <c r="B346" s="89" t="s">
        <v>5</v>
      </c>
      <c r="C346" s="90">
        <v>480684401.00999999</v>
      </c>
      <c r="D346" s="90">
        <v>675790973.00999999</v>
      </c>
      <c r="E346" s="90">
        <v>750605068.69000006</v>
      </c>
      <c r="F346" s="90">
        <v>3362834109.5</v>
      </c>
      <c r="G346" s="90">
        <v>1420330633.5</v>
      </c>
      <c r="H346" s="90">
        <v>1580973455</v>
      </c>
      <c r="I346" s="90">
        <v>1718588932.5999999</v>
      </c>
      <c r="J346" s="90">
        <v>1717275165</v>
      </c>
      <c r="K346" s="90">
        <v>1961738961</v>
      </c>
      <c r="L346" s="90">
        <v>3517695400</v>
      </c>
      <c r="M346" s="100">
        <v>1987441836.5248301</v>
      </c>
      <c r="N346" s="100">
        <v>0</v>
      </c>
      <c r="O346" s="100">
        <v>0</v>
      </c>
      <c r="P346" s="100">
        <v>0</v>
      </c>
      <c r="Q346" s="100">
        <v>0</v>
      </c>
      <c r="R346" s="100">
        <v>0</v>
      </c>
      <c r="S346" s="100">
        <v>0</v>
      </c>
    </row>
    <row r="347" spans="1:19">
      <c r="A347" s="89" t="s">
        <v>445</v>
      </c>
      <c r="B347" s="89" t="s">
        <v>4</v>
      </c>
      <c r="C347" s="90">
        <v>89692644.450000003</v>
      </c>
      <c r="D347" s="90">
        <v>62220745.07</v>
      </c>
      <c r="E347" s="90">
        <v>52949237.090000004</v>
      </c>
      <c r="F347" s="90">
        <v>54165767</v>
      </c>
      <c r="G347" s="90">
        <v>49556313</v>
      </c>
      <c r="H347" s="90">
        <v>21144978</v>
      </c>
      <c r="I347" s="90">
        <v>18896066</v>
      </c>
      <c r="J347" s="90">
        <v>40940863</v>
      </c>
      <c r="K347" s="90">
        <v>20924138</v>
      </c>
      <c r="L347" s="90">
        <v>47276666</v>
      </c>
      <c r="M347" s="100">
        <v>183017387.05067003</v>
      </c>
      <c r="N347" s="100">
        <v>0</v>
      </c>
      <c r="O347" s="100">
        <v>0</v>
      </c>
      <c r="P347" s="100">
        <v>0</v>
      </c>
      <c r="Q347" s="100">
        <v>0</v>
      </c>
      <c r="R347" s="100">
        <v>0</v>
      </c>
      <c r="S347" s="100">
        <v>0</v>
      </c>
    </row>
    <row r="348" spans="1:19" ht="25.5">
      <c r="A348" s="89" t="s">
        <v>446</v>
      </c>
      <c r="B348" s="89" t="s">
        <v>3</v>
      </c>
      <c r="C348" s="90">
        <v>677130</v>
      </c>
      <c r="D348" s="90">
        <v>-165879</v>
      </c>
      <c r="E348" s="90">
        <v>-1876730</v>
      </c>
      <c r="F348" s="90">
        <v>-1902254</v>
      </c>
      <c r="G348" s="90">
        <v>-1513432</v>
      </c>
      <c r="H348" s="90">
        <v>-1295422</v>
      </c>
      <c r="I348" s="90">
        <v>-1414363</v>
      </c>
      <c r="J348" s="90">
        <v>-1124319</v>
      </c>
      <c r="K348" s="90">
        <v>-1252290</v>
      </c>
      <c r="L348" s="90">
        <v>-1382135</v>
      </c>
      <c r="M348" s="100">
        <v>-3232189.1088700001</v>
      </c>
      <c r="N348" s="100">
        <v>0</v>
      </c>
      <c r="O348" s="100">
        <v>0</v>
      </c>
      <c r="P348" s="100">
        <v>0</v>
      </c>
      <c r="Q348" s="100">
        <v>0</v>
      </c>
      <c r="R348" s="100">
        <v>0</v>
      </c>
      <c r="S348" s="100">
        <v>0</v>
      </c>
    </row>
    <row r="349" spans="1:19">
      <c r="A349" s="89" t="s">
        <v>447</v>
      </c>
      <c r="B349" s="89" t="s">
        <v>2</v>
      </c>
      <c r="C349" s="90">
        <v>703537809</v>
      </c>
      <c r="D349" s="90">
        <v>618022944</v>
      </c>
      <c r="E349" s="90">
        <v>664344577.52999997</v>
      </c>
      <c r="F349" s="90">
        <v>-55507981.469999999</v>
      </c>
      <c r="G349" s="90">
        <v>-102929288</v>
      </c>
      <c r="H349" s="90">
        <v>-111671311.56</v>
      </c>
      <c r="I349" s="90">
        <v>-117248096.56</v>
      </c>
      <c r="J349" s="90">
        <v>-66359180.68</v>
      </c>
      <c r="K349" s="90">
        <v>-29491116.559999999</v>
      </c>
      <c r="L349" s="90">
        <v>193674003.44</v>
      </c>
      <c r="M349" s="100">
        <v>95250664.917350009</v>
      </c>
      <c r="N349" s="100">
        <v>0</v>
      </c>
      <c r="O349" s="100">
        <v>0</v>
      </c>
      <c r="P349" s="100">
        <v>0</v>
      </c>
      <c r="Q349" s="100">
        <v>0</v>
      </c>
      <c r="R349" s="100">
        <v>0</v>
      </c>
      <c r="S349" s="100">
        <v>0</v>
      </c>
    </row>
    <row r="350" spans="1:19">
      <c r="A350" s="89" t="s">
        <v>448</v>
      </c>
      <c r="B350" s="89" t="s">
        <v>1</v>
      </c>
      <c r="C350" s="90">
        <v>1094532104</v>
      </c>
      <c r="D350" s="90">
        <v>1306906364</v>
      </c>
      <c r="E350" s="90">
        <v>4209044726</v>
      </c>
      <c r="F350" s="90">
        <v>2187386817.5</v>
      </c>
      <c r="G350" s="90">
        <v>2243095456.5</v>
      </c>
      <c r="H350" s="90">
        <v>4613132938</v>
      </c>
      <c r="I350" s="90">
        <v>4751940889</v>
      </c>
      <c r="J350" s="90">
        <v>4876657681</v>
      </c>
      <c r="K350" s="90">
        <v>5009270068.8199997</v>
      </c>
      <c r="L350" s="90">
        <v>5007636920</v>
      </c>
      <c r="M350" s="100">
        <v>5007636921.3739996</v>
      </c>
      <c r="N350" s="100">
        <v>0</v>
      </c>
      <c r="O350" s="100">
        <v>0</v>
      </c>
      <c r="P350" s="100">
        <v>0</v>
      </c>
      <c r="Q350" s="100">
        <v>0</v>
      </c>
      <c r="R350" s="100">
        <v>0</v>
      </c>
      <c r="S350" s="100">
        <v>0</v>
      </c>
    </row>
    <row r="351" spans="1:19" ht="25.5">
      <c r="A351" s="89" t="s">
        <v>3582</v>
      </c>
      <c r="B351" s="89" t="s">
        <v>3472</v>
      </c>
      <c r="C351" s="90">
        <v>0</v>
      </c>
      <c r="D351" s="90">
        <v>0</v>
      </c>
      <c r="E351" s="90">
        <v>0</v>
      </c>
      <c r="F351" s="90">
        <v>0</v>
      </c>
      <c r="G351" s="90">
        <v>0</v>
      </c>
      <c r="H351" s="90">
        <v>0</v>
      </c>
      <c r="I351" s="90">
        <v>0</v>
      </c>
      <c r="J351" s="90">
        <v>0</v>
      </c>
      <c r="K351" s="90">
        <v>0</v>
      </c>
      <c r="L351" s="90">
        <v>0</v>
      </c>
      <c r="M351" s="100">
        <v>0</v>
      </c>
      <c r="N351" s="100">
        <v>16213349724.731001</v>
      </c>
      <c r="O351" s="100">
        <v>0</v>
      </c>
      <c r="P351" s="100">
        <v>0</v>
      </c>
      <c r="Q351" s="100">
        <v>0</v>
      </c>
      <c r="R351" s="100">
        <v>0</v>
      </c>
      <c r="S351" s="100">
        <v>0</v>
      </c>
    </row>
    <row r="352" spans="1:19">
      <c r="A352" s="89" t="s">
        <v>449</v>
      </c>
      <c r="B352" s="89" t="s">
        <v>0</v>
      </c>
      <c r="C352" s="90">
        <v>-135047021</v>
      </c>
      <c r="D352" s="90">
        <v>-134869111</v>
      </c>
      <c r="E352" s="90">
        <v>-338540232.68000001</v>
      </c>
      <c r="F352" s="90">
        <v>-390558476.99000001</v>
      </c>
      <c r="G352" s="90">
        <v>-466138104.25999999</v>
      </c>
      <c r="H352" s="90">
        <v>-661160677.89999998</v>
      </c>
      <c r="I352" s="90">
        <v>-774182482.65999997</v>
      </c>
      <c r="J352" s="90">
        <v>-810256496.47000003</v>
      </c>
      <c r="K352" s="90">
        <v>-916496497.38</v>
      </c>
      <c r="L352" s="90">
        <v>-957441431.09000003</v>
      </c>
      <c r="M352" s="100">
        <v>-1056374589.45603</v>
      </c>
      <c r="N352" s="100">
        <v>0</v>
      </c>
      <c r="O352" s="100">
        <v>0</v>
      </c>
      <c r="P352" s="100">
        <v>0</v>
      </c>
      <c r="Q352" s="100">
        <v>0</v>
      </c>
      <c r="R352" s="100">
        <v>0</v>
      </c>
      <c r="S352" s="100">
        <v>0</v>
      </c>
    </row>
    <row r="353" spans="1:19" ht="38.25">
      <c r="A353" s="89" t="s">
        <v>3602</v>
      </c>
      <c r="B353" s="89" t="s">
        <v>3603</v>
      </c>
      <c r="C353" s="90">
        <v>0</v>
      </c>
      <c r="D353" s="90">
        <v>0</v>
      </c>
      <c r="E353" s="90">
        <v>0</v>
      </c>
      <c r="F353" s="90">
        <v>0</v>
      </c>
      <c r="G353" s="90">
        <v>0</v>
      </c>
      <c r="H353" s="90">
        <v>0</v>
      </c>
      <c r="I353" s="90">
        <v>0</v>
      </c>
      <c r="J353" s="90">
        <v>0</v>
      </c>
      <c r="K353" s="90">
        <v>0</v>
      </c>
      <c r="L353" s="90">
        <v>0</v>
      </c>
      <c r="M353" s="100">
        <v>0</v>
      </c>
      <c r="N353" s="100">
        <v>59445208.003519997</v>
      </c>
      <c r="O353" s="100">
        <v>2077174353.0307801</v>
      </c>
      <c r="P353" s="100">
        <v>2820238310.86128</v>
      </c>
      <c r="Q353" s="100">
        <v>3431603999.8386202</v>
      </c>
      <c r="R353" s="100">
        <v>3087033134.7777996</v>
      </c>
      <c r="S353" s="100">
        <v>2681372373.4200001</v>
      </c>
    </row>
    <row r="354" spans="1:19" ht="25.5">
      <c r="A354" s="89" t="s">
        <v>3614</v>
      </c>
      <c r="B354" s="89" t="s">
        <v>3504</v>
      </c>
      <c r="C354" s="90">
        <v>0</v>
      </c>
      <c r="D354" s="90">
        <v>0</v>
      </c>
      <c r="E354" s="90">
        <v>0</v>
      </c>
      <c r="F354" s="90">
        <v>0</v>
      </c>
      <c r="G354" s="90">
        <v>0</v>
      </c>
      <c r="H354" s="90">
        <v>0</v>
      </c>
      <c r="I354" s="90">
        <v>0</v>
      </c>
      <c r="J354" s="90">
        <v>0</v>
      </c>
      <c r="K354" s="90">
        <v>0</v>
      </c>
      <c r="L354" s="90">
        <v>0</v>
      </c>
      <c r="M354" s="100">
        <v>0</v>
      </c>
      <c r="N354" s="100">
        <v>-107538.376</v>
      </c>
      <c r="O354" s="100">
        <v>-78573133.801289991</v>
      </c>
      <c r="P354" s="100">
        <v>-22638913.417919997</v>
      </c>
      <c r="Q354" s="91">
        <v>-35379464.459069997</v>
      </c>
      <c r="R354" s="100">
        <v>-342462099.62783003</v>
      </c>
      <c r="S354" s="100">
        <v>-745418740.29999995</v>
      </c>
    </row>
    <row r="355" spans="1:19" ht="25.5">
      <c r="A355" s="89" t="s">
        <v>3616</v>
      </c>
      <c r="B355" s="89" t="s">
        <v>3617</v>
      </c>
      <c r="C355" s="90">
        <v>0</v>
      </c>
      <c r="D355" s="90">
        <v>0</v>
      </c>
      <c r="E355" s="90">
        <v>0</v>
      </c>
      <c r="F355" s="90">
        <v>0</v>
      </c>
      <c r="G355" s="90">
        <v>0</v>
      </c>
      <c r="H355" s="90">
        <v>0</v>
      </c>
      <c r="I355" s="90">
        <v>0</v>
      </c>
      <c r="J355" s="90">
        <v>0</v>
      </c>
      <c r="K355" s="90">
        <v>0</v>
      </c>
      <c r="L355" s="90">
        <v>0</v>
      </c>
      <c r="M355" s="100">
        <v>0</v>
      </c>
      <c r="N355" s="100">
        <v>0</v>
      </c>
      <c r="O355" s="100">
        <v>0</v>
      </c>
      <c r="P355" s="100">
        <v>0</v>
      </c>
      <c r="Q355" s="91">
        <v>0</v>
      </c>
      <c r="R355" s="100">
        <v>-61508707.049949996</v>
      </c>
      <c r="S355" s="100">
        <v>-182390111.93000001</v>
      </c>
    </row>
    <row r="356" spans="1:19" ht="38.25">
      <c r="A356" s="89" t="s">
        <v>3619</v>
      </c>
      <c r="B356" s="89" t="s">
        <v>3508</v>
      </c>
      <c r="C356" s="90">
        <v>0</v>
      </c>
      <c r="D356" s="90">
        <v>0</v>
      </c>
      <c r="E356" s="90">
        <v>0</v>
      </c>
      <c r="F356" s="90">
        <v>0</v>
      </c>
      <c r="G356" s="90">
        <v>0</v>
      </c>
      <c r="H356" s="90">
        <v>0</v>
      </c>
      <c r="I356" s="90">
        <v>0</v>
      </c>
      <c r="J356" s="90">
        <v>0</v>
      </c>
      <c r="K356" s="90">
        <v>0</v>
      </c>
      <c r="L356" s="90">
        <v>0</v>
      </c>
      <c r="M356" s="100">
        <v>0</v>
      </c>
      <c r="N356" s="100">
        <v>13007857.877</v>
      </c>
      <c r="O356" s="100">
        <v>812309058.20388997</v>
      </c>
      <c r="P356" s="100">
        <v>521109498.97746998</v>
      </c>
      <c r="Q356" s="100">
        <v>930757178.10725999</v>
      </c>
      <c r="R356" s="100">
        <v>1231497814.1129298</v>
      </c>
      <c r="S356" s="100">
        <v>2164213473.6399999</v>
      </c>
    </row>
    <row r="357" spans="1:19" ht="38.25">
      <c r="A357" s="89" t="s">
        <v>3626</v>
      </c>
      <c r="B357" s="89" t="s">
        <v>3518</v>
      </c>
      <c r="C357" s="90">
        <v>0</v>
      </c>
      <c r="D357" s="90">
        <v>0</v>
      </c>
      <c r="E357" s="90">
        <v>0</v>
      </c>
      <c r="F357" s="90">
        <v>0</v>
      </c>
      <c r="G357" s="90">
        <v>0</v>
      </c>
      <c r="H357" s="90">
        <v>0</v>
      </c>
      <c r="I357" s="90">
        <v>0</v>
      </c>
      <c r="J357" s="90">
        <v>0</v>
      </c>
      <c r="K357" s="90">
        <v>0</v>
      </c>
      <c r="L357" s="90">
        <v>0</v>
      </c>
      <c r="M357" s="100">
        <v>0</v>
      </c>
      <c r="N357" s="100">
        <v>39061618.785999998</v>
      </c>
      <c r="O357" s="100">
        <v>72325463.186279997</v>
      </c>
      <c r="P357" s="100">
        <v>58833663.38256</v>
      </c>
      <c r="Q357" s="91">
        <v>64484935.574359998</v>
      </c>
      <c r="R357" s="100">
        <v>77912572.434359998</v>
      </c>
      <c r="S357" s="100">
        <v>63720207.409999996</v>
      </c>
    </row>
    <row r="358" spans="1:19" ht="38.25">
      <c r="A358" s="89" t="s">
        <v>3631</v>
      </c>
      <c r="B358" s="89" t="s">
        <v>3524</v>
      </c>
      <c r="C358" s="90">
        <v>0</v>
      </c>
      <c r="D358" s="90">
        <v>0</v>
      </c>
      <c r="E358" s="90">
        <v>0</v>
      </c>
      <c r="F358" s="90">
        <v>0</v>
      </c>
      <c r="G358" s="90">
        <v>0</v>
      </c>
      <c r="H358" s="90">
        <v>0</v>
      </c>
      <c r="I358" s="90">
        <v>0</v>
      </c>
      <c r="J358" s="90">
        <v>0</v>
      </c>
      <c r="K358" s="90">
        <v>0</v>
      </c>
      <c r="L358" s="90">
        <v>0</v>
      </c>
      <c r="M358" s="100">
        <v>0</v>
      </c>
      <c r="N358" s="100">
        <v>570242.45799999998</v>
      </c>
      <c r="O358" s="100">
        <v>610500.46499999997</v>
      </c>
      <c r="P358" s="100">
        <v>670475.071</v>
      </c>
      <c r="Q358" s="100">
        <v>1809031.52201</v>
      </c>
      <c r="R358" s="100">
        <v>951240.06900999998</v>
      </c>
      <c r="S358" s="100">
        <v>1133391.26</v>
      </c>
    </row>
    <row r="359" spans="1:19" ht="25.5">
      <c r="A359" s="89" t="s">
        <v>3635</v>
      </c>
      <c r="B359" s="89" t="s">
        <v>3636</v>
      </c>
      <c r="C359" s="90">
        <v>0</v>
      </c>
      <c r="D359" s="90">
        <v>0</v>
      </c>
      <c r="E359" s="90">
        <v>0</v>
      </c>
      <c r="F359" s="90">
        <v>0</v>
      </c>
      <c r="G359" s="90">
        <v>0</v>
      </c>
      <c r="H359" s="90">
        <v>0</v>
      </c>
      <c r="I359" s="90">
        <v>0</v>
      </c>
      <c r="J359" s="90">
        <v>0</v>
      </c>
      <c r="K359" s="90">
        <v>0</v>
      </c>
      <c r="L359" s="90">
        <v>0</v>
      </c>
      <c r="M359" s="100">
        <v>0</v>
      </c>
      <c r="N359" s="100">
        <v>0</v>
      </c>
      <c r="O359" s="100">
        <v>12079214.229379999</v>
      </c>
      <c r="P359" s="100">
        <v>12079214.229379999</v>
      </c>
      <c r="Q359" s="100">
        <v>12079214.229379999</v>
      </c>
      <c r="R359" s="100">
        <v>12079214.229379999</v>
      </c>
      <c r="S359" s="100">
        <v>12079214.23</v>
      </c>
    </row>
    <row r="360" spans="1:19">
      <c r="A360" s="89" t="s">
        <v>3640</v>
      </c>
      <c r="B360" s="89" t="s">
        <v>7672</v>
      </c>
      <c r="C360" s="90">
        <v>0</v>
      </c>
      <c r="D360" s="90">
        <v>0</v>
      </c>
      <c r="E360" s="90">
        <v>0</v>
      </c>
      <c r="F360" s="90">
        <v>0</v>
      </c>
      <c r="G360" s="90">
        <v>0</v>
      </c>
      <c r="H360" s="90">
        <v>0</v>
      </c>
      <c r="I360" s="90">
        <v>0</v>
      </c>
      <c r="J360" s="90">
        <v>0</v>
      </c>
      <c r="K360" s="90">
        <v>0</v>
      </c>
      <c r="L360" s="90">
        <v>0</v>
      </c>
      <c r="M360" s="100">
        <v>0</v>
      </c>
      <c r="N360" s="100">
        <v>-729426341.19535995</v>
      </c>
      <c r="O360" s="100">
        <v>-731319137.5381999</v>
      </c>
      <c r="P360" s="100">
        <v>-532561145.94428003</v>
      </c>
      <c r="Q360" s="100">
        <v>-351429901.55017</v>
      </c>
      <c r="R360" s="100">
        <v>-379260527.25226003</v>
      </c>
      <c r="S360" s="100">
        <v>-219748052.00999999</v>
      </c>
    </row>
    <row r="361" spans="1:19" ht="25.5">
      <c r="A361" s="89" t="s">
        <v>3647</v>
      </c>
      <c r="B361" s="89" t="s">
        <v>3648</v>
      </c>
      <c r="C361" s="90">
        <v>0</v>
      </c>
      <c r="D361" s="90">
        <v>0</v>
      </c>
      <c r="E361" s="90">
        <v>0</v>
      </c>
      <c r="F361" s="90">
        <v>0</v>
      </c>
      <c r="G361" s="90">
        <v>0</v>
      </c>
      <c r="H361" s="90">
        <v>0</v>
      </c>
      <c r="I361" s="90">
        <v>0</v>
      </c>
      <c r="J361" s="90">
        <v>0</v>
      </c>
      <c r="K361" s="90">
        <v>0</v>
      </c>
      <c r="L361" s="90">
        <v>0</v>
      </c>
      <c r="M361" s="100">
        <v>0</v>
      </c>
      <c r="N361" s="100">
        <v>8161119.8480000002</v>
      </c>
      <c r="O361" s="100">
        <v>98410515.87974</v>
      </c>
      <c r="P361" s="100">
        <v>0</v>
      </c>
      <c r="Q361" s="100">
        <v>0</v>
      </c>
      <c r="R361" s="100">
        <v>0</v>
      </c>
      <c r="S361" s="100">
        <v>0</v>
      </c>
    </row>
    <row r="362" spans="1:19" ht="63.75">
      <c r="A362" s="89" t="s">
        <v>7650</v>
      </c>
      <c r="B362" s="89" t="s">
        <v>7651</v>
      </c>
      <c r="C362" s="90">
        <v>0</v>
      </c>
      <c r="D362" s="90">
        <v>0</v>
      </c>
      <c r="E362" s="90">
        <v>0</v>
      </c>
      <c r="F362" s="90">
        <v>0</v>
      </c>
      <c r="G362" s="90">
        <v>0</v>
      </c>
      <c r="H362" s="90">
        <v>0</v>
      </c>
      <c r="I362" s="90">
        <v>0</v>
      </c>
      <c r="J362" s="90">
        <v>0</v>
      </c>
      <c r="K362" s="90">
        <v>0</v>
      </c>
      <c r="L362" s="90">
        <v>0</v>
      </c>
      <c r="M362" s="100">
        <v>0</v>
      </c>
      <c r="N362" s="100">
        <v>0</v>
      </c>
      <c r="O362" s="100">
        <v>0</v>
      </c>
      <c r="P362" s="100">
        <v>4721233.0379799996</v>
      </c>
      <c r="Q362" s="100">
        <v>-297103.64327</v>
      </c>
      <c r="R362" s="100">
        <v>-376017.89899999998</v>
      </c>
      <c r="S362" s="100">
        <v>-334088.76</v>
      </c>
    </row>
    <row r="363" spans="1:19">
      <c r="A363" s="89" t="s">
        <v>450</v>
      </c>
      <c r="B363" s="89" t="s">
        <v>164</v>
      </c>
      <c r="C363" s="92">
        <v>8363391479.0900002</v>
      </c>
      <c r="D363" s="92">
        <v>11001332528.99</v>
      </c>
      <c r="E363" s="92">
        <v>9413133121.2800007</v>
      </c>
      <c r="F363" s="92">
        <v>13727459849.35</v>
      </c>
      <c r="G363" s="92">
        <v>10368464874.83</v>
      </c>
      <c r="H363" s="92">
        <v>23260087528.310001</v>
      </c>
      <c r="I363" s="92">
        <v>22322037372.09</v>
      </c>
      <c r="J363" s="92">
        <v>19138722359.529999</v>
      </c>
      <c r="K363" s="92">
        <v>12647636839.9</v>
      </c>
      <c r="L363" s="92">
        <v>21608082185.209999</v>
      </c>
      <c r="M363" s="92">
        <v>17247439867.044601</v>
      </c>
      <c r="N363" s="100">
        <v>18292390401.087601</v>
      </c>
      <c r="O363" s="100">
        <v>22754244926.625397</v>
      </c>
      <c r="P363" s="100">
        <v>16415315246.9242</v>
      </c>
      <c r="Q363" s="100">
        <v>21313378366.5415</v>
      </c>
      <c r="R363" s="100">
        <v>23534829619.836102</v>
      </c>
      <c r="S363" s="100">
        <v>27908643871.380001</v>
      </c>
    </row>
    <row r="364" spans="1:19">
      <c r="A364" s="89" t="s">
        <v>3651</v>
      </c>
      <c r="B364" s="89" t="s">
        <v>3652</v>
      </c>
      <c r="C364" s="92">
        <v>8363391479.0900002</v>
      </c>
      <c r="D364" s="92">
        <v>11001332528.99</v>
      </c>
      <c r="E364" s="92">
        <v>9413133121.2800007</v>
      </c>
      <c r="F364" s="92">
        <v>13727459849.35</v>
      </c>
      <c r="G364" s="92">
        <v>10368464991</v>
      </c>
      <c r="H364" s="92">
        <v>23260087528.310001</v>
      </c>
      <c r="I364" s="92">
        <v>22322037372.09</v>
      </c>
      <c r="J364" s="92">
        <v>19138722359.529999</v>
      </c>
      <c r="K364" s="92">
        <v>12647636839.9</v>
      </c>
      <c r="L364" s="92">
        <v>21608082185.209999</v>
      </c>
      <c r="M364" s="92">
        <v>17247439867.044601</v>
      </c>
      <c r="N364" s="100">
        <v>18292390401.087601</v>
      </c>
      <c r="O364" s="100">
        <v>22754244926.625397</v>
      </c>
      <c r="P364" s="100">
        <v>16415315246.9242</v>
      </c>
      <c r="Q364" s="100">
        <v>21313378366.5415</v>
      </c>
      <c r="R364" s="100">
        <v>23534829619.836102</v>
      </c>
      <c r="S364" s="100">
        <v>27908643871.380001</v>
      </c>
    </row>
    <row r="365" spans="1:19">
      <c r="A365" s="89" t="s">
        <v>3657</v>
      </c>
      <c r="B365" s="89" t="s">
        <v>3658</v>
      </c>
      <c r="C365" s="92">
        <v>0</v>
      </c>
      <c r="D365" s="92">
        <v>0</v>
      </c>
      <c r="E365" s="92">
        <v>0</v>
      </c>
      <c r="F365" s="92">
        <v>0</v>
      </c>
      <c r="G365" s="92">
        <v>0</v>
      </c>
      <c r="H365" s="92">
        <v>0</v>
      </c>
      <c r="I365" s="92">
        <v>0</v>
      </c>
      <c r="J365" s="92">
        <v>0</v>
      </c>
      <c r="K365" s="92">
        <v>0</v>
      </c>
      <c r="L365" s="92">
        <v>0</v>
      </c>
      <c r="M365" s="92">
        <v>0</v>
      </c>
      <c r="N365" s="100">
        <v>0</v>
      </c>
      <c r="O365" s="100">
        <v>0</v>
      </c>
      <c r="P365" s="100">
        <v>0</v>
      </c>
      <c r="Q365" s="91">
        <v>0</v>
      </c>
      <c r="R365" s="100">
        <v>0</v>
      </c>
      <c r="S365" s="100">
        <v>0</v>
      </c>
    </row>
    <row r="366" spans="1:19" ht="25.5">
      <c r="A366" s="89" t="s">
        <v>3663</v>
      </c>
      <c r="B366" s="89" t="s">
        <v>3664</v>
      </c>
      <c r="C366" s="92">
        <v>0</v>
      </c>
      <c r="D366" s="92">
        <v>0</v>
      </c>
      <c r="E366" s="92">
        <v>0</v>
      </c>
      <c r="F366" s="92">
        <v>0</v>
      </c>
      <c r="G366" s="92">
        <v>0</v>
      </c>
      <c r="H366" s="92">
        <v>0</v>
      </c>
      <c r="I366" s="92">
        <v>0</v>
      </c>
      <c r="J366" s="92">
        <v>0</v>
      </c>
      <c r="K366" s="92">
        <v>0</v>
      </c>
      <c r="L366" s="92">
        <v>0</v>
      </c>
      <c r="M366" s="92">
        <v>0</v>
      </c>
      <c r="N366" s="100">
        <v>-740641123.51158893</v>
      </c>
      <c r="O366" s="100">
        <v>-4047777907.7324901</v>
      </c>
      <c r="P366" s="100">
        <v>-2637091820.14501</v>
      </c>
      <c r="Q366" s="91">
        <v>-887928156.96867001</v>
      </c>
      <c r="R366" s="100">
        <v>-1858102944.4361999</v>
      </c>
      <c r="S366" s="100">
        <v>-83084807.370000005</v>
      </c>
    </row>
    <row r="367" spans="1:19">
      <c r="A367" s="89" t="s">
        <v>3671</v>
      </c>
      <c r="B367" s="89" t="s">
        <v>3672</v>
      </c>
      <c r="C367" s="92">
        <v>0</v>
      </c>
      <c r="D367" s="92">
        <v>0</v>
      </c>
      <c r="E367" s="92">
        <v>0</v>
      </c>
      <c r="F367" s="92">
        <v>0</v>
      </c>
      <c r="G367" s="92">
        <v>0</v>
      </c>
      <c r="H367" s="92">
        <v>0</v>
      </c>
      <c r="I367" s="92">
        <v>0</v>
      </c>
      <c r="J367" s="92">
        <v>0</v>
      </c>
      <c r="K367" s="92">
        <v>0</v>
      </c>
      <c r="L367" s="92">
        <v>0</v>
      </c>
      <c r="M367" s="92">
        <v>0</v>
      </c>
      <c r="N367" s="100">
        <v>4116620414.9023499</v>
      </c>
      <c r="O367" s="100">
        <v>5547853424.8147802</v>
      </c>
      <c r="P367" s="100">
        <v>5897606640.1009598</v>
      </c>
      <c r="Q367" s="91">
        <v>6017427922.77038</v>
      </c>
      <c r="R367" s="100">
        <v>7045006842.7494001</v>
      </c>
      <c r="S367" s="100">
        <v>7384091538.2600002</v>
      </c>
    </row>
    <row r="368" spans="1:19">
      <c r="A368" s="87">
        <v>4</v>
      </c>
      <c r="B368" s="88" t="s">
        <v>3677</v>
      </c>
      <c r="C368" s="99">
        <v>62665643086</v>
      </c>
      <c r="D368" s="99">
        <v>70455208460</v>
      </c>
      <c r="E368" s="99">
        <v>80133390254</v>
      </c>
      <c r="F368" s="99">
        <v>85078201185</v>
      </c>
      <c r="G368" s="99">
        <v>90109212959</v>
      </c>
      <c r="H368" s="99">
        <v>102181325921</v>
      </c>
      <c r="I368" s="99">
        <v>113355165514</v>
      </c>
      <c r="J368" s="99">
        <v>122811593052</v>
      </c>
      <c r="K368" s="99">
        <v>135809687266</v>
      </c>
      <c r="L368" s="99">
        <v>148921198882</v>
      </c>
      <c r="M368" s="99">
        <v>148768234897.44</v>
      </c>
      <c r="N368" s="99">
        <v>172459027597.98499</v>
      </c>
      <c r="O368" s="99">
        <v>191409222328.37</v>
      </c>
      <c r="P368" s="99">
        <v>182871798195.94</v>
      </c>
      <c r="Q368" s="99">
        <v>217922977829.90701</v>
      </c>
      <c r="R368" s="99">
        <v>248365147911.82901</v>
      </c>
      <c r="S368" s="99">
        <v>301734964052.40997</v>
      </c>
    </row>
    <row r="369" spans="1:19">
      <c r="A369" s="89" t="s">
        <v>3679</v>
      </c>
      <c r="B369" s="89" t="s">
        <v>4680</v>
      </c>
      <c r="C369" s="100">
        <v>18422367275</v>
      </c>
      <c r="D369" s="100">
        <v>20313454350</v>
      </c>
      <c r="E369" s="100">
        <v>22017399050</v>
      </c>
      <c r="F369" s="100">
        <v>23782372287</v>
      </c>
      <c r="G369" s="100">
        <v>27727938546</v>
      </c>
      <c r="H369" s="100">
        <v>24914107785</v>
      </c>
      <c r="I369" s="100">
        <v>26646334251</v>
      </c>
      <c r="J369" s="100">
        <v>28943092331</v>
      </c>
      <c r="K369" s="100">
        <v>32259351533</v>
      </c>
      <c r="L369" s="100">
        <v>34261753449</v>
      </c>
      <c r="M369" s="100">
        <v>37994098192.334793</v>
      </c>
      <c r="N369" s="100">
        <v>41285753288.733604</v>
      </c>
      <c r="O369" s="100">
        <v>45722252038.590401</v>
      </c>
      <c r="P369" s="100">
        <v>41580481327.743103</v>
      </c>
      <c r="Q369" s="100">
        <v>50030883897.941605</v>
      </c>
      <c r="R369" s="100">
        <v>61276989139.103203</v>
      </c>
      <c r="S369" s="100">
        <v>74212227945.589996</v>
      </c>
    </row>
    <row r="370" spans="1:19">
      <c r="A370" s="89" t="s">
        <v>7673</v>
      </c>
      <c r="B370" s="89" t="s">
        <v>1334</v>
      </c>
      <c r="C370" s="100">
        <v>12020857264</v>
      </c>
      <c r="D370" s="100">
        <v>12948043743</v>
      </c>
      <c r="E370" s="100">
        <v>13493782660</v>
      </c>
      <c r="F370" s="100">
        <v>14960245693</v>
      </c>
      <c r="G370" s="100">
        <v>16830458457</v>
      </c>
      <c r="H370" s="100">
        <v>18395716588</v>
      </c>
      <c r="I370" s="100">
        <v>20629401756</v>
      </c>
      <c r="J370" s="100">
        <v>22334682697</v>
      </c>
      <c r="K370" s="100">
        <v>24354996310</v>
      </c>
      <c r="L370" s="100">
        <v>26541649002</v>
      </c>
      <c r="M370" s="100">
        <v>29371610562.637802</v>
      </c>
      <c r="N370" s="100">
        <v>31219230660.528103</v>
      </c>
      <c r="O370" s="100">
        <v>34225779019.122501</v>
      </c>
      <c r="P370" s="100">
        <v>33339733893.490101</v>
      </c>
      <c r="Q370" s="100">
        <v>40843019923.892899</v>
      </c>
      <c r="R370" s="100">
        <v>49157491242.680901</v>
      </c>
      <c r="S370" s="100">
        <v>57016612438.559998</v>
      </c>
    </row>
    <row r="371" spans="1:19">
      <c r="A371" s="89" t="s">
        <v>3740</v>
      </c>
      <c r="B371" s="89" t="s">
        <v>3741</v>
      </c>
      <c r="C371" s="100">
        <v>6671294457</v>
      </c>
      <c r="D371" s="100">
        <v>7860862375</v>
      </c>
      <c r="E371" s="100">
        <v>8810929169</v>
      </c>
      <c r="F371" s="100">
        <v>9165596441</v>
      </c>
      <c r="G371" s="100">
        <v>11604796545</v>
      </c>
      <c r="H371" s="100">
        <v>5816384196</v>
      </c>
      <c r="I371" s="100">
        <v>6308357501</v>
      </c>
      <c r="J371" s="100">
        <v>7501158481</v>
      </c>
      <c r="K371" s="100">
        <v>12514680318</v>
      </c>
      <c r="L371" s="100">
        <v>8851660657</v>
      </c>
      <c r="M371" s="100">
        <v>9650417763.8907509</v>
      </c>
      <c r="N371" s="100">
        <v>11161371106.961599</v>
      </c>
      <c r="O371" s="100">
        <v>12833293072.6091</v>
      </c>
      <c r="P371" s="100">
        <v>10087733962.8102</v>
      </c>
      <c r="Q371" s="100">
        <v>10836901163.125099</v>
      </c>
      <c r="R371" s="100">
        <v>13905924053.7514</v>
      </c>
      <c r="S371" s="100">
        <v>19152040877.150002</v>
      </c>
    </row>
    <row r="372" spans="1:19">
      <c r="A372" s="89" t="s">
        <v>3791</v>
      </c>
      <c r="B372" s="89" t="s">
        <v>154</v>
      </c>
      <c r="C372" s="100">
        <v>0</v>
      </c>
      <c r="D372" s="100">
        <v>0</v>
      </c>
      <c r="E372" s="100">
        <v>0</v>
      </c>
      <c r="F372" s="100">
        <v>0</v>
      </c>
      <c r="G372" s="100">
        <v>0</v>
      </c>
      <c r="H372" s="100">
        <v>1301697648</v>
      </c>
      <c r="I372" s="100">
        <v>412128743</v>
      </c>
      <c r="J372" s="100">
        <v>220607546</v>
      </c>
      <c r="K372" s="100">
        <v>197748252</v>
      </c>
      <c r="L372" s="100">
        <v>85007435</v>
      </c>
      <c r="M372" s="100">
        <v>158255110.85510001</v>
      </c>
      <c r="N372" s="100">
        <v>62509784.783809997</v>
      </c>
      <c r="O372" s="100">
        <v>245822519.72389999</v>
      </c>
      <c r="P372" s="100">
        <v>32731944.39364</v>
      </c>
      <c r="Q372" s="100">
        <v>11387771.016690001</v>
      </c>
      <c r="R372" s="100">
        <v>11473512.59333</v>
      </c>
      <c r="S372" s="100">
        <v>15676147.300000001</v>
      </c>
    </row>
    <row r="373" spans="1:19">
      <c r="A373" s="89" t="s">
        <v>3795</v>
      </c>
      <c r="B373" s="89" t="s">
        <v>133</v>
      </c>
      <c r="C373" s="100">
        <v>44358</v>
      </c>
      <c r="D373" s="100">
        <v>0</v>
      </c>
      <c r="E373" s="100">
        <v>0</v>
      </c>
      <c r="F373" s="100">
        <v>0</v>
      </c>
      <c r="G373" s="100">
        <v>17952</v>
      </c>
      <c r="H373" s="100">
        <v>0</v>
      </c>
      <c r="I373" s="100">
        <v>0</v>
      </c>
      <c r="J373" s="100">
        <v>16297</v>
      </c>
      <c r="K373" s="100">
        <v>1389</v>
      </c>
      <c r="L373" s="100">
        <v>2461</v>
      </c>
      <c r="M373" s="100">
        <v>1870.232</v>
      </c>
      <c r="N373" s="100">
        <v>6108.5</v>
      </c>
      <c r="O373" s="100">
        <v>3</v>
      </c>
      <c r="P373" s="100">
        <v>0</v>
      </c>
      <c r="Q373" s="100">
        <v>19701.099999999999</v>
      </c>
      <c r="R373" s="100">
        <v>15390.198</v>
      </c>
      <c r="S373" s="100">
        <v>0</v>
      </c>
    </row>
    <row r="374" spans="1:19">
      <c r="A374" s="89" t="s">
        <v>3800</v>
      </c>
      <c r="B374" s="89" t="s">
        <v>166</v>
      </c>
      <c r="C374" s="100">
        <v>0</v>
      </c>
      <c r="D374" s="100">
        <v>0</v>
      </c>
      <c r="E374" s="100">
        <v>0</v>
      </c>
      <c r="F374" s="100">
        <v>135173</v>
      </c>
      <c r="G374" s="100">
        <v>1</v>
      </c>
      <c r="H374" s="100">
        <v>313</v>
      </c>
      <c r="I374" s="100">
        <v>0</v>
      </c>
      <c r="J374" s="100">
        <v>0</v>
      </c>
      <c r="K374" s="100">
        <v>0</v>
      </c>
      <c r="L374" s="100">
        <v>0</v>
      </c>
      <c r="M374" s="100">
        <v>0</v>
      </c>
      <c r="N374" s="100">
        <v>1933516.6291</v>
      </c>
      <c r="O374" s="100">
        <v>2128823.4432799998</v>
      </c>
      <c r="P374" s="100">
        <v>3681047.8196900003</v>
      </c>
      <c r="Q374" s="100">
        <v>8860070.5332199987</v>
      </c>
      <c r="R374" s="100">
        <v>9329738.60592</v>
      </c>
      <c r="S374" s="100">
        <v>12510784.66</v>
      </c>
    </row>
    <row r="375" spans="1:19" ht="25.5">
      <c r="A375" s="89" t="s">
        <v>3808</v>
      </c>
      <c r="B375" s="89" t="s">
        <v>1114</v>
      </c>
      <c r="C375" s="100">
        <v>0</v>
      </c>
      <c r="D375" s="100">
        <v>0</v>
      </c>
      <c r="E375" s="100">
        <v>0</v>
      </c>
      <c r="F375" s="100">
        <v>0</v>
      </c>
      <c r="G375" s="100">
        <v>0</v>
      </c>
      <c r="H375" s="100">
        <v>0</v>
      </c>
      <c r="I375" s="100">
        <v>0</v>
      </c>
      <c r="J375" s="100">
        <v>0</v>
      </c>
      <c r="K375" s="100">
        <v>0</v>
      </c>
      <c r="L375" s="100">
        <v>0</v>
      </c>
      <c r="M375" s="100">
        <v>0</v>
      </c>
      <c r="N375" s="100">
        <v>0</v>
      </c>
      <c r="O375" s="100">
        <v>0</v>
      </c>
      <c r="P375" s="100">
        <v>0</v>
      </c>
      <c r="Q375" s="100">
        <v>0</v>
      </c>
      <c r="R375" s="100">
        <v>0</v>
      </c>
      <c r="S375" s="100">
        <v>0</v>
      </c>
    </row>
    <row r="376" spans="1:19">
      <c r="A376" s="89" t="s">
        <v>3818</v>
      </c>
      <c r="B376" s="89" t="s">
        <v>3819</v>
      </c>
      <c r="C376" s="100">
        <v>-269828804</v>
      </c>
      <c r="D376" s="100">
        <v>-495451768</v>
      </c>
      <c r="E376" s="100">
        <v>-287312779</v>
      </c>
      <c r="F376" s="100">
        <v>-343605020</v>
      </c>
      <c r="G376" s="100">
        <v>-707334409</v>
      </c>
      <c r="H376" s="100">
        <v>-599690960</v>
      </c>
      <c r="I376" s="100">
        <v>-703553749</v>
      </c>
      <c r="J376" s="100">
        <v>-1113372690</v>
      </c>
      <c r="K376" s="100">
        <v>-4808074736</v>
      </c>
      <c r="L376" s="100">
        <v>-1216566106</v>
      </c>
      <c r="M376" s="100">
        <v>-1186187115.2807901</v>
      </c>
      <c r="N376" s="100">
        <v>-1159297888.6690199</v>
      </c>
      <c r="O376" s="100">
        <v>-1584771399.3083401</v>
      </c>
      <c r="P376" s="100">
        <v>-1883399520.7706001</v>
      </c>
      <c r="Q376" s="100">
        <v>-1669304731.72633</v>
      </c>
      <c r="R376" s="100">
        <v>-1807244798.7263401</v>
      </c>
      <c r="S376" s="100">
        <v>-1984612302.0699999</v>
      </c>
    </row>
    <row r="377" spans="1:19">
      <c r="A377" s="89" t="s">
        <v>3858</v>
      </c>
      <c r="B377" s="89" t="s">
        <v>132</v>
      </c>
      <c r="C377" s="100">
        <v>948977449</v>
      </c>
      <c r="D377" s="100">
        <v>889185266</v>
      </c>
      <c r="E377" s="100">
        <v>1010483781</v>
      </c>
      <c r="F377" s="100">
        <v>1018460556</v>
      </c>
      <c r="G377" s="100">
        <v>1035379011</v>
      </c>
      <c r="H377" s="100">
        <v>1057305699</v>
      </c>
      <c r="I377" s="100">
        <v>1098909135</v>
      </c>
      <c r="J377" s="100">
        <v>1137193766</v>
      </c>
      <c r="K377" s="100">
        <v>945818356</v>
      </c>
      <c r="L377" s="100">
        <v>1232414696</v>
      </c>
      <c r="M377" s="100">
        <v>915034423.49265003</v>
      </c>
      <c r="N377" s="100">
        <v>1218223266.85917</v>
      </c>
      <c r="O377" s="100">
        <v>1140911025.8833401</v>
      </c>
      <c r="P377" s="100">
        <v>825847045.49090004</v>
      </c>
      <c r="Q377" s="100">
        <v>1408299397.98419</v>
      </c>
      <c r="R377" s="100">
        <v>1573855995.4606299</v>
      </c>
      <c r="S377" s="100">
        <v>1736491546.3699999</v>
      </c>
    </row>
    <row r="378" spans="1:19" ht="25.5">
      <c r="A378" s="89" t="s">
        <v>3859</v>
      </c>
      <c r="B378" s="89" t="s">
        <v>951</v>
      </c>
      <c r="C378" s="100">
        <v>5444774</v>
      </c>
      <c r="D378" s="100">
        <v>6347433</v>
      </c>
      <c r="E378" s="100">
        <v>4366732</v>
      </c>
      <c r="F378" s="100">
        <v>5194794</v>
      </c>
      <c r="G378" s="100">
        <v>6437208</v>
      </c>
      <c r="H378" s="100">
        <v>6003837</v>
      </c>
      <c r="I378" s="100">
        <v>7683296</v>
      </c>
      <c r="J378" s="100">
        <v>7467188</v>
      </c>
      <c r="K378" s="100">
        <v>6760761</v>
      </c>
      <c r="L378" s="100">
        <v>5008624</v>
      </c>
      <c r="M378" s="100">
        <v>3513131.5</v>
      </c>
      <c r="N378" s="100">
        <v>6210281.1730000004</v>
      </c>
      <c r="O378" s="100">
        <v>5596125.0159999998</v>
      </c>
      <c r="P378" s="100">
        <v>6135824.1279999996</v>
      </c>
      <c r="Q378" s="100">
        <v>10446823.48731</v>
      </c>
      <c r="R378" s="100">
        <v>0</v>
      </c>
      <c r="S378" s="100">
        <v>0</v>
      </c>
    </row>
    <row r="379" spans="1:19">
      <c r="A379" s="89" t="s">
        <v>3873</v>
      </c>
      <c r="B379" s="89" t="s">
        <v>953</v>
      </c>
      <c r="C379" s="100">
        <v>0</v>
      </c>
      <c r="D379" s="100">
        <v>0</v>
      </c>
      <c r="E379" s="100">
        <v>0</v>
      </c>
      <c r="F379" s="100">
        <v>0</v>
      </c>
      <c r="G379" s="100">
        <v>0</v>
      </c>
      <c r="H379" s="100">
        <v>0</v>
      </c>
      <c r="I379" s="100">
        <v>0</v>
      </c>
      <c r="J379" s="100">
        <v>0</v>
      </c>
      <c r="K379" s="100">
        <v>0</v>
      </c>
      <c r="L379" s="100">
        <v>0</v>
      </c>
      <c r="M379" s="100">
        <v>0</v>
      </c>
      <c r="N379" s="100">
        <v>0</v>
      </c>
      <c r="O379" s="100">
        <v>0</v>
      </c>
      <c r="P379" s="100">
        <v>0</v>
      </c>
      <c r="Q379" s="100">
        <v>0</v>
      </c>
      <c r="R379" s="100">
        <v>0</v>
      </c>
      <c r="S379" s="100">
        <v>0</v>
      </c>
    </row>
    <row r="380" spans="1:19">
      <c r="A380" s="89" t="s">
        <v>3878</v>
      </c>
      <c r="B380" s="89" t="s">
        <v>955</v>
      </c>
      <c r="C380" s="100">
        <v>525093538</v>
      </c>
      <c r="D380" s="100">
        <v>574346036</v>
      </c>
      <c r="E380" s="100">
        <v>653804436</v>
      </c>
      <c r="F380" s="100">
        <v>693659993</v>
      </c>
      <c r="G380" s="100">
        <v>679159684</v>
      </c>
      <c r="H380" s="100">
        <v>847592046</v>
      </c>
      <c r="I380" s="100">
        <v>841254886</v>
      </c>
      <c r="J380" s="100">
        <v>848114852</v>
      </c>
      <c r="K380" s="100">
        <v>667620247</v>
      </c>
      <c r="L380" s="100">
        <v>1044286519</v>
      </c>
      <c r="M380" s="100">
        <v>807220646.17799997</v>
      </c>
      <c r="N380" s="100">
        <v>1155274869.25488</v>
      </c>
      <c r="O380" s="100">
        <v>1000226799.31304</v>
      </c>
      <c r="P380" s="100">
        <v>564305823.36821997</v>
      </c>
      <c r="Q380" s="100">
        <v>1103639286.01126</v>
      </c>
      <c r="R380" s="100">
        <v>0</v>
      </c>
      <c r="S380" s="100">
        <v>0</v>
      </c>
    </row>
    <row r="381" spans="1:19">
      <c r="A381" s="89" t="s">
        <v>3881</v>
      </c>
      <c r="B381" s="89" t="s">
        <v>115</v>
      </c>
      <c r="C381" s="100">
        <v>12455578</v>
      </c>
      <c r="D381" s="100">
        <v>17928497</v>
      </c>
      <c r="E381" s="100">
        <v>17599410</v>
      </c>
      <c r="F381" s="100">
        <v>18584013</v>
      </c>
      <c r="G381" s="100">
        <v>19752868</v>
      </c>
      <c r="H381" s="100">
        <v>32102720</v>
      </c>
      <c r="I381" s="100">
        <v>28894166</v>
      </c>
      <c r="J381" s="100">
        <v>33776896</v>
      </c>
      <c r="K381" s="100">
        <v>41502934</v>
      </c>
      <c r="L381" s="100">
        <v>47564229</v>
      </c>
      <c r="M381" s="100">
        <v>47376300.162029997</v>
      </c>
      <c r="N381" s="100">
        <v>40727027.791000001</v>
      </c>
      <c r="O381" s="100">
        <v>62748221.202</v>
      </c>
      <c r="P381" s="100">
        <v>96583126.076440006</v>
      </c>
      <c r="Q381" s="100">
        <v>645061654.94560993</v>
      </c>
      <c r="R381" s="100">
        <v>1425752387.3912101</v>
      </c>
      <c r="S381" s="100">
        <v>1634247678.27</v>
      </c>
    </row>
    <row r="382" spans="1:19">
      <c r="A382" s="89" t="s">
        <v>3896</v>
      </c>
      <c r="B382" s="89" t="s">
        <v>959</v>
      </c>
      <c r="C382" s="100">
        <v>6667458</v>
      </c>
      <c r="D382" s="100">
        <v>7619197</v>
      </c>
      <c r="E382" s="100">
        <v>6363166</v>
      </c>
      <c r="F382" s="100">
        <v>11114347</v>
      </c>
      <c r="G382" s="100">
        <v>8429761</v>
      </c>
      <c r="H382" s="100">
        <v>6536854</v>
      </c>
      <c r="I382" s="100">
        <v>4154542</v>
      </c>
      <c r="J382" s="100">
        <v>17236513</v>
      </c>
      <c r="K382" s="100">
        <v>5306024</v>
      </c>
      <c r="L382" s="100">
        <v>8341032</v>
      </c>
      <c r="M382" s="100">
        <v>16425906.98425</v>
      </c>
      <c r="N382" s="100">
        <v>6773544.4629700007</v>
      </c>
      <c r="O382" s="100">
        <v>1499163.1975999998</v>
      </c>
      <c r="P382" s="100">
        <v>801681.84788000002</v>
      </c>
      <c r="Q382" s="100">
        <v>7030574.8505100003</v>
      </c>
      <c r="R382" s="100">
        <v>0</v>
      </c>
      <c r="S382" s="100">
        <v>0</v>
      </c>
    </row>
    <row r="383" spans="1:19">
      <c r="A383" s="89" t="s">
        <v>3901</v>
      </c>
      <c r="B383" s="89" t="s">
        <v>961</v>
      </c>
      <c r="C383" s="100">
        <v>422682048</v>
      </c>
      <c r="D383" s="100">
        <v>300283239</v>
      </c>
      <c r="E383" s="100">
        <v>358286330</v>
      </c>
      <c r="F383" s="100">
        <v>323595805</v>
      </c>
      <c r="G383" s="100">
        <v>365171067</v>
      </c>
      <c r="H383" s="100">
        <v>221085022</v>
      </c>
      <c r="I383" s="100">
        <v>272662413</v>
      </c>
      <c r="J383" s="100">
        <v>276065724</v>
      </c>
      <c r="K383" s="100">
        <v>245757963</v>
      </c>
      <c r="L383" s="100">
        <v>209765071</v>
      </c>
      <c r="M383" s="100">
        <v>158155968.05470002</v>
      </c>
      <c r="N383" s="100">
        <v>155183456.31</v>
      </c>
      <c r="O383" s="100">
        <v>191543135.1063</v>
      </c>
      <c r="P383" s="100">
        <v>199502700.43395001</v>
      </c>
      <c r="Q383" s="100">
        <v>222093048.02111998</v>
      </c>
      <c r="R383" s="100">
        <v>256772451.09957001</v>
      </c>
      <c r="S383" s="100">
        <v>228110081.84999999</v>
      </c>
    </row>
    <row r="384" spans="1:19" ht="25.5">
      <c r="A384" s="89" t="s">
        <v>3933</v>
      </c>
      <c r="B384" s="89" t="s">
        <v>3934</v>
      </c>
      <c r="C384" s="100">
        <v>-23365947</v>
      </c>
      <c r="D384" s="100">
        <v>-17339136</v>
      </c>
      <c r="E384" s="100">
        <v>-29936293</v>
      </c>
      <c r="F384" s="100">
        <v>-33688396</v>
      </c>
      <c r="G384" s="100">
        <v>-43571577</v>
      </c>
      <c r="H384" s="100">
        <v>-56014780</v>
      </c>
      <c r="I384" s="100">
        <v>-55740168</v>
      </c>
      <c r="J384" s="100">
        <v>-45467407</v>
      </c>
      <c r="K384" s="100">
        <v>-21129573</v>
      </c>
      <c r="L384" s="100">
        <v>-82550779</v>
      </c>
      <c r="M384" s="100">
        <v>-117657529.38632999</v>
      </c>
      <c r="N384" s="100">
        <v>-145945912.13268</v>
      </c>
      <c r="O384" s="100">
        <v>-120702417.9516</v>
      </c>
      <c r="P384" s="100">
        <v>-41482110.363590002</v>
      </c>
      <c r="Q384" s="100">
        <v>-579971989.33161998</v>
      </c>
      <c r="R384" s="100">
        <v>-108668843.03015</v>
      </c>
      <c r="S384" s="100">
        <v>-125866213.75</v>
      </c>
    </row>
    <row r="385" spans="1:19">
      <c r="A385" s="89" t="s">
        <v>3940</v>
      </c>
      <c r="B385" s="89" t="s">
        <v>2861</v>
      </c>
      <c r="C385" s="100">
        <v>18167373270</v>
      </c>
      <c r="D385" s="100">
        <v>19728763556</v>
      </c>
      <c r="E385" s="100">
        <v>22084033415</v>
      </c>
      <c r="F385" s="100">
        <v>22680797260</v>
      </c>
      <c r="G385" s="100">
        <v>25502943376</v>
      </c>
      <c r="H385" s="100">
        <v>24838478843</v>
      </c>
      <c r="I385" s="100">
        <v>28410765533</v>
      </c>
      <c r="J385" s="100">
        <v>30168975484</v>
      </c>
      <c r="K385" s="100">
        <v>36436807703</v>
      </c>
      <c r="L385" s="100">
        <v>37622196075</v>
      </c>
      <c r="M385" s="100">
        <v>39042365188.186501</v>
      </c>
      <c r="N385" s="100">
        <v>45257170604.984001</v>
      </c>
      <c r="O385" s="100">
        <v>48393710297.186996</v>
      </c>
      <c r="P385" s="100">
        <v>48451469998.340294</v>
      </c>
      <c r="Q385" s="100">
        <v>59789813762.725296</v>
      </c>
      <c r="R385" s="100">
        <v>67405441146.801399</v>
      </c>
      <c r="S385" s="100">
        <v>78109799457.429993</v>
      </c>
    </row>
    <row r="386" spans="1:19">
      <c r="A386" s="89" t="s">
        <v>3941</v>
      </c>
      <c r="B386" s="89" t="s">
        <v>964</v>
      </c>
      <c r="C386" s="100">
        <v>519374755</v>
      </c>
      <c r="D386" s="100">
        <v>559197782</v>
      </c>
      <c r="E386" s="100">
        <v>625287877</v>
      </c>
      <c r="F386" s="100">
        <v>653521849</v>
      </c>
      <c r="G386" s="100">
        <v>662815266</v>
      </c>
      <c r="H386" s="100">
        <v>683019708</v>
      </c>
      <c r="I386" s="100">
        <v>734961808</v>
      </c>
      <c r="J386" s="100">
        <v>779903290</v>
      </c>
      <c r="K386" s="100">
        <v>840787415</v>
      </c>
      <c r="L386" s="100">
        <v>907556572</v>
      </c>
      <c r="M386" s="100">
        <v>1009894932.0677199</v>
      </c>
      <c r="N386" s="100">
        <v>1155355962.51687</v>
      </c>
      <c r="O386" s="100">
        <v>1302693220.12521</v>
      </c>
      <c r="P386" s="100">
        <v>1136593608.6628799</v>
      </c>
      <c r="Q386" s="100">
        <v>1336491211.6958001</v>
      </c>
      <c r="R386" s="100">
        <v>1487924006.20415</v>
      </c>
      <c r="S386" s="100">
        <v>1764997658.22</v>
      </c>
    </row>
    <row r="387" spans="1:19">
      <c r="A387" s="89" t="s">
        <v>3976</v>
      </c>
      <c r="B387" s="89" t="s">
        <v>176</v>
      </c>
      <c r="C387" s="100">
        <v>507643836</v>
      </c>
      <c r="D387" s="100">
        <v>201995967</v>
      </c>
      <c r="E387" s="100">
        <v>227072994</v>
      </c>
      <c r="F387" s="100">
        <v>225064304</v>
      </c>
      <c r="G387" s="100">
        <v>318523469</v>
      </c>
      <c r="H387" s="100">
        <v>456871265</v>
      </c>
      <c r="I387" s="100">
        <v>1957883185</v>
      </c>
      <c r="J387" s="100">
        <v>1935515245</v>
      </c>
      <c r="K387" s="100">
        <v>3206872277</v>
      </c>
      <c r="L387" s="100">
        <v>3765927503</v>
      </c>
      <c r="M387" s="100">
        <v>4121631868.0171499</v>
      </c>
      <c r="N387" s="100">
        <v>4640931132.9498396</v>
      </c>
      <c r="O387" s="100">
        <v>4856465974.6577806</v>
      </c>
      <c r="P387" s="100">
        <v>5392516657.7477598</v>
      </c>
      <c r="Q387" s="100">
        <v>6264855703.4659805</v>
      </c>
      <c r="R387" s="100">
        <v>6141301486.3477001</v>
      </c>
      <c r="S387" s="100">
        <v>7114226961.5799999</v>
      </c>
    </row>
    <row r="388" spans="1:19">
      <c r="A388" s="89" t="s">
        <v>4001</v>
      </c>
      <c r="B388" s="89" t="s">
        <v>129</v>
      </c>
      <c r="C388" s="100">
        <v>4582513760</v>
      </c>
      <c r="D388" s="100">
        <v>4809363115</v>
      </c>
      <c r="E388" s="100">
        <v>5356780070</v>
      </c>
      <c r="F388" s="100">
        <v>5710137884</v>
      </c>
      <c r="G388" s="100">
        <v>6054684981</v>
      </c>
      <c r="H388" s="100">
        <v>6728040527</v>
      </c>
      <c r="I388" s="100">
        <v>7489751349</v>
      </c>
      <c r="J388" s="100">
        <v>7747255548</v>
      </c>
      <c r="K388" s="100">
        <v>8478629188</v>
      </c>
      <c r="L388" s="100">
        <v>7957314631</v>
      </c>
      <c r="M388" s="100">
        <v>8935784999.3226509</v>
      </c>
      <c r="N388" s="100">
        <v>11697380350.7994</v>
      </c>
      <c r="O388" s="100">
        <v>12905289409.788801</v>
      </c>
      <c r="P388" s="100">
        <v>12069611275.834301</v>
      </c>
      <c r="Q388" s="100">
        <v>15350793161.913801</v>
      </c>
      <c r="R388" s="100">
        <v>16355819573.910099</v>
      </c>
      <c r="S388" s="100">
        <v>19366226841.75</v>
      </c>
    </row>
    <row r="389" spans="1:19" ht="25.5">
      <c r="A389" s="89" t="s">
        <v>4072</v>
      </c>
      <c r="B389" s="89" t="s">
        <v>1186</v>
      </c>
      <c r="C389" s="100">
        <v>37314</v>
      </c>
      <c r="D389" s="100">
        <v>316016</v>
      </c>
      <c r="E389" s="100">
        <v>315146</v>
      </c>
      <c r="F389" s="100">
        <v>316</v>
      </c>
      <c r="G389" s="100">
        <v>250206</v>
      </c>
      <c r="H389" s="100">
        <v>10000</v>
      </c>
      <c r="I389" s="100">
        <v>283235</v>
      </c>
      <c r="J389" s="100">
        <v>56108</v>
      </c>
      <c r="K389" s="100">
        <v>258891</v>
      </c>
      <c r="L389" s="100">
        <v>8790</v>
      </c>
      <c r="M389" s="100">
        <v>337548.353</v>
      </c>
      <c r="N389" s="100">
        <v>706464.61530999991</v>
      </c>
      <c r="O389" s="100">
        <v>0</v>
      </c>
      <c r="P389" s="100">
        <v>0</v>
      </c>
      <c r="Q389" s="100">
        <v>0</v>
      </c>
      <c r="R389" s="100">
        <v>0</v>
      </c>
      <c r="S389" s="100">
        <v>0</v>
      </c>
    </row>
    <row r="390" spans="1:19">
      <c r="A390" s="89" t="s">
        <v>4079</v>
      </c>
      <c r="B390" s="89" t="s">
        <v>1024</v>
      </c>
      <c r="C390" s="100">
        <v>3712657482</v>
      </c>
      <c r="D390" s="100">
        <v>4461660383</v>
      </c>
      <c r="E390" s="100">
        <v>6029553629</v>
      </c>
      <c r="F390" s="100">
        <v>6309444818</v>
      </c>
      <c r="G390" s="100">
        <v>6424703915</v>
      </c>
      <c r="H390" s="100">
        <v>6227676209</v>
      </c>
      <c r="I390" s="100">
        <v>7135326193</v>
      </c>
      <c r="J390" s="100">
        <v>7643119613</v>
      </c>
      <c r="K390" s="100">
        <v>8161642244</v>
      </c>
      <c r="L390" s="100">
        <v>8983730753</v>
      </c>
      <c r="M390" s="100">
        <v>9215148139.5151596</v>
      </c>
      <c r="N390" s="100">
        <v>10132512490.691301</v>
      </c>
      <c r="O390" s="100">
        <v>10974135788.697802</v>
      </c>
      <c r="P390" s="100">
        <v>12189362839.1856</v>
      </c>
      <c r="Q390" s="100">
        <v>17815336453.521301</v>
      </c>
      <c r="R390" s="100">
        <v>22485951450.229103</v>
      </c>
      <c r="S390" s="100">
        <v>25975138325.25</v>
      </c>
    </row>
    <row r="391" spans="1:19">
      <c r="A391" s="89" t="s">
        <v>4088</v>
      </c>
      <c r="B391" s="89" t="s">
        <v>1026</v>
      </c>
      <c r="C391" s="100">
        <v>1710807381</v>
      </c>
      <c r="D391" s="100">
        <v>1817469944</v>
      </c>
      <c r="E391" s="100">
        <v>1904691120</v>
      </c>
      <c r="F391" s="100">
        <v>1961575496</v>
      </c>
      <c r="G391" s="100">
        <v>2400742748</v>
      </c>
      <c r="H391" s="100">
        <v>2329568116</v>
      </c>
      <c r="I391" s="100">
        <v>2280478576</v>
      </c>
      <c r="J391" s="100">
        <v>2402551345</v>
      </c>
      <c r="K391" s="100">
        <v>2543957960</v>
      </c>
      <c r="L391" s="100">
        <v>2601404181</v>
      </c>
      <c r="M391" s="100">
        <v>2806013595.08183</v>
      </c>
      <c r="N391" s="100">
        <v>3143407254.9435096</v>
      </c>
      <c r="O391" s="100">
        <v>3396893902.0900698</v>
      </c>
      <c r="P391" s="100">
        <v>3487500731.5162997</v>
      </c>
      <c r="Q391" s="100">
        <v>3714879024.7441401</v>
      </c>
      <c r="R391" s="100">
        <v>4196959825.7127004</v>
      </c>
      <c r="S391" s="100">
        <v>4833591414.3999996</v>
      </c>
    </row>
    <row r="392" spans="1:19">
      <c r="A392" s="89" t="s">
        <v>4093</v>
      </c>
      <c r="B392" s="89" t="s">
        <v>1028</v>
      </c>
      <c r="C392" s="100">
        <v>1121466301</v>
      </c>
      <c r="D392" s="100">
        <v>1248070455</v>
      </c>
      <c r="E392" s="100">
        <v>1295618238</v>
      </c>
      <c r="F392" s="100">
        <v>1304705035</v>
      </c>
      <c r="G392" s="100">
        <v>1572872206</v>
      </c>
      <c r="H392" s="100">
        <v>1530025443</v>
      </c>
      <c r="I392" s="100">
        <v>1513655332</v>
      </c>
      <c r="J392" s="100">
        <v>1599137777</v>
      </c>
      <c r="K392" s="100">
        <v>1672503779</v>
      </c>
      <c r="L392" s="100">
        <v>1817081530</v>
      </c>
      <c r="M392" s="100">
        <v>2076154752.09729</v>
      </c>
      <c r="N392" s="100">
        <v>2300086660.4966497</v>
      </c>
      <c r="O392" s="100">
        <v>2836283419.57231</v>
      </c>
      <c r="P392" s="100">
        <v>2857259879.03403</v>
      </c>
      <c r="Q392" s="100">
        <v>3082163607.5133801</v>
      </c>
      <c r="R392" s="100">
        <v>3110158219.06706</v>
      </c>
      <c r="S392" s="100">
        <v>3873039575.0799999</v>
      </c>
    </row>
    <row r="393" spans="1:19">
      <c r="A393" s="89" t="s">
        <v>4099</v>
      </c>
      <c r="B393" s="89" t="s">
        <v>1030</v>
      </c>
      <c r="C393" s="100">
        <v>306081944</v>
      </c>
      <c r="D393" s="100">
        <v>337015616</v>
      </c>
      <c r="E393" s="100">
        <v>306203203</v>
      </c>
      <c r="F393" s="100">
        <v>337950475</v>
      </c>
      <c r="G393" s="100">
        <v>1129897777</v>
      </c>
      <c r="H393" s="100">
        <v>473295897</v>
      </c>
      <c r="I393" s="100">
        <v>525212614</v>
      </c>
      <c r="J393" s="100">
        <v>762752927</v>
      </c>
      <c r="K393" s="100">
        <v>667060022</v>
      </c>
      <c r="L393" s="100">
        <v>982886288</v>
      </c>
      <c r="M393" s="100">
        <v>1051105722.88442</v>
      </c>
      <c r="N393" s="100">
        <v>731737831.91664004</v>
      </c>
      <c r="O393" s="100">
        <v>777868419.74877</v>
      </c>
      <c r="P393" s="100">
        <v>748838880.10807991</v>
      </c>
      <c r="Q393" s="100">
        <v>815525403.52671993</v>
      </c>
      <c r="R393" s="100">
        <v>885797544.60944998</v>
      </c>
      <c r="S393" s="100">
        <v>1053767968.67</v>
      </c>
    </row>
    <row r="394" spans="1:19">
      <c r="A394" s="89" t="s">
        <v>4121</v>
      </c>
      <c r="B394" s="89" t="s">
        <v>1032</v>
      </c>
      <c r="C394" s="100">
        <v>570712231</v>
      </c>
      <c r="D394" s="100">
        <v>830081646</v>
      </c>
      <c r="E394" s="100">
        <v>877962662</v>
      </c>
      <c r="F394" s="100">
        <v>876856940</v>
      </c>
      <c r="G394" s="100">
        <v>1031664608</v>
      </c>
      <c r="H394" s="100">
        <v>1096356247</v>
      </c>
      <c r="I394" s="100">
        <v>1314831680</v>
      </c>
      <c r="J394" s="100">
        <v>1376043008</v>
      </c>
      <c r="K394" s="100">
        <v>1794218511</v>
      </c>
      <c r="L394" s="100">
        <v>1991505335</v>
      </c>
      <c r="M394" s="100">
        <v>1845341096.40399</v>
      </c>
      <c r="N394" s="100">
        <v>2168465951.7516799</v>
      </c>
      <c r="O394" s="100">
        <v>2407315615.7188101</v>
      </c>
      <c r="P394" s="100">
        <v>2592045956.0114198</v>
      </c>
      <c r="Q394" s="100">
        <v>2463304471.4881001</v>
      </c>
      <c r="R394" s="100">
        <v>2933017980.12183</v>
      </c>
      <c r="S394" s="100">
        <v>3520798392.0799999</v>
      </c>
    </row>
    <row r="395" spans="1:19">
      <c r="A395" s="89" t="s">
        <v>4128</v>
      </c>
      <c r="B395" s="89" t="s">
        <v>966</v>
      </c>
      <c r="C395" s="100">
        <v>327249002</v>
      </c>
      <c r="D395" s="100">
        <v>318417760</v>
      </c>
      <c r="E395" s="100">
        <v>346300743</v>
      </c>
      <c r="F395" s="100">
        <v>408458694</v>
      </c>
      <c r="G395" s="100">
        <v>403060386</v>
      </c>
      <c r="H395" s="100">
        <v>442481673</v>
      </c>
      <c r="I395" s="100">
        <v>508820833</v>
      </c>
      <c r="J395" s="100">
        <v>584535412</v>
      </c>
      <c r="K395" s="100">
        <v>667353161</v>
      </c>
      <c r="L395" s="100">
        <v>717110973</v>
      </c>
      <c r="M395" s="100">
        <v>821292816.24787998</v>
      </c>
      <c r="N395" s="100">
        <v>693388562.27304006</v>
      </c>
      <c r="O395" s="100">
        <v>802788017.06386995</v>
      </c>
      <c r="P395" s="100">
        <v>489234181.64023</v>
      </c>
      <c r="Q395" s="100">
        <v>655430277.98032999</v>
      </c>
      <c r="R395" s="100">
        <v>846028283.69588006</v>
      </c>
      <c r="S395" s="100">
        <v>1034801609.3099999</v>
      </c>
    </row>
    <row r="396" spans="1:19">
      <c r="A396" s="89" t="s">
        <v>4143</v>
      </c>
      <c r="B396" s="89" t="s">
        <v>980</v>
      </c>
      <c r="C396" s="100">
        <v>124063011</v>
      </c>
      <c r="D396" s="100">
        <v>173246243</v>
      </c>
      <c r="E396" s="100">
        <v>217923422</v>
      </c>
      <c r="F396" s="100">
        <v>247701756</v>
      </c>
      <c r="G396" s="100">
        <v>249013224</v>
      </c>
      <c r="H396" s="100">
        <v>328087000</v>
      </c>
      <c r="I396" s="100">
        <v>377304024</v>
      </c>
      <c r="J396" s="100">
        <v>422166209</v>
      </c>
      <c r="K396" s="100">
        <v>509704721</v>
      </c>
      <c r="L396" s="100">
        <v>678783214</v>
      </c>
      <c r="M396" s="100">
        <v>688179198.49800003</v>
      </c>
      <c r="N396" s="100">
        <v>687875966.58247995</v>
      </c>
      <c r="O396" s="100">
        <v>699552513.79696</v>
      </c>
      <c r="P396" s="100">
        <v>718278961.70238996</v>
      </c>
      <c r="Q396" s="100">
        <v>771429786.48440003</v>
      </c>
      <c r="R396" s="100">
        <v>705633304.42835999</v>
      </c>
      <c r="S396" s="100">
        <v>689894482.16999996</v>
      </c>
    </row>
    <row r="397" spans="1:19">
      <c r="A397" s="89" t="s">
        <v>4158</v>
      </c>
      <c r="B397" s="89" t="s">
        <v>1034</v>
      </c>
      <c r="C397" s="100">
        <v>3524750142</v>
      </c>
      <c r="D397" s="100">
        <v>3966466379</v>
      </c>
      <c r="E397" s="100">
        <v>3954007109</v>
      </c>
      <c r="F397" s="100">
        <v>3442325913</v>
      </c>
      <c r="G397" s="100">
        <v>3488274931</v>
      </c>
      <c r="H397" s="100">
        <v>3486717611</v>
      </c>
      <c r="I397" s="100">
        <v>3498121132</v>
      </c>
      <c r="J397" s="100">
        <v>3717045632</v>
      </c>
      <c r="K397" s="100">
        <v>6174970256</v>
      </c>
      <c r="L397" s="100">
        <v>5842863418</v>
      </c>
      <c r="M397" s="100">
        <v>5426410126.4420996</v>
      </c>
      <c r="N397" s="100">
        <v>5799272659.6850004</v>
      </c>
      <c r="O397" s="100">
        <v>5580445621.1163702</v>
      </c>
      <c r="P397" s="100">
        <v>5426955648.8038301</v>
      </c>
      <c r="Q397" s="100">
        <v>5677910364.0799999</v>
      </c>
      <c r="R397" s="100">
        <v>6009499211.2159996</v>
      </c>
      <c r="S397" s="100">
        <v>5740421901.7799997</v>
      </c>
    </row>
    <row r="398" spans="1:19">
      <c r="A398" s="89" t="s">
        <v>4174</v>
      </c>
      <c r="B398" s="89" t="s">
        <v>968</v>
      </c>
      <c r="C398" s="100">
        <v>709743359</v>
      </c>
      <c r="D398" s="100">
        <v>598064084</v>
      </c>
      <c r="E398" s="100">
        <v>536196803</v>
      </c>
      <c r="F398" s="100">
        <v>481669117</v>
      </c>
      <c r="G398" s="100">
        <v>488491109</v>
      </c>
      <c r="H398" s="100">
        <v>435475713</v>
      </c>
      <c r="I398" s="100">
        <v>458644966</v>
      </c>
      <c r="J398" s="100">
        <v>434728683</v>
      </c>
      <c r="K398" s="100">
        <v>472135709</v>
      </c>
      <c r="L398" s="100">
        <v>505446845</v>
      </c>
      <c r="M398" s="100">
        <v>538560582.58200002</v>
      </c>
      <c r="N398" s="100">
        <v>557011362.51499999</v>
      </c>
      <c r="O398" s="100">
        <v>583327349.36899996</v>
      </c>
      <c r="P398" s="100">
        <v>433325387.81560999</v>
      </c>
      <c r="Q398" s="100">
        <v>607915345.3211</v>
      </c>
      <c r="R398" s="100">
        <v>708487904.88739002</v>
      </c>
      <c r="S398" s="100">
        <v>812873622.29999995</v>
      </c>
    </row>
    <row r="399" spans="1:19">
      <c r="A399" s="89" t="s">
        <v>4191</v>
      </c>
      <c r="B399" s="89" t="s">
        <v>970</v>
      </c>
      <c r="C399" s="100">
        <v>2324940</v>
      </c>
      <c r="D399" s="100">
        <v>3114560</v>
      </c>
      <c r="E399" s="100">
        <v>2827214</v>
      </c>
      <c r="F399" s="100">
        <v>3706635</v>
      </c>
      <c r="G399" s="100">
        <v>4704339</v>
      </c>
      <c r="H399" s="100">
        <v>5590398</v>
      </c>
      <c r="I399" s="100">
        <v>6770030</v>
      </c>
      <c r="J399" s="100">
        <v>7047827</v>
      </c>
      <c r="K399" s="100">
        <v>6931159</v>
      </c>
      <c r="L399" s="100">
        <v>13860845</v>
      </c>
      <c r="M399" s="100">
        <v>14076102.141120002</v>
      </c>
      <c r="N399" s="100">
        <v>16516951.514600001</v>
      </c>
      <c r="O399" s="100">
        <v>18992998.81134</v>
      </c>
      <c r="P399" s="100">
        <v>10723202.55312</v>
      </c>
      <c r="Q399" s="100">
        <v>31693456.652240001</v>
      </c>
      <c r="R399" s="100">
        <v>60583998.599930003</v>
      </c>
      <c r="S399" s="100">
        <v>85617362.75</v>
      </c>
    </row>
    <row r="400" spans="1:19">
      <c r="A400" s="89" t="s">
        <v>7699</v>
      </c>
      <c r="B400" s="89" t="s">
        <v>7747</v>
      </c>
      <c r="C400" s="100">
        <v>37898467</v>
      </c>
      <c r="D400" s="100">
        <v>62336564</v>
      </c>
      <c r="E400" s="100">
        <v>80959323</v>
      </c>
      <c r="F400" s="100">
        <v>69982671</v>
      </c>
      <c r="G400" s="100">
        <v>81933169</v>
      </c>
      <c r="H400" s="100">
        <v>99617675</v>
      </c>
      <c r="I400" s="100">
        <v>88370719</v>
      </c>
      <c r="J400" s="100">
        <v>85836157</v>
      </c>
      <c r="K400" s="100">
        <v>81910379</v>
      </c>
      <c r="L400" s="100">
        <v>96928427</v>
      </c>
      <c r="M400" s="100">
        <v>95741459.679740012</v>
      </c>
      <c r="N400" s="100">
        <v>0</v>
      </c>
      <c r="O400" s="100">
        <v>0</v>
      </c>
      <c r="P400" s="100">
        <v>0</v>
      </c>
      <c r="Q400" s="100">
        <v>0</v>
      </c>
      <c r="R400" s="100">
        <v>0</v>
      </c>
      <c r="S400" s="100">
        <v>0</v>
      </c>
    </row>
    <row r="401" spans="1:19">
      <c r="A401" s="89" t="s">
        <v>4202</v>
      </c>
      <c r="B401" s="89" t="s">
        <v>215</v>
      </c>
      <c r="C401" s="100">
        <v>0</v>
      </c>
      <c r="D401" s="100">
        <v>0</v>
      </c>
      <c r="E401" s="100">
        <v>0</v>
      </c>
      <c r="F401" s="100">
        <v>0</v>
      </c>
      <c r="G401" s="100">
        <v>0</v>
      </c>
      <c r="H401" s="100">
        <v>0</v>
      </c>
      <c r="I401" s="100">
        <v>0</v>
      </c>
      <c r="J401" s="100">
        <v>0</v>
      </c>
      <c r="K401" s="100">
        <v>0</v>
      </c>
      <c r="L401" s="100">
        <v>0</v>
      </c>
      <c r="M401" s="100">
        <v>0</v>
      </c>
      <c r="N401" s="100">
        <v>0</v>
      </c>
      <c r="O401" s="100">
        <v>0</v>
      </c>
      <c r="P401" s="100">
        <v>0</v>
      </c>
      <c r="Q401" s="100">
        <v>0</v>
      </c>
      <c r="R401" s="100">
        <v>0</v>
      </c>
      <c r="S401" s="100">
        <v>0</v>
      </c>
    </row>
    <row r="402" spans="1:19">
      <c r="A402" s="89" t="s">
        <v>4213</v>
      </c>
      <c r="B402" s="89" t="s">
        <v>974</v>
      </c>
      <c r="C402" s="100">
        <v>0</v>
      </c>
      <c r="D402" s="100">
        <v>22967</v>
      </c>
      <c r="E402" s="100">
        <v>55990</v>
      </c>
      <c r="F402" s="100">
        <v>176368</v>
      </c>
      <c r="G402" s="100">
        <v>12885</v>
      </c>
      <c r="H402" s="100">
        <v>80641</v>
      </c>
      <c r="I402" s="100">
        <v>22004</v>
      </c>
      <c r="J402" s="100">
        <v>94430</v>
      </c>
      <c r="K402" s="100">
        <v>184307</v>
      </c>
      <c r="L402" s="100">
        <v>222034</v>
      </c>
      <c r="M402" s="100">
        <v>982911.59199999995</v>
      </c>
      <c r="N402" s="100">
        <v>0</v>
      </c>
      <c r="O402" s="100">
        <v>0</v>
      </c>
      <c r="P402" s="100">
        <v>0</v>
      </c>
      <c r="Q402" s="100">
        <v>0</v>
      </c>
      <c r="R402" s="100">
        <v>0</v>
      </c>
      <c r="S402" s="100">
        <v>0</v>
      </c>
    </row>
    <row r="403" spans="1:19">
      <c r="A403" s="89" t="s">
        <v>4226</v>
      </c>
      <c r="B403" s="89" t="s">
        <v>976</v>
      </c>
      <c r="C403" s="100">
        <v>4674435</v>
      </c>
      <c r="D403" s="100">
        <v>5372364</v>
      </c>
      <c r="E403" s="100">
        <v>9150463</v>
      </c>
      <c r="F403" s="100">
        <v>8384955</v>
      </c>
      <c r="G403" s="100">
        <v>5103516</v>
      </c>
      <c r="H403" s="100">
        <v>5344263</v>
      </c>
      <c r="I403" s="100">
        <v>6300365</v>
      </c>
      <c r="J403" s="100">
        <v>33912960</v>
      </c>
      <c r="K403" s="100">
        <v>20342308</v>
      </c>
      <c r="L403" s="100">
        <v>21991180</v>
      </c>
      <c r="M403" s="100">
        <v>17167346.021499999</v>
      </c>
      <c r="N403" s="100">
        <v>13747954.533</v>
      </c>
      <c r="O403" s="100">
        <v>15183380.664959999</v>
      </c>
      <c r="P403" s="100">
        <v>11725301.187999999</v>
      </c>
      <c r="Q403" s="100">
        <v>15761377.85936</v>
      </c>
      <c r="R403" s="100">
        <v>22547331.717289999</v>
      </c>
      <c r="S403" s="100">
        <v>28005640.18</v>
      </c>
    </row>
    <row r="404" spans="1:19">
      <c r="A404" s="89" t="s">
        <v>4243</v>
      </c>
      <c r="B404" s="89" t="s">
        <v>978</v>
      </c>
      <c r="C404" s="100">
        <v>9045203</v>
      </c>
      <c r="D404" s="100">
        <v>20771850</v>
      </c>
      <c r="E404" s="100">
        <v>34402097</v>
      </c>
      <c r="F404" s="100">
        <v>46345073</v>
      </c>
      <c r="G404" s="100">
        <v>43377024</v>
      </c>
      <c r="H404" s="100">
        <v>55912630</v>
      </c>
      <c r="I404" s="100">
        <v>54107297</v>
      </c>
      <c r="J404" s="100">
        <v>47111049</v>
      </c>
      <c r="K404" s="100">
        <v>65338680</v>
      </c>
      <c r="L404" s="100">
        <v>78301720</v>
      </c>
      <c r="M404" s="100">
        <v>52334421.309139997</v>
      </c>
      <c r="N404" s="100">
        <v>97443938.068820015</v>
      </c>
      <c r="O404" s="100">
        <v>82191783.283309996</v>
      </c>
      <c r="P404" s="100">
        <v>82695914.20863001</v>
      </c>
      <c r="Q404" s="100">
        <v>102361163.88350999</v>
      </c>
      <c r="R404" s="100">
        <v>108663040.91275001</v>
      </c>
      <c r="S404" s="100">
        <v>139385325.75999999</v>
      </c>
    </row>
    <row r="405" spans="1:19">
      <c r="A405" s="89" t="s">
        <v>4252</v>
      </c>
      <c r="B405" s="89" t="s">
        <v>210</v>
      </c>
      <c r="C405" s="100">
        <v>0</v>
      </c>
      <c r="D405" s="100">
        <v>0</v>
      </c>
      <c r="E405" s="100">
        <v>0</v>
      </c>
      <c r="F405" s="100">
        <v>0</v>
      </c>
      <c r="G405" s="100">
        <v>0</v>
      </c>
      <c r="H405" s="100">
        <v>0</v>
      </c>
      <c r="I405" s="100">
        <v>0</v>
      </c>
      <c r="J405" s="100">
        <v>0</v>
      </c>
      <c r="K405" s="100">
        <v>0</v>
      </c>
      <c r="L405" s="100">
        <v>0</v>
      </c>
      <c r="M405" s="100">
        <v>0</v>
      </c>
      <c r="N405" s="100">
        <v>0</v>
      </c>
      <c r="O405" s="100">
        <v>0</v>
      </c>
      <c r="P405" s="100">
        <v>0</v>
      </c>
      <c r="Q405" s="100">
        <v>0</v>
      </c>
      <c r="R405" s="100">
        <v>0</v>
      </c>
      <c r="S405" s="100">
        <v>0</v>
      </c>
    </row>
    <row r="406" spans="1:19">
      <c r="A406" s="89" t="s">
        <v>4255</v>
      </c>
      <c r="B406" s="89" t="s">
        <v>1020</v>
      </c>
      <c r="C406" s="100">
        <v>731946805</v>
      </c>
      <c r="D406" s="100">
        <v>585350563</v>
      </c>
      <c r="E406" s="100">
        <v>598195053</v>
      </c>
      <c r="F406" s="100">
        <v>821771555</v>
      </c>
      <c r="G406" s="100">
        <v>1354786468</v>
      </c>
      <c r="H406" s="100">
        <v>694665592</v>
      </c>
      <c r="I406" s="100">
        <v>773374223</v>
      </c>
      <c r="J406" s="100">
        <v>867498634</v>
      </c>
      <c r="K406" s="100">
        <v>1409544607</v>
      </c>
      <c r="L406" s="100">
        <v>1000340992</v>
      </c>
      <c r="M406" s="100">
        <v>909689825.30595994</v>
      </c>
      <c r="N406" s="100">
        <v>2044602204.41609</v>
      </c>
      <c r="O406" s="100">
        <v>1853668663.1206598</v>
      </c>
      <c r="P406" s="100">
        <v>1541644981.46907</v>
      </c>
      <c r="Q406" s="100">
        <v>2117479252.81441</v>
      </c>
      <c r="R406" s="100">
        <v>3955316312.0637999</v>
      </c>
      <c r="S406" s="100">
        <v>3405839945.2600002</v>
      </c>
    </row>
    <row r="407" spans="1:19" ht="25.5">
      <c r="A407" s="89" t="s">
        <v>4277</v>
      </c>
      <c r="B407" s="89" t="s">
        <v>4278</v>
      </c>
      <c r="C407" s="100">
        <v>-335617098</v>
      </c>
      <c r="D407" s="100">
        <v>-269570702</v>
      </c>
      <c r="E407" s="100">
        <v>-319469741</v>
      </c>
      <c r="F407" s="100">
        <v>-228982594</v>
      </c>
      <c r="G407" s="100">
        <v>-211968851</v>
      </c>
      <c r="H407" s="100">
        <v>-240357765</v>
      </c>
      <c r="I407" s="100">
        <v>-313454032</v>
      </c>
      <c r="J407" s="100">
        <v>-277336370</v>
      </c>
      <c r="K407" s="100">
        <v>-337537871</v>
      </c>
      <c r="L407" s="100">
        <v>-341069156</v>
      </c>
      <c r="M407" s="100">
        <v>-583482255.37618005</v>
      </c>
      <c r="N407" s="100">
        <v>-623273095.28526998</v>
      </c>
      <c r="O407" s="100">
        <v>-699385780.43902004</v>
      </c>
      <c r="P407" s="100">
        <v>-736843409.14092004</v>
      </c>
      <c r="Q407" s="100">
        <v>-1033516300.21927</v>
      </c>
      <c r="R407" s="100">
        <v>-2608248326.9221501</v>
      </c>
      <c r="S407" s="100">
        <v>-1328827569.1199999</v>
      </c>
    </row>
    <row r="408" spans="1:19">
      <c r="A408" s="89" t="s">
        <v>4295</v>
      </c>
      <c r="B408" s="89" t="s">
        <v>4296</v>
      </c>
      <c r="C408" s="100">
        <v>19962177537</v>
      </c>
      <c r="D408" s="100">
        <v>23412263842</v>
      </c>
      <c r="E408" s="100">
        <v>26512988094</v>
      </c>
      <c r="F408" s="100">
        <v>27783793880</v>
      </c>
      <c r="G408" s="100">
        <v>28454462201</v>
      </c>
      <c r="H408" s="100">
        <v>38932056801</v>
      </c>
      <c r="I408" s="100">
        <v>47137643484</v>
      </c>
      <c r="J408" s="100">
        <v>46679507775</v>
      </c>
      <c r="K408" s="100">
        <v>48551803912</v>
      </c>
      <c r="L408" s="100">
        <v>53632842988</v>
      </c>
      <c r="M408" s="100">
        <v>54182231825.3759</v>
      </c>
      <c r="N408" s="100">
        <v>65484919942.358398</v>
      </c>
      <c r="O408" s="100">
        <v>73419326372.130493</v>
      </c>
      <c r="P408" s="100">
        <v>75070532845.360901</v>
      </c>
      <c r="Q408" s="100">
        <v>86685646876.789902</v>
      </c>
      <c r="R408" s="100">
        <v>92380347595.405502</v>
      </c>
      <c r="S408" s="100">
        <v>112534765280.98</v>
      </c>
    </row>
    <row r="409" spans="1:19">
      <c r="A409" s="89" t="s">
        <v>4297</v>
      </c>
      <c r="B409" s="89" t="s">
        <v>4298</v>
      </c>
      <c r="C409" s="100">
        <v>15915807666</v>
      </c>
      <c r="D409" s="100">
        <v>18526912277</v>
      </c>
      <c r="E409" s="100">
        <v>20873438532</v>
      </c>
      <c r="F409" s="100">
        <v>22168036819</v>
      </c>
      <c r="G409" s="100">
        <v>23409250810</v>
      </c>
      <c r="H409" s="100">
        <v>26209237288</v>
      </c>
      <c r="I409" s="100">
        <v>27711432703</v>
      </c>
      <c r="J409" s="100">
        <v>28355972800</v>
      </c>
      <c r="K409" s="100">
        <v>30602272367</v>
      </c>
      <c r="L409" s="100">
        <v>33609454651</v>
      </c>
      <c r="M409" s="100">
        <v>36051298880.013496</v>
      </c>
      <c r="N409" s="100">
        <v>37173560842.499794</v>
      </c>
      <c r="O409" s="100">
        <v>41211809141.644997</v>
      </c>
      <c r="P409" s="100">
        <v>44142990158.839706</v>
      </c>
      <c r="Q409" s="100">
        <v>47440868016.429604</v>
      </c>
      <c r="R409" s="100">
        <v>49874563153.322601</v>
      </c>
      <c r="S409" s="100">
        <v>56011296401.980003</v>
      </c>
    </row>
    <row r="410" spans="1:19">
      <c r="A410" s="89" t="s">
        <v>4317</v>
      </c>
      <c r="B410" s="89" t="s">
        <v>550</v>
      </c>
      <c r="C410" s="100">
        <v>0</v>
      </c>
      <c r="D410" s="100">
        <v>0</v>
      </c>
      <c r="E410" s="100">
        <v>0</v>
      </c>
      <c r="F410" s="100">
        <v>0</v>
      </c>
      <c r="G410" s="100">
        <v>0</v>
      </c>
      <c r="H410" s="100">
        <v>4033039582</v>
      </c>
      <c r="I410" s="100">
        <v>6737732368</v>
      </c>
      <c r="J410" s="100">
        <v>5584585646</v>
      </c>
      <c r="K410" s="100">
        <v>5163891554</v>
      </c>
      <c r="L410" s="100">
        <v>4512710213</v>
      </c>
      <c r="M410" s="100">
        <v>3389695303.3120999</v>
      </c>
      <c r="N410" s="100">
        <v>9870765503.0734501</v>
      </c>
      <c r="O410" s="100">
        <v>9085254447.8202496</v>
      </c>
      <c r="P410" s="100">
        <v>5577333377.0295095</v>
      </c>
      <c r="Q410" s="100">
        <v>9456915838.85853</v>
      </c>
      <c r="R410" s="100">
        <v>9339244492.9747505</v>
      </c>
      <c r="S410" s="100">
        <v>15515130723.34</v>
      </c>
    </row>
    <row r="411" spans="1:19">
      <c r="A411" s="89" t="s">
        <v>4340</v>
      </c>
      <c r="B411" s="89" t="s">
        <v>1209</v>
      </c>
      <c r="C411" s="100">
        <v>1002105125</v>
      </c>
      <c r="D411" s="100">
        <v>1534513950</v>
      </c>
      <c r="E411" s="100">
        <v>1782819950</v>
      </c>
      <c r="F411" s="100">
        <v>1831841824</v>
      </c>
      <c r="G411" s="100">
        <v>1075151946</v>
      </c>
      <c r="H411" s="100">
        <v>3194774295</v>
      </c>
      <c r="I411" s="100">
        <v>5249293141</v>
      </c>
      <c r="J411" s="100">
        <v>6129958561</v>
      </c>
      <c r="K411" s="100">
        <v>6234973662</v>
      </c>
      <c r="L411" s="100">
        <v>7357402976</v>
      </c>
      <c r="M411" s="100">
        <v>7725671914.0833607</v>
      </c>
      <c r="N411" s="100">
        <v>8201589293.8213491</v>
      </c>
      <c r="O411" s="100">
        <v>10406651456.994099</v>
      </c>
      <c r="P411" s="100">
        <v>13232614823.431599</v>
      </c>
      <c r="Q411" s="100">
        <v>13866409571.527</v>
      </c>
      <c r="R411" s="100">
        <v>16914425110.946699</v>
      </c>
      <c r="S411" s="100">
        <v>22071083009.150002</v>
      </c>
    </row>
    <row r="412" spans="1:19">
      <c r="A412" s="89" t="s">
        <v>4343</v>
      </c>
      <c r="B412" s="89" t="s">
        <v>1230</v>
      </c>
      <c r="C412" s="100">
        <v>3044264746</v>
      </c>
      <c r="D412" s="100">
        <v>3350837615</v>
      </c>
      <c r="E412" s="100">
        <v>3856729612</v>
      </c>
      <c r="F412" s="100">
        <v>3783915237</v>
      </c>
      <c r="G412" s="100">
        <v>3970059445</v>
      </c>
      <c r="H412" s="100">
        <v>5495005636</v>
      </c>
      <c r="I412" s="100">
        <v>7439185272</v>
      </c>
      <c r="J412" s="100">
        <v>6608990768</v>
      </c>
      <c r="K412" s="100">
        <v>6550666329</v>
      </c>
      <c r="L412" s="100">
        <v>8153275148</v>
      </c>
      <c r="M412" s="100">
        <v>7015565727.9668894</v>
      </c>
      <c r="N412" s="100">
        <v>9525989717.8110695</v>
      </c>
      <c r="O412" s="100">
        <v>11844826642.359699</v>
      </c>
      <c r="P412" s="100">
        <v>10778745202.722</v>
      </c>
      <c r="Q412" s="100">
        <v>14576638470.861301</v>
      </c>
      <c r="R412" s="100">
        <v>15099168147.381802</v>
      </c>
      <c r="S412" s="100">
        <v>17093216275.98</v>
      </c>
    </row>
    <row r="413" spans="1:19">
      <c r="A413" s="89" t="s">
        <v>4380</v>
      </c>
      <c r="B413" s="89" t="s">
        <v>2473</v>
      </c>
      <c r="C413" s="100">
        <v>0</v>
      </c>
      <c r="D413" s="100">
        <v>0</v>
      </c>
      <c r="E413" s="100">
        <v>0</v>
      </c>
      <c r="F413" s="100">
        <v>0</v>
      </c>
      <c r="G413" s="100">
        <v>0</v>
      </c>
      <c r="H413" s="100">
        <v>0</v>
      </c>
      <c r="I413" s="100">
        <v>0</v>
      </c>
      <c r="J413" s="100">
        <v>0</v>
      </c>
      <c r="K413" s="100">
        <v>0</v>
      </c>
      <c r="L413" s="100">
        <v>0</v>
      </c>
      <c r="M413" s="100">
        <v>0</v>
      </c>
      <c r="N413" s="100">
        <v>713014585.15266001</v>
      </c>
      <c r="O413" s="100">
        <v>870784683.31141007</v>
      </c>
      <c r="P413" s="100">
        <v>1338849283.3381002</v>
      </c>
      <c r="Q413" s="100">
        <v>1344814979.1135099</v>
      </c>
      <c r="R413" s="100">
        <v>1152946690.7796102</v>
      </c>
      <c r="S413" s="100">
        <v>1844038870.53</v>
      </c>
    </row>
    <row r="414" spans="1:19">
      <c r="A414" s="89" t="s">
        <v>7758</v>
      </c>
      <c r="B414" s="89" t="s">
        <v>7740</v>
      </c>
      <c r="C414" s="100">
        <v>85560845</v>
      </c>
      <c r="D414" s="100">
        <v>24770022</v>
      </c>
      <c r="E414" s="100">
        <v>195423011</v>
      </c>
      <c r="F414" s="100">
        <v>23692379</v>
      </c>
      <c r="G414" s="100">
        <v>24895689</v>
      </c>
      <c r="H414" s="100">
        <v>31169213</v>
      </c>
      <c r="I414" s="100">
        <v>15308329</v>
      </c>
      <c r="J414" s="100">
        <v>27741095</v>
      </c>
      <c r="K414" s="100">
        <v>0</v>
      </c>
      <c r="L414" s="100">
        <v>0</v>
      </c>
      <c r="M414" s="100">
        <v>0</v>
      </c>
      <c r="N414" s="100">
        <v>0</v>
      </c>
      <c r="O414" s="100">
        <v>0</v>
      </c>
      <c r="P414" s="100">
        <v>0</v>
      </c>
      <c r="Q414" s="100">
        <v>0</v>
      </c>
      <c r="R414" s="100">
        <v>0</v>
      </c>
      <c r="S414" s="100">
        <v>0</v>
      </c>
    </row>
    <row r="415" spans="1:19">
      <c r="A415" s="89" t="s">
        <v>7759</v>
      </c>
      <c r="B415" s="89" t="s">
        <v>1188</v>
      </c>
      <c r="C415" s="100">
        <v>0</v>
      </c>
      <c r="D415" s="100">
        <v>0</v>
      </c>
      <c r="E415" s="100">
        <v>45259</v>
      </c>
      <c r="F415" s="100">
        <v>5408892</v>
      </c>
      <c r="G415" s="100">
        <v>1740609</v>
      </c>
      <c r="H415" s="100">
        <v>2154744</v>
      </c>
      <c r="I415" s="100">
        <v>925709</v>
      </c>
      <c r="J415" s="100">
        <v>3603</v>
      </c>
      <c r="K415" s="100">
        <v>0</v>
      </c>
      <c r="L415" s="100">
        <v>0</v>
      </c>
      <c r="M415" s="100">
        <v>0</v>
      </c>
      <c r="N415" s="100">
        <v>0</v>
      </c>
      <c r="O415" s="100">
        <v>0</v>
      </c>
      <c r="P415" s="100">
        <v>0</v>
      </c>
      <c r="Q415" s="100">
        <v>0</v>
      </c>
      <c r="R415" s="100">
        <v>0</v>
      </c>
      <c r="S415" s="100">
        <v>0</v>
      </c>
    </row>
    <row r="416" spans="1:19">
      <c r="A416" s="89" t="s">
        <v>7760</v>
      </c>
      <c r="B416" s="89" t="s">
        <v>4075</v>
      </c>
      <c r="C416" s="100">
        <v>5334</v>
      </c>
      <c r="D416" s="100">
        <v>1311510</v>
      </c>
      <c r="E416" s="100">
        <v>1217236</v>
      </c>
      <c r="F416" s="100">
        <v>614975</v>
      </c>
      <c r="G416" s="100">
        <v>697348</v>
      </c>
      <c r="H416" s="100">
        <v>816791</v>
      </c>
      <c r="I416" s="100">
        <v>858012</v>
      </c>
      <c r="J416" s="100">
        <v>417841</v>
      </c>
      <c r="K416" s="100">
        <v>0</v>
      </c>
      <c r="L416" s="100">
        <v>0</v>
      </c>
      <c r="M416" s="100">
        <v>0</v>
      </c>
      <c r="N416" s="100">
        <v>0</v>
      </c>
      <c r="O416" s="100">
        <v>0</v>
      </c>
      <c r="P416" s="100">
        <v>0</v>
      </c>
      <c r="Q416" s="100">
        <v>0</v>
      </c>
      <c r="R416" s="100">
        <v>0</v>
      </c>
      <c r="S416" s="100">
        <v>0</v>
      </c>
    </row>
    <row r="417" spans="1:19" ht="25.5">
      <c r="A417" s="89" t="s">
        <v>7761</v>
      </c>
      <c r="B417" s="89" t="s">
        <v>7769</v>
      </c>
      <c r="C417" s="100">
        <v>0</v>
      </c>
      <c r="D417" s="100">
        <v>81385</v>
      </c>
      <c r="E417" s="100">
        <v>876541</v>
      </c>
      <c r="F417" s="100">
        <v>566802</v>
      </c>
      <c r="G417" s="100">
        <v>1845223</v>
      </c>
      <c r="H417" s="100">
        <v>1527227</v>
      </c>
      <c r="I417" s="100">
        <v>6595</v>
      </c>
      <c r="J417" s="100">
        <v>371728</v>
      </c>
      <c r="K417" s="100">
        <v>0</v>
      </c>
      <c r="L417" s="100">
        <v>0</v>
      </c>
      <c r="M417" s="100">
        <v>0</v>
      </c>
      <c r="N417" s="100">
        <v>0</v>
      </c>
      <c r="O417" s="100">
        <v>0</v>
      </c>
      <c r="P417" s="100">
        <v>0</v>
      </c>
      <c r="Q417" s="100">
        <v>0</v>
      </c>
      <c r="R417" s="100">
        <v>0</v>
      </c>
      <c r="S417" s="100">
        <v>0</v>
      </c>
    </row>
    <row r="418" spans="1:19">
      <c r="A418" s="89" t="s">
        <v>7762</v>
      </c>
      <c r="B418" s="89" t="s">
        <v>1120</v>
      </c>
      <c r="C418" s="100">
        <v>0</v>
      </c>
      <c r="D418" s="100">
        <v>0</v>
      </c>
      <c r="E418" s="100">
        <v>0</v>
      </c>
      <c r="F418" s="100">
        <v>309175</v>
      </c>
      <c r="G418" s="100">
        <v>80522</v>
      </c>
      <c r="H418" s="100">
        <v>0</v>
      </c>
      <c r="I418" s="100">
        <v>0</v>
      </c>
      <c r="J418" s="100">
        <v>0</v>
      </c>
      <c r="K418" s="100">
        <v>0</v>
      </c>
      <c r="L418" s="100">
        <v>0</v>
      </c>
      <c r="M418" s="100">
        <v>0</v>
      </c>
      <c r="N418" s="100">
        <v>0</v>
      </c>
      <c r="O418" s="100">
        <v>0</v>
      </c>
      <c r="P418" s="100">
        <v>0</v>
      </c>
      <c r="Q418" s="100">
        <v>0</v>
      </c>
      <c r="R418" s="100">
        <v>0</v>
      </c>
      <c r="S418" s="100">
        <v>0</v>
      </c>
    </row>
    <row r="419" spans="1:19">
      <c r="A419" s="89" t="s">
        <v>7763</v>
      </c>
      <c r="B419" s="89" t="s">
        <v>1184</v>
      </c>
      <c r="C419" s="100">
        <v>0</v>
      </c>
      <c r="D419" s="100">
        <v>0</v>
      </c>
      <c r="E419" s="100">
        <v>806840</v>
      </c>
      <c r="F419" s="100">
        <v>0</v>
      </c>
      <c r="G419" s="100">
        <v>0</v>
      </c>
      <c r="H419" s="100">
        <v>0</v>
      </c>
      <c r="I419" s="100">
        <v>0</v>
      </c>
      <c r="J419" s="100">
        <v>0</v>
      </c>
      <c r="K419" s="100">
        <v>0</v>
      </c>
      <c r="L419" s="100">
        <v>0</v>
      </c>
      <c r="M419" s="100">
        <v>0</v>
      </c>
      <c r="N419" s="100">
        <v>0</v>
      </c>
      <c r="O419" s="100">
        <v>0</v>
      </c>
      <c r="P419" s="100">
        <v>0</v>
      </c>
      <c r="Q419" s="100">
        <v>0</v>
      </c>
      <c r="R419" s="100">
        <v>0</v>
      </c>
      <c r="S419" s="100">
        <v>0</v>
      </c>
    </row>
    <row r="420" spans="1:19">
      <c r="A420" s="89" t="s">
        <v>7764</v>
      </c>
      <c r="B420" s="89" t="s">
        <v>7770</v>
      </c>
      <c r="C420" s="100">
        <v>0</v>
      </c>
      <c r="D420" s="100">
        <v>0</v>
      </c>
      <c r="E420" s="100">
        <v>0</v>
      </c>
      <c r="F420" s="100">
        <v>0</v>
      </c>
      <c r="G420" s="100">
        <v>0</v>
      </c>
      <c r="H420" s="100">
        <v>0</v>
      </c>
      <c r="I420" s="100">
        <v>0</v>
      </c>
      <c r="J420" s="100">
        <v>0</v>
      </c>
      <c r="K420" s="100">
        <v>0</v>
      </c>
      <c r="L420" s="100">
        <v>0</v>
      </c>
      <c r="M420" s="100">
        <v>0</v>
      </c>
      <c r="N420" s="100">
        <v>0</v>
      </c>
      <c r="O420" s="100">
        <v>0</v>
      </c>
      <c r="P420" s="100">
        <v>0</v>
      </c>
      <c r="Q420" s="100">
        <v>0</v>
      </c>
      <c r="R420" s="100">
        <v>0</v>
      </c>
      <c r="S420" s="100">
        <v>0</v>
      </c>
    </row>
    <row r="421" spans="1:19">
      <c r="A421" s="89" t="s">
        <v>7765</v>
      </c>
      <c r="B421" s="89" t="s">
        <v>7771</v>
      </c>
      <c r="C421" s="100">
        <v>0</v>
      </c>
      <c r="D421" s="100">
        <v>0</v>
      </c>
      <c r="E421" s="100">
        <v>0</v>
      </c>
      <c r="F421" s="100">
        <v>0</v>
      </c>
      <c r="G421" s="100">
        <v>0</v>
      </c>
      <c r="H421" s="100">
        <v>0</v>
      </c>
      <c r="I421" s="100">
        <v>0</v>
      </c>
      <c r="J421" s="100">
        <v>0</v>
      </c>
      <c r="K421" s="100">
        <v>0</v>
      </c>
      <c r="L421" s="100">
        <v>0</v>
      </c>
      <c r="M421" s="100">
        <v>0</v>
      </c>
      <c r="N421" s="100">
        <v>0</v>
      </c>
      <c r="O421" s="100">
        <v>0</v>
      </c>
      <c r="P421" s="100">
        <v>0</v>
      </c>
      <c r="Q421" s="100">
        <v>0</v>
      </c>
      <c r="R421" s="100">
        <v>0</v>
      </c>
      <c r="S421" s="100">
        <v>0</v>
      </c>
    </row>
    <row r="422" spans="1:19">
      <c r="A422" s="89" t="s">
        <v>7766</v>
      </c>
      <c r="B422" s="89" t="s">
        <v>1180</v>
      </c>
      <c r="C422" s="100">
        <v>69834</v>
      </c>
      <c r="D422" s="100">
        <v>1566916</v>
      </c>
      <c r="E422" s="100">
        <v>85149</v>
      </c>
      <c r="F422" s="100">
        <v>40023</v>
      </c>
      <c r="G422" s="100">
        <v>98774</v>
      </c>
      <c r="H422" s="100">
        <v>0</v>
      </c>
      <c r="I422" s="100">
        <v>0</v>
      </c>
      <c r="J422" s="100">
        <v>0</v>
      </c>
      <c r="K422" s="100">
        <v>0</v>
      </c>
      <c r="L422" s="100">
        <v>0</v>
      </c>
      <c r="M422" s="100">
        <v>0</v>
      </c>
      <c r="N422" s="100">
        <v>0</v>
      </c>
      <c r="O422" s="100">
        <v>0</v>
      </c>
      <c r="P422" s="100">
        <v>0</v>
      </c>
      <c r="Q422" s="100">
        <v>0</v>
      </c>
      <c r="R422" s="100">
        <v>0</v>
      </c>
      <c r="S422" s="100">
        <v>0</v>
      </c>
    </row>
    <row r="423" spans="1:19">
      <c r="A423" s="89" t="s">
        <v>7767</v>
      </c>
      <c r="B423" s="89" t="s">
        <v>1178</v>
      </c>
      <c r="C423" s="100">
        <v>85485677</v>
      </c>
      <c r="D423" s="100">
        <v>21810211</v>
      </c>
      <c r="E423" s="100">
        <v>192391986</v>
      </c>
      <c r="F423" s="100">
        <v>16752512</v>
      </c>
      <c r="G423" s="100">
        <v>20433213</v>
      </c>
      <c r="H423" s="100">
        <v>26670451</v>
      </c>
      <c r="I423" s="100">
        <v>13518013</v>
      </c>
      <c r="J423" s="100">
        <v>26947923</v>
      </c>
      <c r="K423" s="100">
        <v>0</v>
      </c>
      <c r="L423" s="100">
        <v>0</v>
      </c>
      <c r="M423" s="100">
        <v>0</v>
      </c>
      <c r="N423" s="100">
        <v>0</v>
      </c>
      <c r="O423" s="100">
        <v>0</v>
      </c>
      <c r="P423" s="100">
        <v>0</v>
      </c>
      <c r="Q423" s="100">
        <v>0</v>
      </c>
      <c r="R423" s="100">
        <v>0</v>
      </c>
      <c r="S423" s="100">
        <v>0</v>
      </c>
    </row>
    <row r="424" spans="1:19">
      <c r="A424" s="89" t="s">
        <v>7768</v>
      </c>
      <c r="B424" s="89" t="s">
        <v>7772</v>
      </c>
      <c r="C424" s="100">
        <v>0</v>
      </c>
      <c r="D424" s="100">
        <v>0</v>
      </c>
      <c r="E424" s="100">
        <v>0</v>
      </c>
      <c r="F424" s="100">
        <v>0</v>
      </c>
      <c r="G424" s="100">
        <v>0</v>
      </c>
      <c r="H424" s="100">
        <v>0</v>
      </c>
      <c r="I424" s="100">
        <v>0</v>
      </c>
      <c r="J424" s="100">
        <v>0</v>
      </c>
      <c r="K424" s="100">
        <v>0</v>
      </c>
      <c r="L424" s="100">
        <v>0</v>
      </c>
      <c r="M424" s="100">
        <v>0</v>
      </c>
      <c r="N424" s="100">
        <v>0</v>
      </c>
      <c r="O424" s="100">
        <v>0</v>
      </c>
      <c r="P424" s="100">
        <v>0</v>
      </c>
      <c r="Q424" s="100">
        <v>0</v>
      </c>
      <c r="R424" s="100">
        <v>0</v>
      </c>
      <c r="S424" s="100">
        <v>0</v>
      </c>
    </row>
    <row r="425" spans="1:19">
      <c r="A425" s="89" t="s">
        <v>4394</v>
      </c>
      <c r="B425" s="89" t="s">
        <v>4395</v>
      </c>
      <c r="C425" s="100">
        <v>501718138</v>
      </c>
      <c r="D425" s="100">
        <v>419328388</v>
      </c>
      <c r="E425" s="100">
        <v>421675733</v>
      </c>
      <c r="F425" s="100">
        <v>510047331</v>
      </c>
      <c r="G425" s="100">
        <v>595306718</v>
      </c>
      <c r="H425" s="100">
        <v>638147446</v>
      </c>
      <c r="I425" s="100">
        <v>835328283</v>
      </c>
      <c r="J425" s="100">
        <v>651873561</v>
      </c>
      <c r="K425" s="100">
        <v>548727719</v>
      </c>
      <c r="L425" s="100">
        <v>361161814</v>
      </c>
      <c r="M425" s="100">
        <v>235178116.84975001</v>
      </c>
      <c r="N425" s="100">
        <v>193759571.64267001</v>
      </c>
      <c r="O425" s="100">
        <v>148671072.34933999</v>
      </c>
      <c r="P425" s="100">
        <v>83481425.500380009</v>
      </c>
      <c r="Q425" s="100">
        <v>63502871.088370003</v>
      </c>
      <c r="R425" s="100">
        <v>90292597.761140004</v>
      </c>
      <c r="S425" s="100">
        <v>658078053.75999999</v>
      </c>
    </row>
    <row r="426" spans="1:19">
      <c r="A426" s="89" t="s">
        <v>4396</v>
      </c>
      <c r="B426" s="89" t="s">
        <v>4397</v>
      </c>
      <c r="C426" s="100">
        <v>138778303</v>
      </c>
      <c r="D426" s="100">
        <v>175525229</v>
      </c>
      <c r="E426" s="100">
        <v>73656315</v>
      </c>
      <c r="F426" s="100">
        <v>104913670</v>
      </c>
      <c r="G426" s="100">
        <v>94728074</v>
      </c>
      <c r="H426" s="100">
        <v>85428367</v>
      </c>
      <c r="I426" s="100">
        <v>88873827</v>
      </c>
      <c r="J426" s="100">
        <v>82859259</v>
      </c>
      <c r="K426" s="100">
        <v>65118540</v>
      </c>
      <c r="L426" s="100">
        <v>105187384</v>
      </c>
      <c r="M426" s="100">
        <v>32105421.472229999</v>
      </c>
      <c r="N426" s="100">
        <v>58548485.048260003</v>
      </c>
      <c r="O426" s="100">
        <v>35713265.220490001</v>
      </c>
      <c r="P426" s="100">
        <v>19346631.661900003</v>
      </c>
      <c r="Q426" s="100">
        <v>6900006.4028500002</v>
      </c>
      <c r="R426" s="100">
        <v>25594917.478</v>
      </c>
      <c r="S426" s="100">
        <v>625257844.94000006</v>
      </c>
    </row>
    <row r="427" spans="1:19">
      <c r="A427" s="89" t="s">
        <v>4404</v>
      </c>
      <c r="B427" s="89" t="s">
        <v>4702</v>
      </c>
      <c r="C427" s="100">
        <v>0</v>
      </c>
      <c r="D427" s="100">
        <v>13279</v>
      </c>
      <c r="E427" s="100">
        <v>0</v>
      </c>
      <c r="F427" s="100">
        <v>4762</v>
      </c>
      <c r="G427" s="100">
        <v>45545964</v>
      </c>
      <c r="H427" s="100">
        <v>2236014</v>
      </c>
      <c r="I427" s="100">
        <v>0</v>
      </c>
      <c r="J427" s="100">
        <v>0</v>
      </c>
      <c r="K427" s="100">
        <v>0</v>
      </c>
      <c r="L427" s="100">
        <v>69421</v>
      </c>
      <c r="M427" s="100">
        <v>4775.5720000000001</v>
      </c>
      <c r="N427" s="100">
        <v>1504903.72695</v>
      </c>
      <c r="O427" s="100">
        <v>611.01300000000003</v>
      </c>
      <c r="P427" s="100">
        <v>4219.1530000000002</v>
      </c>
      <c r="Q427" s="100">
        <v>155603.90900000001</v>
      </c>
      <c r="R427" s="100">
        <v>96402.217999999993</v>
      </c>
      <c r="S427" s="100">
        <v>175645.43</v>
      </c>
    </row>
    <row r="428" spans="1:19">
      <c r="A428" s="89" t="s">
        <v>4410</v>
      </c>
      <c r="B428" s="89" t="s">
        <v>4411</v>
      </c>
      <c r="C428" s="100">
        <v>362939835</v>
      </c>
      <c r="D428" s="100">
        <v>243789880</v>
      </c>
      <c r="E428" s="100">
        <v>348019418</v>
      </c>
      <c r="F428" s="100">
        <v>405128899</v>
      </c>
      <c r="G428" s="100">
        <v>455032680</v>
      </c>
      <c r="H428" s="100">
        <v>550483065</v>
      </c>
      <c r="I428" s="100">
        <v>746454456</v>
      </c>
      <c r="J428" s="100">
        <v>569014302</v>
      </c>
      <c r="K428" s="100">
        <v>483609179</v>
      </c>
      <c r="L428" s="100">
        <v>255905009</v>
      </c>
      <c r="M428" s="100">
        <v>203067919.80552</v>
      </c>
      <c r="N428" s="100">
        <v>133706182.86746001</v>
      </c>
      <c r="O428" s="100">
        <v>112957196.11585</v>
      </c>
      <c r="P428" s="100">
        <v>64130574.685480006</v>
      </c>
      <c r="Q428" s="100">
        <v>56447260.776519999</v>
      </c>
      <c r="R428" s="100">
        <v>64601278.065140001</v>
      </c>
      <c r="S428" s="100">
        <v>32644563.390000001</v>
      </c>
    </row>
    <row r="429" spans="1:19">
      <c r="A429" s="89" t="s">
        <v>4423</v>
      </c>
      <c r="B429" s="89" t="s">
        <v>4705</v>
      </c>
      <c r="C429" s="100">
        <v>7066598616</v>
      </c>
      <c r="D429" s="100">
        <v>7893414474</v>
      </c>
      <c r="E429" s="100">
        <v>10934068244</v>
      </c>
      <c r="F429" s="100">
        <v>12287231186</v>
      </c>
      <c r="G429" s="100">
        <v>9749029183</v>
      </c>
      <c r="H429" s="100">
        <v>15343272540</v>
      </c>
      <c r="I429" s="100">
        <v>13730196290</v>
      </c>
      <c r="J429" s="100">
        <v>17192077782</v>
      </c>
      <c r="K429" s="100">
        <v>20238997700</v>
      </c>
      <c r="L429" s="100">
        <v>25646731640</v>
      </c>
      <c r="M429" s="100">
        <v>19281567654.4529</v>
      </c>
      <c r="N429" s="100">
        <v>19019200923.407001</v>
      </c>
      <c r="O429" s="100">
        <v>22584351522.2295</v>
      </c>
      <c r="P429" s="100">
        <v>16859985553.5044</v>
      </c>
      <c r="Q429" s="100">
        <v>19944831023.377201</v>
      </c>
      <c r="R429" s="100">
        <v>25638221437.297398</v>
      </c>
      <c r="S429" s="100">
        <v>34483601768.290001</v>
      </c>
    </row>
    <row r="430" spans="1:19">
      <c r="A430" s="89" t="s">
        <v>4425</v>
      </c>
      <c r="B430" s="89" t="s">
        <v>4426</v>
      </c>
      <c r="C430" s="100">
        <v>0</v>
      </c>
      <c r="D430" s="100">
        <v>0</v>
      </c>
      <c r="E430" s="100">
        <v>0</v>
      </c>
      <c r="F430" s="100">
        <v>0</v>
      </c>
      <c r="G430" s="100">
        <v>0</v>
      </c>
      <c r="H430" s="100">
        <v>0</v>
      </c>
      <c r="I430" s="100">
        <v>0</v>
      </c>
      <c r="J430" s="100">
        <v>0</v>
      </c>
      <c r="K430" s="100">
        <v>0</v>
      </c>
      <c r="L430" s="100">
        <v>0</v>
      </c>
      <c r="M430" s="100">
        <v>0</v>
      </c>
      <c r="N430" s="100">
        <v>5759732840.72647</v>
      </c>
      <c r="O430" s="100">
        <v>6199931730.8919201</v>
      </c>
      <c r="P430" s="100">
        <v>5261813019.0766106</v>
      </c>
      <c r="Q430" s="100">
        <v>4027241470.44979</v>
      </c>
      <c r="R430" s="100">
        <v>9089932095.9763908</v>
      </c>
      <c r="S430" s="100">
        <v>12094956421.219999</v>
      </c>
    </row>
    <row r="431" spans="1:19">
      <c r="A431" s="89" t="s">
        <v>7700</v>
      </c>
      <c r="B431" s="89" t="s">
        <v>4426</v>
      </c>
      <c r="C431" s="100">
        <v>2453887011</v>
      </c>
      <c r="D431" s="100">
        <v>3310744744</v>
      </c>
      <c r="E431" s="100">
        <v>3386694536</v>
      </c>
      <c r="F431" s="100">
        <v>3429120882</v>
      </c>
      <c r="G431" s="100">
        <v>2773907661</v>
      </c>
      <c r="H431" s="100">
        <v>4255857276</v>
      </c>
      <c r="I431" s="100">
        <v>3785224310</v>
      </c>
      <c r="J431" s="100">
        <v>6093193257</v>
      </c>
      <c r="K431" s="100">
        <v>6664202856</v>
      </c>
      <c r="L431" s="100">
        <v>6770552383</v>
      </c>
      <c r="M431" s="100">
        <v>6023066848.4043798</v>
      </c>
      <c r="N431" s="100">
        <v>0</v>
      </c>
      <c r="O431" s="100">
        <v>0</v>
      </c>
      <c r="P431" s="100">
        <v>0</v>
      </c>
      <c r="Q431" s="100">
        <v>0</v>
      </c>
      <c r="R431" s="100">
        <v>0</v>
      </c>
      <c r="S431" s="100">
        <v>0</v>
      </c>
    </row>
    <row r="432" spans="1:19">
      <c r="A432" s="89" t="s">
        <v>4511</v>
      </c>
      <c r="B432" s="89" t="s">
        <v>4512</v>
      </c>
      <c r="C432" s="100">
        <v>1296663319</v>
      </c>
      <c r="D432" s="100">
        <v>879141218</v>
      </c>
      <c r="E432" s="100">
        <v>1262515353</v>
      </c>
      <c r="F432" s="100">
        <v>834336630</v>
      </c>
      <c r="G432" s="100">
        <v>496057125</v>
      </c>
      <c r="H432" s="100">
        <v>971700089</v>
      </c>
      <c r="I432" s="100">
        <v>519005289</v>
      </c>
      <c r="J432" s="100">
        <v>1856302981</v>
      </c>
      <c r="K432" s="100">
        <v>3423506583</v>
      </c>
      <c r="L432" s="100">
        <v>3581938862</v>
      </c>
      <c r="M432" s="100">
        <v>1042326990.56866</v>
      </c>
      <c r="N432" s="100">
        <v>798362149.37777007</v>
      </c>
      <c r="O432" s="100">
        <v>890516628.95311999</v>
      </c>
      <c r="P432" s="100">
        <v>879647808.64442003</v>
      </c>
      <c r="Q432" s="100">
        <v>1670331111.0836899</v>
      </c>
      <c r="R432" s="100">
        <v>1533827758.7261698</v>
      </c>
      <c r="S432" s="100">
        <v>5808553903.1300001</v>
      </c>
    </row>
    <row r="433" spans="1:19">
      <c r="A433" s="89" t="s">
        <v>7701</v>
      </c>
      <c r="B433" s="89" t="s">
        <v>7748</v>
      </c>
      <c r="C433" s="100">
        <v>778723</v>
      </c>
      <c r="D433" s="100">
        <v>7159685</v>
      </c>
      <c r="E433" s="100">
        <v>7112823</v>
      </c>
      <c r="F433" s="100">
        <v>47208776</v>
      </c>
      <c r="G433" s="100">
        <v>219801510</v>
      </c>
      <c r="H433" s="100">
        <v>225709493</v>
      </c>
      <c r="I433" s="100">
        <v>191207118</v>
      </c>
      <c r="J433" s="100">
        <v>233886921</v>
      </c>
      <c r="K433" s="100">
        <v>189465304</v>
      </c>
      <c r="L433" s="100">
        <v>1338877025</v>
      </c>
      <c r="M433" s="100">
        <v>1435881769.2629499</v>
      </c>
      <c r="N433" s="100">
        <v>0</v>
      </c>
      <c r="O433" s="100">
        <v>0</v>
      </c>
      <c r="P433" s="100">
        <v>0</v>
      </c>
      <c r="Q433" s="100">
        <v>0</v>
      </c>
      <c r="R433" s="100">
        <v>0</v>
      </c>
      <c r="S433" s="100">
        <v>0</v>
      </c>
    </row>
    <row r="434" spans="1:19">
      <c r="A434" s="89" t="s">
        <v>4538</v>
      </c>
      <c r="B434" s="89" t="s">
        <v>4539</v>
      </c>
      <c r="C434" s="100">
        <v>1279832024</v>
      </c>
      <c r="D434" s="100">
        <v>948309205</v>
      </c>
      <c r="E434" s="100">
        <v>1750851446</v>
      </c>
      <c r="F434" s="100">
        <v>3196260241</v>
      </c>
      <c r="G434" s="100">
        <v>1684026574</v>
      </c>
      <c r="H434" s="100">
        <v>2522745196</v>
      </c>
      <c r="I434" s="100">
        <v>3319791160</v>
      </c>
      <c r="J434" s="100">
        <v>3718579213</v>
      </c>
      <c r="K434" s="100">
        <v>2810979770</v>
      </c>
      <c r="L434" s="100">
        <v>5171241450</v>
      </c>
      <c r="M434" s="100">
        <v>4690975928.8608894</v>
      </c>
      <c r="N434" s="100">
        <v>8940799677.0195503</v>
      </c>
      <c r="O434" s="100">
        <v>10023767162.6898</v>
      </c>
      <c r="P434" s="100">
        <v>7329504088.9049196</v>
      </c>
      <c r="Q434" s="100">
        <v>8824434329.8842297</v>
      </c>
      <c r="R434" s="100">
        <v>9578512782.7427216</v>
      </c>
      <c r="S434" s="100">
        <v>8190858033.8299999</v>
      </c>
    </row>
    <row r="435" spans="1:19">
      <c r="A435" s="89" t="s">
        <v>4607</v>
      </c>
      <c r="B435" s="89" t="s">
        <v>4608</v>
      </c>
      <c r="C435" s="100">
        <v>0</v>
      </c>
      <c r="D435" s="100">
        <v>0</v>
      </c>
      <c r="E435" s="100">
        <v>0</v>
      </c>
      <c r="F435" s="100">
        <v>0</v>
      </c>
      <c r="G435" s="100">
        <v>0</v>
      </c>
      <c r="H435" s="100">
        <v>0</v>
      </c>
      <c r="I435" s="100">
        <v>0</v>
      </c>
      <c r="J435" s="100">
        <v>0</v>
      </c>
      <c r="K435" s="100">
        <v>0</v>
      </c>
      <c r="L435" s="100">
        <v>0</v>
      </c>
      <c r="M435" s="100">
        <v>0</v>
      </c>
      <c r="N435" s="100">
        <v>29132803.787</v>
      </c>
      <c r="O435" s="100">
        <v>0</v>
      </c>
      <c r="P435" s="100">
        <v>0</v>
      </c>
      <c r="Q435" s="100">
        <v>0</v>
      </c>
      <c r="R435" s="100">
        <v>0</v>
      </c>
      <c r="S435" s="100">
        <v>0</v>
      </c>
    </row>
    <row r="436" spans="1:19">
      <c r="A436" s="89" t="s">
        <v>7702</v>
      </c>
      <c r="B436" s="89" t="s">
        <v>7749</v>
      </c>
      <c r="C436" s="100">
        <v>1373914032</v>
      </c>
      <c r="D436" s="100">
        <v>1092733193</v>
      </c>
      <c r="E436" s="100">
        <v>2089682621</v>
      </c>
      <c r="F436" s="100">
        <v>1537244393</v>
      </c>
      <c r="G436" s="100">
        <v>1753591195</v>
      </c>
      <c r="H436" s="100">
        <v>2493271789</v>
      </c>
      <c r="I436" s="100">
        <v>2556502275</v>
      </c>
      <c r="J436" s="100">
        <v>2599374444</v>
      </c>
      <c r="K436" s="100">
        <v>3338496290</v>
      </c>
      <c r="L436" s="100">
        <v>2481341080</v>
      </c>
      <c r="M436" s="100">
        <v>3478901138.5991402</v>
      </c>
      <c r="N436" s="100">
        <v>0</v>
      </c>
      <c r="O436" s="100">
        <v>0</v>
      </c>
      <c r="P436" s="100">
        <v>0</v>
      </c>
      <c r="Q436" s="100">
        <v>0</v>
      </c>
      <c r="R436" s="100">
        <v>0</v>
      </c>
      <c r="S436" s="100">
        <v>0</v>
      </c>
    </row>
    <row r="437" spans="1:19" ht="38.25">
      <c r="A437" s="89" t="s">
        <v>4619</v>
      </c>
      <c r="B437" s="89" t="s">
        <v>4620</v>
      </c>
      <c r="C437" s="100">
        <v>0</v>
      </c>
      <c r="D437" s="100">
        <v>0</v>
      </c>
      <c r="E437" s="100">
        <v>0</v>
      </c>
      <c r="F437" s="100">
        <v>0</v>
      </c>
      <c r="G437" s="100">
        <v>0</v>
      </c>
      <c r="H437" s="100">
        <v>0</v>
      </c>
      <c r="I437" s="100">
        <v>0</v>
      </c>
      <c r="J437" s="100">
        <v>0</v>
      </c>
      <c r="K437" s="100">
        <v>0</v>
      </c>
      <c r="L437" s="100">
        <v>0</v>
      </c>
      <c r="M437" s="100">
        <v>0</v>
      </c>
      <c r="N437" s="100">
        <v>205657043.81600001</v>
      </c>
      <c r="O437" s="100">
        <v>702206609.89047992</v>
      </c>
      <c r="P437" s="100">
        <v>1348992708.3263798</v>
      </c>
      <c r="Q437" s="100">
        <v>1778853609.5304198</v>
      </c>
      <c r="R437" s="100">
        <v>1987515850.4338601</v>
      </c>
      <c r="S437" s="100">
        <v>1600631852.24</v>
      </c>
    </row>
    <row r="438" spans="1:19" ht="38.25">
      <c r="A438" s="89" t="s">
        <v>4626</v>
      </c>
      <c r="B438" s="89" t="s">
        <v>4627</v>
      </c>
      <c r="C438" s="100">
        <v>0</v>
      </c>
      <c r="D438" s="100">
        <v>0</v>
      </c>
      <c r="E438" s="100">
        <v>0</v>
      </c>
      <c r="F438" s="100">
        <v>0</v>
      </c>
      <c r="G438" s="100">
        <v>0</v>
      </c>
      <c r="H438" s="100">
        <v>0</v>
      </c>
      <c r="I438" s="100">
        <v>0</v>
      </c>
      <c r="J438" s="100">
        <v>0</v>
      </c>
      <c r="K438" s="100">
        <v>0</v>
      </c>
      <c r="L438" s="100">
        <v>0</v>
      </c>
      <c r="M438" s="100">
        <v>0</v>
      </c>
      <c r="N438" s="100">
        <v>1032530982.735</v>
      </c>
      <c r="O438" s="100">
        <v>1300963196.1199999</v>
      </c>
      <c r="P438" s="100">
        <v>17958894.526950002</v>
      </c>
      <c r="Q438" s="100">
        <v>364359929.78029996</v>
      </c>
      <c r="R438" s="100">
        <v>428602578.83678001</v>
      </c>
      <c r="S438" s="100">
        <v>296978382.80000001</v>
      </c>
    </row>
    <row r="439" spans="1:19" ht="38.25">
      <c r="A439" s="89" t="s">
        <v>4632</v>
      </c>
      <c r="B439" s="89" t="s">
        <v>4633</v>
      </c>
      <c r="C439" s="100">
        <v>0</v>
      </c>
      <c r="D439" s="100">
        <v>0</v>
      </c>
      <c r="E439" s="100">
        <v>0</v>
      </c>
      <c r="F439" s="100">
        <v>0</v>
      </c>
      <c r="G439" s="100">
        <v>0</v>
      </c>
      <c r="H439" s="100">
        <v>0</v>
      </c>
      <c r="I439" s="100">
        <v>0</v>
      </c>
      <c r="J439" s="100">
        <v>0</v>
      </c>
      <c r="K439" s="100">
        <v>0</v>
      </c>
      <c r="L439" s="100">
        <v>0</v>
      </c>
      <c r="M439" s="100">
        <v>0</v>
      </c>
      <c r="N439" s="100">
        <v>10945.4148</v>
      </c>
      <c r="O439" s="100">
        <v>620</v>
      </c>
      <c r="P439" s="100">
        <v>60.067999999999998</v>
      </c>
      <c r="Q439" s="100">
        <v>101043497.70900001</v>
      </c>
      <c r="R439" s="100">
        <v>211496227.94512001</v>
      </c>
      <c r="S439" s="100">
        <v>232593843.63999999</v>
      </c>
    </row>
    <row r="440" spans="1:19">
      <c r="A440" s="89" t="s">
        <v>7703</v>
      </c>
      <c r="B440" s="89" t="s">
        <v>7750</v>
      </c>
      <c r="C440" s="100">
        <v>661523507</v>
      </c>
      <c r="D440" s="100">
        <v>1655326429</v>
      </c>
      <c r="E440" s="100">
        <v>2437211465</v>
      </c>
      <c r="F440" s="100">
        <v>3243060264</v>
      </c>
      <c r="G440" s="100">
        <v>2821645118</v>
      </c>
      <c r="H440" s="100">
        <v>4873988697</v>
      </c>
      <c r="I440" s="100">
        <v>3358466138</v>
      </c>
      <c r="J440" s="100">
        <v>2690740966</v>
      </c>
      <c r="K440" s="100">
        <v>3812346897</v>
      </c>
      <c r="L440" s="100">
        <v>6302780840</v>
      </c>
      <c r="M440" s="100">
        <v>2610414978.7568502</v>
      </c>
      <c r="N440" s="100">
        <v>0</v>
      </c>
      <c r="O440" s="100">
        <v>0</v>
      </c>
      <c r="P440" s="100">
        <v>0</v>
      </c>
      <c r="Q440" s="100">
        <v>0</v>
      </c>
      <c r="R440" s="100">
        <v>0</v>
      </c>
      <c r="S440" s="100">
        <v>0</v>
      </c>
    </row>
    <row r="441" spans="1:19">
      <c r="A441" s="89" t="s">
        <v>4637</v>
      </c>
      <c r="B441" s="89" t="s">
        <v>4638</v>
      </c>
      <c r="C441" s="100">
        <v>0</v>
      </c>
      <c r="D441" s="100">
        <v>0</v>
      </c>
      <c r="E441" s="100">
        <v>0</v>
      </c>
      <c r="F441" s="100">
        <v>0</v>
      </c>
      <c r="G441" s="100">
        <v>0</v>
      </c>
      <c r="H441" s="100">
        <v>0</v>
      </c>
      <c r="I441" s="100">
        <v>0</v>
      </c>
      <c r="J441" s="100">
        <v>0</v>
      </c>
      <c r="K441" s="100">
        <v>0</v>
      </c>
      <c r="L441" s="100">
        <v>0</v>
      </c>
      <c r="M441" s="100">
        <v>0</v>
      </c>
      <c r="N441" s="100">
        <v>77726.5</v>
      </c>
      <c r="O441" s="100">
        <v>17547.673999999999</v>
      </c>
      <c r="P441" s="100">
        <v>1732.2280000000001</v>
      </c>
      <c r="Q441" s="100">
        <v>26024.53</v>
      </c>
      <c r="R441" s="100">
        <v>105980.696</v>
      </c>
      <c r="S441" s="100">
        <v>33294.57</v>
      </c>
    </row>
    <row r="442" spans="1:19" ht="25.5">
      <c r="A442" s="89" t="s">
        <v>7674</v>
      </c>
      <c r="B442" s="89" t="s">
        <v>7675</v>
      </c>
      <c r="C442" s="100">
        <v>0</v>
      </c>
      <c r="D442" s="100">
        <v>0</v>
      </c>
      <c r="E442" s="100">
        <v>0</v>
      </c>
      <c r="F442" s="100">
        <v>0</v>
      </c>
      <c r="G442" s="100">
        <v>0</v>
      </c>
      <c r="H442" s="100">
        <v>0</v>
      </c>
      <c r="I442" s="100">
        <v>0</v>
      </c>
      <c r="J442" s="100">
        <v>0</v>
      </c>
      <c r="K442" s="100">
        <v>0</v>
      </c>
      <c r="L442" s="100">
        <v>0</v>
      </c>
      <c r="M442" s="100">
        <v>0</v>
      </c>
      <c r="N442" s="100">
        <v>0</v>
      </c>
      <c r="O442" s="100">
        <v>0</v>
      </c>
      <c r="P442" s="100">
        <v>0</v>
      </c>
      <c r="Q442" s="100">
        <v>2875881.0189999999</v>
      </c>
      <c r="R442" s="100">
        <v>589141.30000000005</v>
      </c>
      <c r="S442" s="100">
        <v>516532.35</v>
      </c>
    </row>
    <row r="443" spans="1:19" ht="25.5">
      <c r="A443" s="89" t="s">
        <v>4641</v>
      </c>
      <c r="B443" s="89" t="s">
        <v>4642</v>
      </c>
      <c r="C443" s="100">
        <v>0</v>
      </c>
      <c r="D443" s="100">
        <v>0</v>
      </c>
      <c r="E443" s="100">
        <v>0</v>
      </c>
      <c r="F443" s="100">
        <v>0</v>
      </c>
      <c r="G443" s="100">
        <v>0</v>
      </c>
      <c r="H443" s="100">
        <v>0</v>
      </c>
      <c r="I443" s="100">
        <v>0</v>
      </c>
      <c r="J443" s="100">
        <v>0</v>
      </c>
      <c r="K443" s="100">
        <v>0</v>
      </c>
      <c r="L443" s="100">
        <v>0</v>
      </c>
      <c r="M443" s="100">
        <v>0</v>
      </c>
      <c r="N443" s="100">
        <v>1632040.5379999999</v>
      </c>
      <c r="O443" s="100">
        <v>51978472.004000001</v>
      </c>
      <c r="P443" s="100">
        <v>5762266.4838300003</v>
      </c>
      <c r="Q443" s="100">
        <v>14420701.364319999</v>
      </c>
      <c r="R443" s="100">
        <v>17427948.682009999</v>
      </c>
      <c r="S443" s="100">
        <v>10164133.140000001</v>
      </c>
    </row>
    <row r="444" spans="1:19">
      <c r="A444" s="89" t="s">
        <v>4645</v>
      </c>
      <c r="B444" s="89" t="s">
        <v>4646</v>
      </c>
      <c r="C444" s="100">
        <v>0</v>
      </c>
      <c r="D444" s="100">
        <v>0</v>
      </c>
      <c r="E444" s="100">
        <v>0</v>
      </c>
      <c r="F444" s="100">
        <v>0</v>
      </c>
      <c r="G444" s="100">
        <v>0</v>
      </c>
      <c r="H444" s="100">
        <v>0</v>
      </c>
      <c r="I444" s="100">
        <v>0</v>
      </c>
      <c r="J444" s="100">
        <v>0</v>
      </c>
      <c r="K444" s="100">
        <v>0</v>
      </c>
      <c r="L444" s="100">
        <v>0</v>
      </c>
      <c r="M444" s="100">
        <v>0</v>
      </c>
      <c r="N444" s="100">
        <v>4384242.1050100001</v>
      </c>
      <c r="O444" s="100">
        <v>5812723.7609999999</v>
      </c>
      <c r="P444" s="100">
        <v>2808068.8679999998</v>
      </c>
      <c r="Q444" s="100">
        <v>0</v>
      </c>
      <c r="R444" s="100">
        <v>13517938.051999999</v>
      </c>
      <c r="S444" s="100">
        <v>35125940.100000001</v>
      </c>
    </row>
    <row r="445" spans="1:19">
      <c r="A445" s="89" t="s">
        <v>4649</v>
      </c>
      <c r="B445" s="89" t="s">
        <v>4650</v>
      </c>
      <c r="C445" s="100">
        <v>0</v>
      </c>
      <c r="D445" s="100">
        <v>0</v>
      </c>
      <c r="E445" s="100">
        <v>0</v>
      </c>
      <c r="F445" s="100">
        <v>0</v>
      </c>
      <c r="G445" s="100">
        <v>0</v>
      </c>
      <c r="H445" s="100">
        <v>0</v>
      </c>
      <c r="I445" s="100">
        <v>0</v>
      </c>
      <c r="J445" s="100">
        <v>0</v>
      </c>
      <c r="K445" s="100">
        <v>0</v>
      </c>
      <c r="L445" s="100">
        <v>0</v>
      </c>
      <c r="M445" s="100">
        <v>0</v>
      </c>
      <c r="N445" s="100">
        <v>1719480583.1354399</v>
      </c>
      <c r="O445" s="100">
        <v>1495727994.8561299</v>
      </c>
      <c r="P445" s="100">
        <v>1080642661.3045101</v>
      </c>
      <c r="Q445" s="100">
        <v>1458941816.5243101</v>
      </c>
      <c r="R445" s="100">
        <v>1620014283.0436201</v>
      </c>
      <c r="S445" s="100">
        <v>2335966844.4699998</v>
      </c>
    </row>
    <row r="446" spans="1:19">
      <c r="A446" s="89" t="s">
        <v>7684</v>
      </c>
      <c r="B446" s="89" t="s">
        <v>7692</v>
      </c>
      <c r="C446" s="100">
        <v>0</v>
      </c>
      <c r="D446" s="100">
        <v>0</v>
      </c>
      <c r="E446" s="100">
        <v>0</v>
      </c>
      <c r="F446" s="100">
        <v>0</v>
      </c>
      <c r="G446" s="100">
        <v>0</v>
      </c>
      <c r="H446" s="100">
        <v>0</v>
      </c>
      <c r="I446" s="100">
        <v>0</v>
      </c>
      <c r="J446" s="100">
        <v>0</v>
      </c>
      <c r="K446" s="100">
        <v>0</v>
      </c>
      <c r="L446" s="100">
        <v>0</v>
      </c>
      <c r="M446" s="100">
        <v>0</v>
      </c>
      <c r="N446" s="100">
        <v>0</v>
      </c>
      <c r="O446" s="100">
        <v>0</v>
      </c>
      <c r="P446" s="100">
        <v>0</v>
      </c>
      <c r="Q446" s="100">
        <v>326843.54272000003</v>
      </c>
      <c r="R446" s="100">
        <v>2429877.5064499998</v>
      </c>
      <c r="S446" s="100">
        <v>16174111.41</v>
      </c>
    </row>
    <row r="447" spans="1:19">
      <c r="A447" s="89" t="s">
        <v>7685</v>
      </c>
      <c r="B447" s="89" t="s">
        <v>7693</v>
      </c>
      <c r="C447" s="100">
        <v>0</v>
      </c>
      <c r="D447" s="100">
        <v>0</v>
      </c>
      <c r="E447" s="100">
        <v>0</v>
      </c>
      <c r="F447" s="100">
        <v>0</v>
      </c>
      <c r="G447" s="100">
        <v>0</v>
      </c>
      <c r="H447" s="100">
        <v>0</v>
      </c>
      <c r="I447" s="100">
        <v>0</v>
      </c>
      <c r="J447" s="100">
        <v>0</v>
      </c>
      <c r="K447" s="100">
        <v>0</v>
      </c>
      <c r="L447" s="100">
        <v>0</v>
      </c>
      <c r="M447" s="100">
        <v>0</v>
      </c>
      <c r="N447" s="100">
        <v>0</v>
      </c>
      <c r="O447" s="100">
        <v>0</v>
      </c>
      <c r="P447" s="100">
        <v>0</v>
      </c>
      <c r="Q447" s="100">
        <v>5073699.2179199997</v>
      </c>
      <c r="R447" s="100">
        <v>12420473.330540001</v>
      </c>
      <c r="S447" s="100">
        <v>40143597.799999997</v>
      </c>
    </row>
    <row r="448" spans="1:19">
      <c r="A448" s="89" t="s">
        <v>7686</v>
      </c>
      <c r="B448" s="89" t="s">
        <v>7694</v>
      </c>
      <c r="C448" s="100">
        <v>0</v>
      </c>
      <c r="D448" s="100">
        <v>0</v>
      </c>
      <c r="E448" s="100">
        <v>0</v>
      </c>
      <c r="F448" s="100">
        <v>0</v>
      </c>
      <c r="G448" s="100">
        <v>0</v>
      </c>
      <c r="H448" s="100">
        <v>0</v>
      </c>
      <c r="I448" s="100">
        <v>0</v>
      </c>
      <c r="J448" s="100">
        <v>0</v>
      </c>
      <c r="K448" s="100">
        <v>0</v>
      </c>
      <c r="L448" s="100">
        <v>0</v>
      </c>
      <c r="M448" s="100">
        <v>0</v>
      </c>
      <c r="N448" s="100">
        <v>0</v>
      </c>
      <c r="O448" s="100">
        <v>0</v>
      </c>
      <c r="P448" s="100">
        <v>0</v>
      </c>
      <c r="Q448" s="100">
        <v>7356687.2869999995</v>
      </c>
      <c r="R448" s="100">
        <v>3593256.5720000002</v>
      </c>
      <c r="S448" s="100">
        <v>454847.03</v>
      </c>
    </row>
    <row r="449" spans="1:19">
      <c r="A449" s="89" t="s">
        <v>7687</v>
      </c>
      <c r="B449" s="89" t="s">
        <v>7695</v>
      </c>
      <c r="C449" s="100">
        <v>0</v>
      </c>
      <c r="D449" s="100">
        <v>0</v>
      </c>
      <c r="E449" s="100">
        <v>0</v>
      </c>
      <c r="F449" s="100">
        <v>0</v>
      </c>
      <c r="G449" s="100">
        <v>0</v>
      </c>
      <c r="H449" s="100">
        <v>0</v>
      </c>
      <c r="I449" s="100">
        <v>0</v>
      </c>
      <c r="J449" s="100">
        <v>0</v>
      </c>
      <c r="K449" s="100">
        <v>0</v>
      </c>
      <c r="L449" s="100">
        <v>0</v>
      </c>
      <c r="M449" s="100">
        <v>0</v>
      </c>
      <c r="N449" s="100">
        <v>0</v>
      </c>
      <c r="O449" s="100">
        <v>0</v>
      </c>
      <c r="P449" s="100">
        <v>0</v>
      </c>
      <c r="Q449" s="100">
        <v>4679524.6859999998</v>
      </c>
      <c r="R449" s="100">
        <v>632500.81799999997</v>
      </c>
      <c r="S449" s="100">
        <v>910.51</v>
      </c>
    </row>
    <row r="450" spans="1:19">
      <c r="A450" s="89" t="s">
        <v>4666</v>
      </c>
      <c r="B450" s="89" t="s">
        <v>7781</v>
      </c>
      <c r="C450" s="100">
        <v>0</v>
      </c>
      <c r="D450" s="100">
        <v>0</v>
      </c>
      <c r="E450" s="100">
        <v>0</v>
      </c>
      <c r="F450" s="100">
        <v>0</v>
      </c>
      <c r="G450" s="100">
        <v>0</v>
      </c>
      <c r="H450" s="100">
        <v>0</v>
      </c>
      <c r="I450" s="100">
        <v>0</v>
      </c>
      <c r="J450" s="100">
        <v>0</v>
      </c>
      <c r="K450" s="100">
        <v>0</v>
      </c>
      <c r="L450" s="100">
        <v>0</v>
      </c>
      <c r="M450" s="100">
        <v>0</v>
      </c>
      <c r="N450" s="100">
        <v>527399888.25198001</v>
      </c>
      <c r="O450" s="100">
        <v>1913428835.3891101</v>
      </c>
      <c r="P450" s="100">
        <v>932854245.07272995</v>
      </c>
      <c r="Q450" s="100">
        <v>1684865896.76846</v>
      </c>
      <c r="R450" s="100">
        <v>1137602742.6357901</v>
      </c>
      <c r="S450" s="100">
        <v>1627686666.95</v>
      </c>
    </row>
    <row r="451" spans="1:19">
      <c r="A451" s="89" t="s">
        <v>7782</v>
      </c>
      <c r="B451" s="89" t="s">
        <v>7783</v>
      </c>
      <c r="C451" s="100">
        <v>0</v>
      </c>
      <c r="D451" s="100">
        <v>0</v>
      </c>
      <c r="E451" s="100">
        <v>0</v>
      </c>
      <c r="F451" s="100">
        <v>0</v>
      </c>
      <c r="G451" s="100">
        <v>0</v>
      </c>
      <c r="H451" s="100">
        <v>0</v>
      </c>
      <c r="I451" s="100">
        <v>0</v>
      </c>
      <c r="J451" s="100">
        <v>0</v>
      </c>
      <c r="K451" s="100">
        <v>0</v>
      </c>
      <c r="L451" s="100">
        <v>0</v>
      </c>
      <c r="M451" s="100">
        <v>0</v>
      </c>
      <c r="N451" s="100">
        <v>0</v>
      </c>
      <c r="O451" s="100">
        <v>0</v>
      </c>
      <c r="P451" s="100">
        <v>0</v>
      </c>
      <c r="Q451" s="100">
        <v>0</v>
      </c>
      <c r="R451" s="100">
        <v>0</v>
      </c>
      <c r="S451" s="100">
        <v>2192762453.1100001</v>
      </c>
    </row>
    <row r="452" spans="1:19">
      <c r="A452" s="89" t="s">
        <v>7704</v>
      </c>
      <c r="B452" s="89" t="s">
        <v>7751</v>
      </c>
      <c r="C452" s="100">
        <v>16504421</v>
      </c>
      <c r="D452" s="100">
        <v>3496442</v>
      </c>
      <c r="E452" s="100">
        <v>449501</v>
      </c>
      <c r="F452" s="100">
        <v>953728</v>
      </c>
      <c r="G452" s="100">
        <v>741009</v>
      </c>
      <c r="H452" s="100">
        <v>110677</v>
      </c>
      <c r="I452" s="100">
        <v>105599</v>
      </c>
      <c r="J452" s="100">
        <v>105600</v>
      </c>
      <c r="K452" s="100">
        <v>122690</v>
      </c>
      <c r="L452" s="100">
        <v>173791</v>
      </c>
      <c r="M452" s="100">
        <v>0</v>
      </c>
      <c r="N452" s="100">
        <v>0</v>
      </c>
      <c r="O452" s="100">
        <v>0</v>
      </c>
      <c r="P452" s="100">
        <v>0</v>
      </c>
      <c r="Q452" s="100">
        <v>0</v>
      </c>
      <c r="R452" s="100">
        <v>0</v>
      </c>
      <c r="S452" s="100">
        <v>0</v>
      </c>
    </row>
    <row r="453" spans="1:19">
      <c r="A453" s="89" t="s">
        <v>7705</v>
      </c>
      <c r="B453" s="89" t="s">
        <v>7752</v>
      </c>
      <c r="C453" s="100">
        <v>16504421</v>
      </c>
      <c r="D453" s="100">
        <v>3496442</v>
      </c>
      <c r="E453" s="100">
        <v>449501</v>
      </c>
      <c r="F453" s="100">
        <v>953728</v>
      </c>
      <c r="G453" s="100">
        <v>741009</v>
      </c>
      <c r="H453" s="100">
        <v>110677</v>
      </c>
      <c r="I453" s="100">
        <v>105599</v>
      </c>
      <c r="J453" s="100">
        <v>105600</v>
      </c>
      <c r="K453" s="100">
        <v>122690</v>
      </c>
      <c r="L453" s="100">
        <v>173791</v>
      </c>
      <c r="M453" s="100">
        <v>0</v>
      </c>
      <c r="N453" s="100">
        <v>0</v>
      </c>
      <c r="O453" s="100">
        <v>0</v>
      </c>
      <c r="P453" s="100">
        <v>0</v>
      </c>
      <c r="Q453" s="100">
        <v>0</v>
      </c>
      <c r="R453" s="100">
        <v>0</v>
      </c>
      <c r="S453" s="100">
        <v>0</v>
      </c>
    </row>
    <row r="454" spans="1:19" ht="35.25" customHeight="1">
      <c r="A454" s="89" t="s">
        <v>4677</v>
      </c>
      <c r="B454" s="89" t="s">
        <v>4678</v>
      </c>
      <c r="C454" s="100">
        <v>-2505634465</v>
      </c>
      <c r="D454" s="100">
        <v>-2229467880</v>
      </c>
      <c r="E454" s="100">
        <v>-3043130575</v>
      </c>
      <c r="F454" s="100">
        <v>-3009147422</v>
      </c>
      <c r="G454" s="100">
        <v>-2981482774</v>
      </c>
      <c r="H454" s="100">
        <v>-3573323083</v>
      </c>
      <c r="I454" s="100">
        <v>-4519425390</v>
      </c>
      <c r="J454" s="100">
        <v>-1988974342</v>
      </c>
      <c r="K454" s="100">
        <v>-3171942347</v>
      </c>
      <c r="L454" s="100">
        <v>-3836075571</v>
      </c>
      <c r="M454" s="100">
        <v>-2882240503.2519598</v>
      </c>
      <c r="N454" s="100">
        <v>-2962862310.0840502</v>
      </c>
      <c r="O454" s="100">
        <v>-4142767413.7902999</v>
      </c>
      <c r="P454" s="100">
        <v>-2798479690.8179598</v>
      </c>
      <c r="Q454" s="100">
        <v>-2775494509.8098502</v>
      </c>
      <c r="R454" s="100">
        <v>-2784976641.2806602</v>
      </c>
      <c r="S454" s="100">
        <v>-2718109109.8800001</v>
      </c>
    </row>
    <row r="455" spans="1:19">
      <c r="A455" s="87">
        <v>5</v>
      </c>
      <c r="B455" s="88" t="s">
        <v>4709</v>
      </c>
      <c r="C455" s="99">
        <v>40260858696.910004</v>
      </c>
      <c r="D455" s="99">
        <v>43383449948.010002</v>
      </c>
      <c r="E455" s="99">
        <v>52397525293.720001</v>
      </c>
      <c r="F455" s="99">
        <v>52427312475.650002</v>
      </c>
      <c r="G455" s="99">
        <v>58338148059.169998</v>
      </c>
      <c r="H455" s="99">
        <v>58350293971.690002</v>
      </c>
      <c r="I455" s="99">
        <v>67165112921.910004</v>
      </c>
      <c r="J455" s="99">
        <v>77848655121.470001</v>
      </c>
      <c r="K455" s="99">
        <v>91421778379.100006</v>
      </c>
      <c r="L455" s="99">
        <v>95480825531.789993</v>
      </c>
      <c r="M455" s="99">
        <v>98608525176.674347</v>
      </c>
      <c r="N455" s="99">
        <v>125160777536.55782</v>
      </c>
      <c r="O455" s="99">
        <v>137394638024.50003</v>
      </c>
      <c r="P455" s="99">
        <v>133792610713.08246</v>
      </c>
      <c r="Q455" s="99">
        <v>152259201693.03229</v>
      </c>
      <c r="R455" s="99">
        <v>175422790705.34546</v>
      </c>
      <c r="S455" s="98">
        <v>216262602532.54999</v>
      </c>
    </row>
    <row r="456" spans="1:19">
      <c r="A456" s="89" t="s">
        <v>4711</v>
      </c>
      <c r="B456" s="89" t="s">
        <v>4712</v>
      </c>
      <c r="C456" s="100">
        <v>12117979154</v>
      </c>
      <c r="D456" s="100">
        <v>12650881986</v>
      </c>
      <c r="E456" s="100">
        <v>15139187999</v>
      </c>
      <c r="F456" s="100">
        <v>15765410995</v>
      </c>
      <c r="G456" s="100">
        <v>17039225516</v>
      </c>
      <c r="H456" s="100">
        <v>17234754047</v>
      </c>
      <c r="I456" s="100">
        <v>18060797132</v>
      </c>
      <c r="J456" s="100">
        <v>19164450506</v>
      </c>
      <c r="K456" s="100">
        <v>21744539568</v>
      </c>
      <c r="L456" s="100">
        <v>21649107857</v>
      </c>
      <c r="M456" s="100">
        <v>25519242828.734303</v>
      </c>
      <c r="N456" s="100">
        <v>27964103063.573799</v>
      </c>
      <c r="O456" s="100">
        <v>29731894067.867199</v>
      </c>
      <c r="P456" s="100">
        <v>27985854397.546398</v>
      </c>
      <c r="Q456" s="100">
        <v>31711516427.214199</v>
      </c>
      <c r="R456" s="100">
        <v>36877417489.429298</v>
      </c>
      <c r="S456" s="100">
        <v>43948003364.529999</v>
      </c>
    </row>
    <row r="457" spans="1:19">
      <c r="A457" s="89" t="s">
        <v>4713</v>
      </c>
      <c r="B457" s="89" t="s">
        <v>2212</v>
      </c>
      <c r="C457" s="100">
        <v>4189375161</v>
      </c>
      <c r="D457" s="100">
        <v>4394267568</v>
      </c>
      <c r="E457" s="100">
        <v>5038187326</v>
      </c>
      <c r="F457" s="100">
        <v>5137075150</v>
      </c>
      <c r="G457" s="100">
        <v>5508560421</v>
      </c>
      <c r="H457" s="100">
        <v>5912300094</v>
      </c>
      <c r="I457" s="100">
        <v>6112489695</v>
      </c>
      <c r="J457" s="100">
        <v>6828106676</v>
      </c>
      <c r="K457" s="100">
        <v>7436938859</v>
      </c>
      <c r="L457" s="100">
        <v>7700605417</v>
      </c>
      <c r="M457" s="100">
        <v>8545542328.0048599</v>
      </c>
      <c r="N457" s="100">
        <v>5880392015.2587099</v>
      </c>
      <c r="O457" s="100">
        <v>6452282626.0750999</v>
      </c>
      <c r="P457" s="100">
        <v>6890675743.5973492</v>
      </c>
      <c r="Q457" s="100">
        <v>7133576693.8870096</v>
      </c>
      <c r="R457" s="100">
        <v>7730759409.0589294</v>
      </c>
      <c r="S457" s="100">
        <v>9229829600.4799995</v>
      </c>
    </row>
    <row r="458" spans="1:19">
      <c r="A458" s="89" t="s">
        <v>4743</v>
      </c>
      <c r="B458" s="89" t="s">
        <v>4744</v>
      </c>
      <c r="C458" s="100">
        <v>2756943405</v>
      </c>
      <c r="D458" s="100">
        <v>3192693461</v>
      </c>
      <c r="E458" s="100">
        <v>4162488325</v>
      </c>
      <c r="F458" s="100">
        <v>4555687626</v>
      </c>
      <c r="G458" s="100">
        <v>4958306368</v>
      </c>
      <c r="H458" s="100">
        <v>4987041925</v>
      </c>
      <c r="I458" s="100">
        <v>4903666331</v>
      </c>
      <c r="J458" s="100">
        <v>4508018814</v>
      </c>
      <c r="K458" s="100">
        <v>4790122817</v>
      </c>
      <c r="L458" s="100">
        <v>4738325487</v>
      </c>
      <c r="M458" s="100">
        <v>7179271566.9211903</v>
      </c>
      <c r="N458" s="100">
        <v>1173059947.22192</v>
      </c>
      <c r="O458" s="100">
        <v>1536052086.11747</v>
      </c>
      <c r="P458" s="100">
        <v>867026280.86792004</v>
      </c>
      <c r="Q458" s="100">
        <v>756886344.28228009</v>
      </c>
      <c r="R458" s="100">
        <v>695680663.63193989</v>
      </c>
      <c r="S458" s="100">
        <v>871634089.89999998</v>
      </c>
    </row>
    <row r="459" spans="1:19">
      <c r="A459" s="89" t="s">
        <v>4758</v>
      </c>
      <c r="B459" s="89" t="s">
        <v>2214</v>
      </c>
      <c r="C459" s="100">
        <v>805481579</v>
      </c>
      <c r="D459" s="100">
        <v>940951640</v>
      </c>
      <c r="E459" s="100">
        <v>1222768308</v>
      </c>
      <c r="F459" s="100">
        <v>1086686312</v>
      </c>
      <c r="G459" s="100">
        <v>1156278063</v>
      </c>
      <c r="H459" s="100">
        <v>1141226952</v>
      </c>
      <c r="I459" s="100">
        <v>1131803663</v>
      </c>
      <c r="J459" s="100">
        <v>1235224984</v>
      </c>
      <c r="K459" s="100">
        <v>1261289272</v>
      </c>
      <c r="L459" s="100">
        <v>1471304419</v>
      </c>
      <c r="M459" s="100">
        <v>1456793000.40327</v>
      </c>
      <c r="N459" s="100">
        <v>1758882855.7018101</v>
      </c>
      <c r="O459" s="100">
        <v>1881802035.5352099</v>
      </c>
      <c r="P459" s="100">
        <v>1988700793.73457</v>
      </c>
      <c r="Q459" s="100">
        <v>2132276195.3196499</v>
      </c>
      <c r="R459" s="100">
        <v>2441682410.8800697</v>
      </c>
      <c r="S459" s="100">
        <v>2797479063.3499999</v>
      </c>
    </row>
    <row r="460" spans="1:19">
      <c r="A460" s="89" t="s">
        <v>4775</v>
      </c>
      <c r="B460" s="89" t="s">
        <v>133</v>
      </c>
      <c r="C460" s="100">
        <v>134452912</v>
      </c>
      <c r="D460" s="100">
        <v>148731609</v>
      </c>
      <c r="E460" s="100">
        <v>176196925</v>
      </c>
      <c r="F460" s="100">
        <v>168740075</v>
      </c>
      <c r="G460" s="100">
        <v>189402665</v>
      </c>
      <c r="H460" s="100">
        <v>194012295</v>
      </c>
      <c r="I460" s="100">
        <v>193551795</v>
      </c>
      <c r="J460" s="100">
        <v>197111676</v>
      </c>
      <c r="K460" s="100">
        <v>212856360</v>
      </c>
      <c r="L460" s="100">
        <v>279715338</v>
      </c>
      <c r="M460" s="100">
        <v>361337563.88132</v>
      </c>
      <c r="N460" s="100">
        <v>424065476.64984</v>
      </c>
      <c r="O460" s="100">
        <v>483360796.94906002</v>
      </c>
      <c r="P460" s="100">
        <v>651223952.59372997</v>
      </c>
      <c r="Q460" s="100">
        <v>639476561.47075999</v>
      </c>
      <c r="R460" s="100">
        <v>691549593.62141001</v>
      </c>
      <c r="S460" s="100">
        <v>785608617.42999995</v>
      </c>
    </row>
    <row r="461" spans="1:19">
      <c r="A461" s="89" t="s">
        <v>4784</v>
      </c>
      <c r="B461" s="89" t="s">
        <v>4785</v>
      </c>
      <c r="C461" s="100">
        <v>0</v>
      </c>
      <c r="D461" s="100">
        <v>0</v>
      </c>
      <c r="E461" s="100">
        <v>0</v>
      </c>
      <c r="F461" s="100">
        <v>0</v>
      </c>
      <c r="G461" s="100">
        <v>0</v>
      </c>
      <c r="H461" s="100">
        <v>0</v>
      </c>
      <c r="I461" s="100">
        <v>0</v>
      </c>
      <c r="J461" s="100">
        <v>0</v>
      </c>
      <c r="K461" s="100">
        <v>0</v>
      </c>
      <c r="L461" s="100">
        <v>0</v>
      </c>
      <c r="M461" s="100">
        <v>0</v>
      </c>
      <c r="N461" s="100">
        <v>2663045934.21105</v>
      </c>
      <c r="O461" s="100">
        <v>2797807892.2152205</v>
      </c>
      <c r="P461" s="100">
        <v>2974358043.92522</v>
      </c>
      <c r="Q461" s="100">
        <v>3393211946.2641497</v>
      </c>
      <c r="R461" s="100">
        <v>3893386302.0983</v>
      </c>
      <c r="S461" s="100">
        <v>4178782966.3000002</v>
      </c>
    </row>
    <row r="462" spans="1:19">
      <c r="A462" s="89" t="s">
        <v>4801</v>
      </c>
      <c r="B462" s="89" t="s">
        <v>4802</v>
      </c>
      <c r="C462" s="100">
        <v>0</v>
      </c>
      <c r="D462" s="100">
        <v>0</v>
      </c>
      <c r="E462" s="100">
        <v>0</v>
      </c>
      <c r="F462" s="100">
        <v>0</v>
      </c>
      <c r="G462" s="100">
        <v>0</v>
      </c>
      <c r="H462" s="100">
        <v>0</v>
      </c>
      <c r="I462" s="100">
        <v>0</v>
      </c>
      <c r="J462" s="100">
        <v>0</v>
      </c>
      <c r="K462" s="100">
        <v>0</v>
      </c>
      <c r="L462" s="100">
        <v>0</v>
      </c>
      <c r="M462" s="100">
        <v>0</v>
      </c>
      <c r="N462" s="100">
        <v>2988649651.3606801</v>
      </c>
      <c r="O462" s="100">
        <v>2798813131.6229701</v>
      </c>
      <c r="P462" s="100">
        <v>1683567802.2721102</v>
      </c>
      <c r="Q462" s="100">
        <v>1602846757.6540301</v>
      </c>
      <c r="R462" s="100">
        <v>1788256159.1119099</v>
      </c>
      <c r="S462" s="100">
        <v>2081277346.46</v>
      </c>
    </row>
    <row r="463" spans="1:19">
      <c r="A463" s="89" t="s">
        <v>4822</v>
      </c>
      <c r="B463" s="89" t="s">
        <v>4823</v>
      </c>
      <c r="C463" s="100">
        <v>3939533429</v>
      </c>
      <c r="D463" s="100">
        <v>3690745207</v>
      </c>
      <c r="E463" s="100">
        <v>4221117137</v>
      </c>
      <c r="F463" s="100">
        <v>4506017999</v>
      </c>
      <c r="G463" s="100">
        <v>4789381823</v>
      </c>
      <c r="H463" s="100">
        <v>4625379189</v>
      </c>
      <c r="I463" s="100">
        <v>5377623920</v>
      </c>
      <c r="J463" s="100">
        <v>6036363435</v>
      </c>
      <c r="K463" s="100">
        <v>7484869141</v>
      </c>
      <c r="L463" s="100">
        <v>6842570281</v>
      </c>
      <c r="M463" s="100">
        <v>7561897188.7290001</v>
      </c>
      <c r="N463" s="100">
        <v>12679381166.094099</v>
      </c>
      <c r="O463" s="100">
        <v>13285994836.5979</v>
      </c>
      <c r="P463" s="100">
        <v>12282376839.752901</v>
      </c>
      <c r="Q463" s="100">
        <v>15416888024.7693</v>
      </c>
      <c r="R463" s="100">
        <v>18838527008.103001</v>
      </c>
      <c r="S463" s="100">
        <v>22462825952.810001</v>
      </c>
    </row>
    <row r="464" spans="1:19">
      <c r="A464" s="89" t="s">
        <v>4944</v>
      </c>
      <c r="B464" s="89" t="s">
        <v>2822</v>
      </c>
      <c r="C464" s="100">
        <v>292192668</v>
      </c>
      <c r="D464" s="100">
        <v>283492501</v>
      </c>
      <c r="E464" s="100">
        <v>318429978</v>
      </c>
      <c r="F464" s="100">
        <v>311203833</v>
      </c>
      <c r="G464" s="100">
        <v>437296176</v>
      </c>
      <c r="H464" s="100">
        <v>374793592</v>
      </c>
      <c r="I464" s="100">
        <v>341661728</v>
      </c>
      <c r="J464" s="100">
        <v>359624921</v>
      </c>
      <c r="K464" s="100">
        <v>558463119</v>
      </c>
      <c r="L464" s="100">
        <v>616586915</v>
      </c>
      <c r="M464" s="100">
        <v>414401180.79466999</v>
      </c>
      <c r="N464" s="100">
        <v>396626017.07565004</v>
      </c>
      <c r="O464" s="100">
        <v>495780662.7543</v>
      </c>
      <c r="P464" s="100">
        <v>647924940.80259001</v>
      </c>
      <c r="Q464" s="100">
        <v>636353903.56695998</v>
      </c>
      <c r="R464" s="100">
        <v>797575942.92372</v>
      </c>
      <c r="S464" s="100">
        <v>1540565727.79</v>
      </c>
    </row>
    <row r="465" spans="1:19" ht="25.5">
      <c r="A465" s="89" t="s">
        <v>4973</v>
      </c>
      <c r="B465" s="89" t="s">
        <v>1114</v>
      </c>
      <c r="C465" s="100">
        <v>0</v>
      </c>
      <c r="D465" s="100">
        <v>0</v>
      </c>
      <c r="E465" s="100">
        <v>0</v>
      </c>
      <c r="F465" s="100">
        <v>0</v>
      </c>
      <c r="G465" s="100">
        <v>0</v>
      </c>
      <c r="H465" s="100">
        <v>0</v>
      </c>
      <c r="I465" s="100">
        <v>0</v>
      </c>
      <c r="J465" s="100">
        <v>0</v>
      </c>
      <c r="K465" s="100">
        <v>0</v>
      </c>
      <c r="L465" s="100">
        <v>0</v>
      </c>
      <c r="M465" s="100">
        <v>0</v>
      </c>
      <c r="N465" s="100">
        <v>0</v>
      </c>
      <c r="O465" s="100">
        <v>0</v>
      </c>
      <c r="P465" s="100">
        <v>0</v>
      </c>
      <c r="Q465" s="100">
        <v>0</v>
      </c>
      <c r="R465" s="100">
        <v>0</v>
      </c>
      <c r="S465" s="100">
        <v>0</v>
      </c>
    </row>
    <row r="466" spans="1:19">
      <c r="A466" s="89" t="s">
        <v>4987</v>
      </c>
      <c r="B466" s="89" t="s">
        <v>4988</v>
      </c>
      <c r="C466" s="100">
        <v>2827929198</v>
      </c>
      <c r="D466" s="100">
        <v>2508233733</v>
      </c>
      <c r="E466" s="100">
        <v>2688393216</v>
      </c>
      <c r="F466" s="100">
        <v>3073147932</v>
      </c>
      <c r="G466" s="100">
        <v>3399921259</v>
      </c>
      <c r="H466" s="100">
        <v>2860769475</v>
      </c>
      <c r="I466" s="100">
        <v>3651996472</v>
      </c>
      <c r="J466" s="100">
        <v>4793101450</v>
      </c>
      <c r="K466" s="100">
        <v>5393619926</v>
      </c>
      <c r="L466" s="100">
        <v>4124804319</v>
      </c>
      <c r="M466" s="100">
        <v>4955308023.2811203</v>
      </c>
      <c r="N466" s="100">
        <v>900482836.91966009</v>
      </c>
      <c r="O466" s="100">
        <v>965106013.76962996</v>
      </c>
      <c r="P466" s="100">
        <v>615814231.09406006</v>
      </c>
      <c r="Q466" s="100">
        <v>660840273.27531993</v>
      </c>
      <c r="R466" s="100">
        <v>841843703.56914997</v>
      </c>
      <c r="S466" s="100">
        <v>905041614.98000002</v>
      </c>
    </row>
    <row r="467" spans="1:19">
      <c r="A467" s="89" t="s">
        <v>4989</v>
      </c>
      <c r="B467" s="89" t="s">
        <v>2212</v>
      </c>
      <c r="C467" s="100">
        <v>513495482</v>
      </c>
      <c r="D467" s="100">
        <v>461807945</v>
      </c>
      <c r="E467" s="100">
        <v>459281968</v>
      </c>
      <c r="F467" s="100">
        <v>473045747</v>
      </c>
      <c r="G467" s="100">
        <v>480598670</v>
      </c>
      <c r="H467" s="100">
        <v>511568717</v>
      </c>
      <c r="I467" s="100">
        <v>617646396</v>
      </c>
      <c r="J467" s="100">
        <v>712979013</v>
      </c>
      <c r="K467" s="100">
        <v>775768564</v>
      </c>
      <c r="L467" s="100">
        <v>777379857</v>
      </c>
      <c r="M467" s="100">
        <v>939624541.67456007</v>
      </c>
      <c r="N467" s="100">
        <v>67688874.505910009</v>
      </c>
      <c r="O467" s="100">
        <v>68169971.254610002</v>
      </c>
      <c r="P467" s="100">
        <v>47666869.724430002</v>
      </c>
      <c r="Q467" s="100">
        <v>39971717.956469998</v>
      </c>
      <c r="R467" s="100">
        <v>43832370.417230003</v>
      </c>
      <c r="S467" s="100">
        <v>50516682.25</v>
      </c>
    </row>
    <row r="468" spans="1:19">
      <c r="A468" s="89" t="s">
        <v>5004</v>
      </c>
      <c r="B468" s="89" t="s">
        <v>4744</v>
      </c>
      <c r="C468" s="100">
        <v>41735575</v>
      </c>
      <c r="D468" s="100">
        <v>76905168</v>
      </c>
      <c r="E468" s="100">
        <v>99093146</v>
      </c>
      <c r="F468" s="100">
        <v>32181684</v>
      </c>
      <c r="G468" s="100">
        <v>20733431</v>
      </c>
      <c r="H468" s="100">
        <v>14679292</v>
      </c>
      <c r="I468" s="100">
        <v>23566078</v>
      </c>
      <c r="J468" s="100">
        <v>10954142</v>
      </c>
      <c r="K468" s="100">
        <v>14462906</v>
      </c>
      <c r="L468" s="100">
        <v>10039543</v>
      </c>
      <c r="M468" s="100">
        <v>9316266.1445000004</v>
      </c>
      <c r="N468" s="100">
        <v>1043686.461</v>
      </c>
      <c r="O468" s="100">
        <v>2121363.74627</v>
      </c>
      <c r="P468" s="100">
        <v>893838.12557000003</v>
      </c>
      <c r="Q468" s="100">
        <v>710565.65128999995</v>
      </c>
      <c r="R468" s="100">
        <v>621318.19900000002</v>
      </c>
      <c r="S468" s="100">
        <v>1513369.49</v>
      </c>
    </row>
    <row r="469" spans="1:19">
      <c r="A469" s="89" t="s">
        <v>5013</v>
      </c>
      <c r="B469" s="89" t="s">
        <v>2214</v>
      </c>
      <c r="C469" s="100">
        <v>51480704</v>
      </c>
      <c r="D469" s="100">
        <v>57616257</v>
      </c>
      <c r="E469" s="100">
        <v>59674702</v>
      </c>
      <c r="F469" s="100">
        <v>60686045</v>
      </c>
      <c r="G469" s="100">
        <v>61663714</v>
      </c>
      <c r="H469" s="100">
        <v>70404349</v>
      </c>
      <c r="I469" s="100">
        <v>91504140</v>
      </c>
      <c r="J469" s="100">
        <v>91134193</v>
      </c>
      <c r="K469" s="100">
        <v>98049184</v>
      </c>
      <c r="L469" s="100">
        <v>107126697</v>
      </c>
      <c r="M469" s="100">
        <v>133000344.39949</v>
      </c>
      <c r="N469" s="100">
        <v>45178913.493110001</v>
      </c>
      <c r="O469" s="100">
        <v>15526079.26936</v>
      </c>
      <c r="P469" s="100">
        <v>9406357.8825499993</v>
      </c>
      <c r="Q469" s="100">
        <v>18384713.579060003</v>
      </c>
      <c r="R469" s="100">
        <v>11063944.4178</v>
      </c>
      <c r="S469" s="100">
        <v>13350483.08</v>
      </c>
    </row>
    <row r="470" spans="1:19">
      <c r="A470" s="89" t="s">
        <v>7706</v>
      </c>
      <c r="B470" s="89" t="s">
        <v>218</v>
      </c>
      <c r="C470" s="100">
        <v>0</v>
      </c>
      <c r="D470" s="100">
        <v>0</v>
      </c>
      <c r="E470" s="100">
        <v>0</v>
      </c>
      <c r="F470" s="100">
        <v>0</v>
      </c>
      <c r="G470" s="100">
        <v>0</v>
      </c>
      <c r="H470" s="100">
        <v>0</v>
      </c>
      <c r="I470" s="100">
        <v>0</v>
      </c>
      <c r="J470" s="100">
        <v>0</v>
      </c>
      <c r="K470" s="100">
        <v>0</v>
      </c>
      <c r="L470" s="100">
        <v>0</v>
      </c>
      <c r="M470" s="100">
        <v>0</v>
      </c>
      <c r="N470" s="100">
        <v>0</v>
      </c>
      <c r="O470" s="100"/>
      <c r="P470" s="100">
        <v>0</v>
      </c>
      <c r="Q470" s="100">
        <v>0</v>
      </c>
      <c r="R470" s="100">
        <v>0</v>
      </c>
      <c r="S470" s="100">
        <v>0</v>
      </c>
    </row>
    <row r="471" spans="1:19">
      <c r="A471" s="89" t="s">
        <v>5023</v>
      </c>
      <c r="B471" s="89" t="s">
        <v>133</v>
      </c>
      <c r="C471" s="100">
        <v>10649566</v>
      </c>
      <c r="D471" s="100">
        <v>10513478</v>
      </c>
      <c r="E471" s="100">
        <v>10123176</v>
      </c>
      <c r="F471" s="100">
        <v>12560548</v>
      </c>
      <c r="G471" s="100">
        <v>12261933</v>
      </c>
      <c r="H471" s="100">
        <v>15010302</v>
      </c>
      <c r="I471" s="100">
        <v>15644487</v>
      </c>
      <c r="J471" s="100">
        <v>16808059</v>
      </c>
      <c r="K471" s="100">
        <v>18511470</v>
      </c>
      <c r="L471" s="100">
        <v>26114546</v>
      </c>
      <c r="M471" s="100">
        <v>39568816.120569997</v>
      </c>
      <c r="N471" s="100">
        <v>7747753.5243000006</v>
      </c>
      <c r="O471" s="100">
        <v>3463266.9393000002</v>
      </c>
      <c r="P471" s="100">
        <v>2567285.5180000002</v>
      </c>
      <c r="Q471" s="100">
        <v>3316028.4610000001</v>
      </c>
      <c r="R471" s="100">
        <v>3557784.2606599997</v>
      </c>
      <c r="S471" s="100">
        <v>3853822.9</v>
      </c>
    </row>
    <row r="472" spans="1:19">
      <c r="A472" s="89" t="s">
        <v>5028</v>
      </c>
      <c r="B472" s="89" t="s">
        <v>4785</v>
      </c>
      <c r="C472" s="100">
        <v>0</v>
      </c>
      <c r="D472" s="100">
        <v>0</v>
      </c>
      <c r="E472" s="100">
        <v>0</v>
      </c>
      <c r="F472" s="100">
        <v>0</v>
      </c>
      <c r="G472" s="100">
        <v>0</v>
      </c>
      <c r="H472" s="100">
        <v>0</v>
      </c>
      <c r="I472" s="100">
        <v>0</v>
      </c>
      <c r="J472" s="100">
        <v>0</v>
      </c>
      <c r="K472" s="100">
        <v>0</v>
      </c>
      <c r="L472" s="100">
        <v>0</v>
      </c>
      <c r="M472" s="100">
        <v>0</v>
      </c>
      <c r="N472" s="100">
        <v>19347876.614490002</v>
      </c>
      <c r="O472" s="100">
        <v>19650708.01151</v>
      </c>
      <c r="P472" s="100">
        <v>14519136.7949</v>
      </c>
      <c r="Q472" s="100">
        <v>13952513.157</v>
      </c>
      <c r="R472" s="100">
        <v>15753791.886780001</v>
      </c>
      <c r="S472" s="100">
        <v>21538159.140000001</v>
      </c>
    </row>
    <row r="473" spans="1:19">
      <c r="A473" s="89" t="s">
        <v>5038</v>
      </c>
      <c r="B473" s="89" t="s">
        <v>4823</v>
      </c>
      <c r="C473" s="100">
        <v>2203814773</v>
      </c>
      <c r="D473" s="100">
        <v>1895608093</v>
      </c>
      <c r="E473" s="100">
        <v>2054064515</v>
      </c>
      <c r="F473" s="100">
        <v>2489051580</v>
      </c>
      <c r="G473" s="100">
        <v>2807931813</v>
      </c>
      <c r="H473" s="100">
        <v>2243798305</v>
      </c>
      <c r="I473" s="100">
        <v>2896710960</v>
      </c>
      <c r="J473" s="100">
        <v>3952177626</v>
      </c>
      <c r="K473" s="100">
        <v>4476302105</v>
      </c>
      <c r="L473" s="100">
        <v>3192115654</v>
      </c>
      <c r="M473" s="100">
        <v>3823382410.2410603</v>
      </c>
      <c r="N473" s="100">
        <v>544661813.71659005</v>
      </c>
      <c r="O473" s="100">
        <v>604678143.44122994</v>
      </c>
      <c r="P473" s="100">
        <v>414323876.46404999</v>
      </c>
      <c r="Q473" s="100">
        <v>451034963.05865997</v>
      </c>
      <c r="R473" s="100">
        <v>614363812.36540008</v>
      </c>
      <c r="S473" s="100">
        <v>636361276.59000003</v>
      </c>
    </row>
    <row r="474" spans="1:19">
      <c r="A474" s="89" t="s">
        <v>5065</v>
      </c>
      <c r="B474" s="89" t="s">
        <v>4802</v>
      </c>
      <c r="C474" s="100">
        <v>0</v>
      </c>
      <c r="D474" s="100">
        <v>0</v>
      </c>
      <c r="E474" s="100">
        <v>0</v>
      </c>
      <c r="F474" s="100">
        <v>0</v>
      </c>
      <c r="G474" s="100">
        <v>0</v>
      </c>
      <c r="H474" s="100">
        <v>0</v>
      </c>
      <c r="I474" s="100">
        <v>0</v>
      </c>
      <c r="J474" s="100">
        <v>0</v>
      </c>
      <c r="K474" s="100">
        <v>0</v>
      </c>
      <c r="L474" s="100">
        <v>0</v>
      </c>
      <c r="M474" s="100">
        <v>0</v>
      </c>
      <c r="N474" s="100">
        <v>204733503.35926002</v>
      </c>
      <c r="O474" s="100">
        <v>235275903.16617998</v>
      </c>
      <c r="P474" s="100">
        <v>106977636.79942</v>
      </c>
      <c r="Q474" s="100">
        <v>109282101.93507001</v>
      </c>
      <c r="R474" s="100">
        <v>130273525.27242999</v>
      </c>
      <c r="S474" s="100">
        <v>150588243.5</v>
      </c>
    </row>
    <row r="475" spans="1:19">
      <c r="A475" s="89" t="s">
        <v>5078</v>
      </c>
      <c r="B475" s="89" t="s">
        <v>2822</v>
      </c>
      <c r="C475" s="100">
        <v>6753098</v>
      </c>
      <c r="D475" s="100">
        <v>5782792</v>
      </c>
      <c r="E475" s="100">
        <v>6155709</v>
      </c>
      <c r="F475" s="100">
        <v>5622328</v>
      </c>
      <c r="G475" s="100">
        <v>16731698</v>
      </c>
      <c r="H475" s="100">
        <v>5308510</v>
      </c>
      <c r="I475" s="100">
        <v>6924411</v>
      </c>
      <c r="J475" s="100">
        <v>9048417</v>
      </c>
      <c r="K475" s="100">
        <v>10525697</v>
      </c>
      <c r="L475" s="100">
        <v>12028022</v>
      </c>
      <c r="M475" s="100">
        <v>10415644.70094</v>
      </c>
      <c r="N475" s="100">
        <v>10080415.244999999</v>
      </c>
      <c r="O475" s="100">
        <v>16220577.94117</v>
      </c>
      <c r="P475" s="100">
        <v>19459229.78514</v>
      </c>
      <c r="Q475" s="100">
        <v>24187669.476769999</v>
      </c>
      <c r="R475" s="100">
        <v>22377156.749849997</v>
      </c>
      <c r="S475" s="100">
        <v>27319578.030000001</v>
      </c>
    </row>
    <row r="476" spans="1:19" ht="25.5">
      <c r="A476" s="89" t="s">
        <v>5093</v>
      </c>
      <c r="B476" s="89" t="s">
        <v>5094</v>
      </c>
      <c r="C476" s="100">
        <v>2356616637</v>
      </c>
      <c r="D476" s="100">
        <v>1997504061</v>
      </c>
      <c r="E476" s="100">
        <v>2503077533</v>
      </c>
      <c r="F476" s="100">
        <v>2387096497</v>
      </c>
      <c r="G476" s="100">
        <v>2990413532</v>
      </c>
      <c r="H476" s="100">
        <v>3406850111</v>
      </c>
      <c r="I476" s="100">
        <v>3575863180</v>
      </c>
      <c r="J476" s="100">
        <v>3883449161</v>
      </c>
      <c r="K476" s="100">
        <v>4602233437</v>
      </c>
      <c r="L476" s="100">
        <v>5108143248</v>
      </c>
      <c r="M476" s="100">
        <v>5388500085.2432003</v>
      </c>
      <c r="N476" s="100">
        <v>12886913835.3951</v>
      </c>
      <c r="O476" s="100">
        <v>11449253687.691</v>
      </c>
      <c r="P476" s="100">
        <v>13253566007.6805</v>
      </c>
      <c r="Q476" s="100">
        <v>14845026720.104</v>
      </c>
      <c r="R476" s="100">
        <v>15804826119.2262</v>
      </c>
      <c r="S476" s="100">
        <v>20579131912.150002</v>
      </c>
    </row>
    <row r="477" spans="1:19">
      <c r="A477" s="89" t="s">
        <v>7707</v>
      </c>
      <c r="B477" s="89" t="s">
        <v>7727</v>
      </c>
      <c r="C477" s="100">
        <v>52052442</v>
      </c>
      <c r="D477" s="100">
        <v>80866914</v>
      </c>
      <c r="E477" s="100">
        <v>64776258</v>
      </c>
      <c r="F477" s="100">
        <v>73955937</v>
      </c>
      <c r="G477" s="100">
        <v>31327403</v>
      </c>
      <c r="H477" s="100">
        <v>96754149</v>
      </c>
      <c r="I477" s="100">
        <v>61898380</v>
      </c>
      <c r="J477" s="100">
        <v>109940700</v>
      </c>
      <c r="K477" s="100">
        <v>172005166</v>
      </c>
      <c r="L477" s="100">
        <v>62395467</v>
      </c>
      <c r="M477" s="100">
        <v>116313698.18460001</v>
      </c>
      <c r="N477" s="100">
        <v>0</v>
      </c>
      <c r="O477" s="100">
        <v>0</v>
      </c>
      <c r="P477" s="100">
        <v>0</v>
      </c>
      <c r="Q477" s="100">
        <v>0</v>
      </c>
      <c r="R477" s="100">
        <v>0</v>
      </c>
      <c r="S477" s="100">
        <v>0</v>
      </c>
    </row>
    <row r="478" spans="1:19">
      <c r="A478" s="89" t="s">
        <v>7708</v>
      </c>
      <c r="B478" s="89" t="s">
        <v>7728</v>
      </c>
      <c r="C478" s="100">
        <v>376121134</v>
      </c>
      <c r="D478" s="100">
        <v>418529059</v>
      </c>
      <c r="E478" s="100">
        <v>456008346</v>
      </c>
      <c r="F478" s="100">
        <v>605470899</v>
      </c>
      <c r="G478" s="100">
        <v>715284157</v>
      </c>
      <c r="H478" s="100">
        <v>699382954</v>
      </c>
      <c r="I478" s="100">
        <v>625384140</v>
      </c>
      <c r="J478" s="100">
        <v>815987522</v>
      </c>
      <c r="K478" s="100">
        <v>957074374</v>
      </c>
      <c r="L478" s="100">
        <v>1056198889</v>
      </c>
      <c r="M478" s="100">
        <v>1069851628.2548001</v>
      </c>
      <c r="N478" s="100">
        <v>0</v>
      </c>
      <c r="O478" s="100">
        <v>0</v>
      </c>
      <c r="P478" s="100">
        <v>0</v>
      </c>
      <c r="Q478" s="100">
        <v>0</v>
      </c>
      <c r="R478" s="100">
        <v>0</v>
      </c>
      <c r="S478" s="100">
        <v>0</v>
      </c>
    </row>
    <row r="479" spans="1:19">
      <c r="A479" s="89" t="s">
        <v>7709</v>
      </c>
      <c r="B479" s="89" t="s">
        <v>7729</v>
      </c>
      <c r="C479" s="100">
        <v>16585364</v>
      </c>
      <c r="D479" s="100">
        <v>11172802</v>
      </c>
      <c r="E479" s="100">
        <v>10848955</v>
      </c>
      <c r="F479" s="100">
        <v>13155078</v>
      </c>
      <c r="G479" s="100">
        <v>7870645</v>
      </c>
      <c r="H479" s="100">
        <v>9793361</v>
      </c>
      <c r="I479" s="100">
        <v>14016960</v>
      </c>
      <c r="J479" s="100">
        <v>7721486</v>
      </c>
      <c r="K479" s="100">
        <v>20733568</v>
      </c>
      <c r="L479" s="100">
        <v>25375320</v>
      </c>
      <c r="M479" s="100">
        <v>6936985.6168299997</v>
      </c>
      <c r="N479" s="100">
        <v>0</v>
      </c>
      <c r="O479" s="100">
        <v>0</v>
      </c>
      <c r="P479" s="100">
        <v>0</v>
      </c>
      <c r="Q479" s="100">
        <v>0</v>
      </c>
      <c r="R479" s="100">
        <v>0</v>
      </c>
      <c r="S479" s="100">
        <v>0</v>
      </c>
    </row>
    <row r="480" spans="1:19" ht="25.5">
      <c r="A480" s="89" t="s">
        <v>7710</v>
      </c>
      <c r="B480" s="89" t="s">
        <v>7730</v>
      </c>
      <c r="C480" s="100">
        <v>86584444</v>
      </c>
      <c r="D480" s="100">
        <v>53203097</v>
      </c>
      <c r="E480" s="100">
        <v>33589445</v>
      </c>
      <c r="F480" s="100">
        <v>192186586</v>
      </c>
      <c r="G480" s="100">
        <v>39390387</v>
      </c>
      <c r="H480" s="100">
        <v>125432204</v>
      </c>
      <c r="I480" s="100">
        <v>135127366</v>
      </c>
      <c r="J480" s="100">
        <v>32765957</v>
      </c>
      <c r="K480" s="100">
        <v>177443720</v>
      </c>
      <c r="L480" s="100">
        <v>592082878</v>
      </c>
      <c r="M480" s="100">
        <v>15276073.468209999</v>
      </c>
      <c r="N480" s="100">
        <v>0</v>
      </c>
      <c r="O480" s="100">
        <v>0</v>
      </c>
      <c r="P480" s="100">
        <v>0</v>
      </c>
      <c r="Q480" s="100">
        <v>0</v>
      </c>
      <c r="R480" s="100">
        <v>0</v>
      </c>
      <c r="S480" s="100">
        <v>0</v>
      </c>
    </row>
    <row r="481" spans="1:19">
      <c r="A481" s="89" t="s">
        <v>7711</v>
      </c>
      <c r="B481" s="89" t="s">
        <v>7731</v>
      </c>
      <c r="C481" s="100">
        <v>0</v>
      </c>
      <c r="D481" s="100">
        <v>60168</v>
      </c>
      <c r="E481" s="100">
        <v>16769</v>
      </c>
      <c r="F481" s="100">
        <v>0</v>
      </c>
      <c r="G481" s="100">
        <v>17629</v>
      </c>
      <c r="H481" s="100">
        <v>0</v>
      </c>
      <c r="I481" s="100">
        <v>104</v>
      </c>
      <c r="J481" s="100">
        <v>0</v>
      </c>
      <c r="K481" s="100">
        <v>26</v>
      </c>
      <c r="L481" s="100">
        <v>119</v>
      </c>
      <c r="M481" s="100">
        <v>0</v>
      </c>
      <c r="N481" s="100">
        <v>0</v>
      </c>
      <c r="O481" s="100">
        <v>0</v>
      </c>
      <c r="P481" s="100">
        <v>0</v>
      </c>
      <c r="Q481" s="100">
        <v>0</v>
      </c>
      <c r="R481" s="100">
        <v>0</v>
      </c>
      <c r="S481" s="100">
        <v>0</v>
      </c>
    </row>
    <row r="482" spans="1:19" ht="25.5">
      <c r="A482" s="89" t="s">
        <v>7712</v>
      </c>
      <c r="B482" s="89" t="s">
        <v>7732</v>
      </c>
      <c r="C482" s="100">
        <v>0</v>
      </c>
      <c r="D482" s="100">
        <v>23902</v>
      </c>
      <c r="E482" s="100">
        <v>59697</v>
      </c>
      <c r="F482" s="100">
        <v>1359732</v>
      </c>
      <c r="G482" s="100">
        <v>322757</v>
      </c>
      <c r="H482" s="100">
        <v>317058</v>
      </c>
      <c r="I482" s="100">
        <v>529069</v>
      </c>
      <c r="J482" s="100">
        <v>630291</v>
      </c>
      <c r="K482" s="100">
        <v>393545</v>
      </c>
      <c r="L482" s="100">
        <v>836840</v>
      </c>
      <c r="M482" s="100">
        <v>495484.76500000001</v>
      </c>
      <c r="N482" s="100">
        <v>0</v>
      </c>
      <c r="O482" s="100">
        <v>0</v>
      </c>
      <c r="P482" s="100">
        <v>0</v>
      </c>
      <c r="Q482" s="100">
        <v>0</v>
      </c>
      <c r="R482" s="100">
        <v>0</v>
      </c>
      <c r="S482" s="100">
        <v>0</v>
      </c>
    </row>
    <row r="483" spans="1:19">
      <c r="A483" s="89" t="s">
        <v>7713</v>
      </c>
      <c r="B483" s="89" t="s">
        <v>33</v>
      </c>
      <c r="C483" s="100">
        <v>616014110</v>
      </c>
      <c r="D483" s="100">
        <v>498761068</v>
      </c>
      <c r="E483" s="100">
        <v>526406283</v>
      </c>
      <c r="F483" s="100">
        <v>428027698</v>
      </c>
      <c r="G483" s="100">
        <v>700998916</v>
      </c>
      <c r="H483" s="100">
        <v>932332622</v>
      </c>
      <c r="I483" s="100">
        <v>974562361</v>
      </c>
      <c r="J483" s="100">
        <v>1105385223</v>
      </c>
      <c r="K483" s="100">
        <v>1089777519</v>
      </c>
      <c r="L483" s="100">
        <v>1285854524</v>
      </c>
      <c r="M483" s="100">
        <v>1209435504.3771899</v>
      </c>
      <c r="N483" s="100">
        <v>0</v>
      </c>
      <c r="O483" s="100">
        <v>0</v>
      </c>
      <c r="P483" s="100">
        <v>0</v>
      </c>
      <c r="Q483" s="100">
        <v>0</v>
      </c>
      <c r="R483" s="100">
        <v>0</v>
      </c>
      <c r="S483" s="100">
        <v>0</v>
      </c>
    </row>
    <row r="484" spans="1:19">
      <c r="A484" s="89" t="s">
        <v>7714</v>
      </c>
      <c r="B484" s="89" t="s">
        <v>32</v>
      </c>
      <c r="C484" s="100">
        <v>715601596</v>
      </c>
      <c r="D484" s="100">
        <v>533380812</v>
      </c>
      <c r="E484" s="100">
        <v>990321225</v>
      </c>
      <c r="F484" s="100">
        <v>549923169</v>
      </c>
      <c r="G484" s="100">
        <v>1021567794</v>
      </c>
      <c r="H484" s="100">
        <v>1084049636</v>
      </c>
      <c r="I484" s="100">
        <v>1282597829</v>
      </c>
      <c r="J484" s="100">
        <v>1351563266</v>
      </c>
      <c r="K484" s="100">
        <v>1646942940</v>
      </c>
      <c r="L484" s="100">
        <v>1259703365</v>
      </c>
      <c r="M484" s="100">
        <v>2207773986.6376901</v>
      </c>
      <c r="N484" s="100">
        <v>0</v>
      </c>
      <c r="O484" s="100">
        <v>0</v>
      </c>
      <c r="P484" s="100">
        <v>0</v>
      </c>
      <c r="Q484" s="100">
        <v>0</v>
      </c>
      <c r="R484" s="100">
        <v>0</v>
      </c>
      <c r="S484" s="100">
        <v>0</v>
      </c>
    </row>
    <row r="485" spans="1:19">
      <c r="A485" s="89" t="s">
        <v>7715</v>
      </c>
      <c r="B485" s="89" t="s">
        <v>27</v>
      </c>
      <c r="C485" s="100">
        <v>39163919</v>
      </c>
      <c r="D485" s="100">
        <v>42604965</v>
      </c>
      <c r="E485" s="100">
        <v>56448924</v>
      </c>
      <c r="F485" s="100">
        <v>140804641</v>
      </c>
      <c r="G485" s="100">
        <v>77001022</v>
      </c>
      <c r="H485" s="100">
        <v>46355481</v>
      </c>
      <c r="I485" s="100">
        <v>76313116</v>
      </c>
      <c r="J485" s="100">
        <v>69644187</v>
      </c>
      <c r="K485" s="100">
        <v>104262617</v>
      </c>
      <c r="L485" s="100">
        <v>167418545</v>
      </c>
      <c r="M485" s="100">
        <v>55826324.702150002</v>
      </c>
      <c r="N485" s="100">
        <v>0</v>
      </c>
      <c r="O485" s="100">
        <v>0</v>
      </c>
      <c r="P485" s="100">
        <v>0</v>
      </c>
      <c r="Q485" s="100">
        <v>0</v>
      </c>
      <c r="R485" s="100">
        <v>0</v>
      </c>
      <c r="S485" s="100">
        <v>0</v>
      </c>
    </row>
    <row r="486" spans="1:19">
      <c r="A486" s="89" t="s">
        <v>7716</v>
      </c>
      <c r="B486" s="89" t="s">
        <v>5199</v>
      </c>
      <c r="C486" s="100">
        <v>417474918</v>
      </c>
      <c r="D486" s="100">
        <v>295222953</v>
      </c>
      <c r="E486" s="100">
        <v>301376170</v>
      </c>
      <c r="F486" s="100">
        <v>291023556</v>
      </c>
      <c r="G486" s="100">
        <v>296090829</v>
      </c>
      <c r="H486" s="100">
        <v>298319702</v>
      </c>
      <c r="I486" s="100">
        <v>303978537</v>
      </c>
      <c r="J486" s="100">
        <v>291303086</v>
      </c>
      <c r="K486" s="100">
        <v>337763969</v>
      </c>
      <c r="L486" s="100">
        <v>484996283</v>
      </c>
      <c r="M486" s="100">
        <v>545316160.59500003</v>
      </c>
      <c r="N486" s="100">
        <v>0</v>
      </c>
      <c r="O486" s="100">
        <v>0</v>
      </c>
      <c r="P486" s="100">
        <v>0</v>
      </c>
      <c r="Q486" s="100">
        <v>0</v>
      </c>
      <c r="R486" s="100">
        <v>0</v>
      </c>
      <c r="S486" s="100">
        <v>0</v>
      </c>
    </row>
    <row r="487" spans="1:19" ht="25.5">
      <c r="A487" s="89" t="s">
        <v>7717</v>
      </c>
      <c r="B487" s="89" t="s">
        <v>7733</v>
      </c>
      <c r="C487" s="100">
        <v>2314274</v>
      </c>
      <c r="D487" s="100">
        <v>638817</v>
      </c>
      <c r="E487" s="100">
        <v>811428</v>
      </c>
      <c r="F487" s="100">
        <v>889809</v>
      </c>
      <c r="G487" s="100">
        <v>1572746</v>
      </c>
      <c r="H487" s="100">
        <v>1699678</v>
      </c>
      <c r="I487" s="100">
        <v>1764169</v>
      </c>
      <c r="J487" s="100">
        <v>2058028</v>
      </c>
      <c r="K487" s="100">
        <v>2383188</v>
      </c>
      <c r="L487" s="100">
        <v>2490293</v>
      </c>
      <c r="M487" s="100">
        <v>722730.55716999993</v>
      </c>
      <c r="N487" s="100">
        <v>0</v>
      </c>
      <c r="O487" s="100">
        <v>0</v>
      </c>
      <c r="P487" s="100">
        <v>0</v>
      </c>
      <c r="Q487" s="100">
        <v>0</v>
      </c>
      <c r="R487" s="100">
        <v>0</v>
      </c>
      <c r="S487" s="100">
        <v>0</v>
      </c>
    </row>
    <row r="488" spans="1:19">
      <c r="A488" s="89" t="s">
        <v>7718</v>
      </c>
      <c r="B488" s="89" t="s">
        <v>7734</v>
      </c>
      <c r="C488" s="100">
        <v>16350653</v>
      </c>
      <c r="D488" s="100">
        <v>14451191</v>
      </c>
      <c r="E488" s="100">
        <v>13896104</v>
      </c>
      <c r="F488" s="100">
        <v>5609708</v>
      </c>
      <c r="G488" s="100">
        <v>6326017</v>
      </c>
      <c r="H488" s="100">
        <v>6726585</v>
      </c>
      <c r="I488" s="100">
        <v>12287300</v>
      </c>
      <c r="J488" s="100">
        <v>2873018</v>
      </c>
      <c r="K488" s="100">
        <v>5791917</v>
      </c>
      <c r="L488" s="100">
        <v>1958220</v>
      </c>
      <c r="M488" s="100">
        <v>3828527.9550999999</v>
      </c>
      <c r="N488" s="100">
        <v>0</v>
      </c>
      <c r="O488" s="100">
        <v>0</v>
      </c>
      <c r="P488" s="100">
        <v>0</v>
      </c>
      <c r="Q488" s="100">
        <v>0</v>
      </c>
      <c r="R488" s="100">
        <v>0</v>
      </c>
      <c r="S488" s="100">
        <v>0</v>
      </c>
    </row>
    <row r="489" spans="1:19">
      <c r="A489" s="89" t="s">
        <v>7719</v>
      </c>
      <c r="B489" s="89" t="s">
        <v>7735</v>
      </c>
      <c r="C489" s="100">
        <v>18353783</v>
      </c>
      <c r="D489" s="100">
        <v>48588313</v>
      </c>
      <c r="E489" s="100">
        <v>48517929</v>
      </c>
      <c r="F489" s="100">
        <v>84689684</v>
      </c>
      <c r="G489" s="100">
        <v>92643230</v>
      </c>
      <c r="H489" s="100">
        <v>105686681</v>
      </c>
      <c r="I489" s="100">
        <v>87403849</v>
      </c>
      <c r="J489" s="100">
        <v>93576397</v>
      </c>
      <c r="K489" s="100">
        <v>87660888</v>
      </c>
      <c r="L489" s="100">
        <v>168832505</v>
      </c>
      <c r="M489" s="100">
        <v>156722980.12945998</v>
      </c>
      <c r="N489" s="100">
        <v>0</v>
      </c>
      <c r="O489" s="100">
        <v>0</v>
      </c>
      <c r="P489" s="100">
        <v>0</v>
      </c>
      <c r="Q489" s="100">
        <v>0</v>
      </c>
      <c r="R489" s="100">
        <v>0</v>
      </c>
      <c r="S489" s="100">
        <v>0</v>
      </c>
    </row>
    <row r="490" spans="1:19">
      <c r="A490" s="89" t="s">
        <v>5095</v>
      </c>
      <c r="B490" s="89" t="s">
        <v>5096</v>
      </c>
      <c r="C490" s="100">
        <v>0</v>
      </c>
      <c r="D490" s="100">
        <v>0</v>
      </c>
      <c r="E490" s="100">
        <v>0</v>
      </c>
      <c r="F490" s="100">
        <v>0</v>
      </c>
      <c r="G490" s="100">
        <v>0</v>
      </c>
      <c r="H490" s="100">
        <v>0</v>
      </c>
      <c r="I490" s="100">
        <v>0</v>
      </c>
      <c r="J490" s="100">
        <v>0</v>
      </c>
      <c r="K490" s="100">
        <v>0</v>
      </c>
      <c r="L490" s="100">
        <v>0</v>
      </c>
      <c r="M490" s="100">
        <v>0</v>
      </c>
      <c r="N490" s="100">
        <v>193707354.75261998</v>
      </c>
      <c r="O490" s="100">
        <v>174925669.99469</v>
      </c>
      <c r="P490" s="100">
        <v>50763094.979040004</v>
      </c>
      <c r="Q490" s="100">
        <v>183509857.12105998</v>
      </c>
      <c r="R490" s="100">
        <v>1087453676.0587099</v>
      </c>
      <c r="S490" s="100">
        <v>12709184.5</v>
      </c>
    </row>
    <row r="491" spans="1:19">
      <c r="A491" s="89" t="s">
        <v>5106</v>
      </c>
      <c r="B491" s="89" t="s">
        <v>5107</v>
      </c>
      <c r="C491" s="100">
        <v>0</v>
      </c>
      <c r="D491" s="100">
        <v>0</v>
      </c>
      <c r="E491" s="100">
        <v>0</v>
      </c>
      <c r="F491" s="100">
        <v>0</v>
      </c>
      <c r="G491" s="100">
        <v>0</v>
      </c>
      <c r="H491" s="100">
        <v>0</v>
      </c>
      <c r="I491" s="100">
        <v>0</v>
      </c>
      <c r="J491" s="100">
        <v>0</v>
      </c>
      <c r="K491" s="100">
        <v>0</v>
      </c>
      <c r="L491" s="100">
        <v>0</v>
      </c>
      <c r="M491" s="100">
        <v>0</v>
      </c>
      <c r="N491" s="100">
        <v>3671617527.3425798</v>
      </c>
      <c r="O491" s="100">
        <v>2659814947.6537299</v>
      </c>
      <c r="P491" s="100">
        <v>3051848285.83672</v>
      </c>
      <c r="Q491" s="100">
        <v>3068957117.7093997</v>
      </c>
      <c r="R491" s="100">
        <v>3310031190.9282899</v>
      </c>
      <c r="S491" s="100">
        <v>6150491893.8199997</v>
      </c>
    </row>
    <row r="492" spans="1:19" ht="25.5">
      <c r="A492" s="89" t="s">
        <v>5127</v>
      </c>
      <c r="B492" s="89" t="s">
        <v>5128</v>
      </c>
      <c r="C492" s="100">
        <v>0</v>
      </c>
      <c r="D492" s="100">
        <v>0</v>
      </c>
      <c r="E492" s="100">
        <v>0</v>
      </c>
      <c r="F492" s="100">
        <v>0</v>
      </c>
      <c r="G492" s="100">
        <v>0</v>
      </c>
      <c r="H492" s="100">
        <v>0</v>
      </c>
      <c r="I492" s="100">
        <v>0</v>
      </c>
      <c r="J492" s="100">
        <v>0</v>
      </c>
      <c r="K492" s="100">
        <v>0</v>
      </c>
      <c r="L492" s="100">
        <v>0</v>
      </c>
      <c r="M492" s="100">
        <v>0</v>
      </c>
      <c r="N492" s="100">
        <v>125262638.64235</v>
      </c>
      <c r="O492" s="100">
        <v>440424048.45858002</v>
      </c>
      <c r="P492" s="100">
        <v>559097389.31923997</v>
      </c>
      <c r="Q492" s="100">
        <v>775491430.90136003</v>
      </c>
      <c r="R492" s="100">
        <v>1504756875.8318899</v>
      </c>
      <c r="S492" s="100">
        <v>1851913998.5799999</v>
      </c>
    </row>
    <row r="493" spans="1:19">
      <c r="A493" s="89" t="s">
        <v>5139</v>
      </c>
      <c r="B493" s="89" t="s">
        <v>5140</v>
      </c>
      <c r="C493" s="100">
        <v>0</v>
      </c>
      <c r="D493" s="100">
        <v>0</v>
      </c>
      <c r="E493" s="100">
        <v>0</v>
      </c>
      <c r="F493" s="100">
        <v>0</v>
      </c>
      <c r="G493" s="100">
        <v>0</v>
      </c>
      <c r="H493" s="100">
        <v>0</v>
      </c>
      <c r="I493" s="100">
        <v>0</v>
      </c>
      <c r="J493" s="100">
        <v>0</v>
      </c>
      <c r="K493" s="100">
        <v>0</v>
      </c>
      <c r="L493" s="100">
        <v>0</v>
      </c>
      <c r="M493" s="100">
        <v>0</v>
      </c>
      <c r="N493" s="100">
        <v>59527133.212990001</v>
      </c>
      <c r="O493" s="100">
        <v>63682427.434579998</v>
      </c>
      <c r="P493" s="100">
        <v>41541777.536230005</v>
      </c>
      <c r="Q493" s="100">
        <v>124256393.5499</v>
      </c>
      <c r="R493" s="100">
        <v>68696716.235949993</v>
      </c>
      <c r="S493" s="100">
        <v>109945092.20999999</v>
      </c>
    </row>
    <row r="494" spans="1:19">
      <c r="A494" s="89" t="s">
        <v>5143</v>
      </c>
      <c r="B494" s="89" t="s">
        <v>5144</v>
      </c>
      <c r="C494" s="100">
        <v>0</v>
      </c>
      <c r="D494" s="100">
        <v>0</v>
      </c>
      <c r="E494" s="100">
        <v>0</v>
      </c>
      <c r="F494" s="100">
        <v>0</v>
      </c>
      <c r="G494" s="100">
        <v>0</v>
      </c>
      <c r="H494" s="100">
        <v>0</v>
      </c>
      <c r="I494" s="100">
        <v>0</v>
      </c>
      <c r="J494" s="100">
        <v>0</v>
      </c>
      <c r="K494" s="100">
        <v>0</v>
      </c>
      <c r="L494" s="100">
        <v>0</v>
      </c>
      <c r="M494" s="100">
        <v>0</v>
      </c>
      <c r="N494" s="100">
        <v>9585287.3503200002</v>
      </c>
      <c r="O494" s="100">
        <v>6469203.4517799998</v>
      </c>
      <c r="P494" s="100">
        <v>11071900.75544</v>
      </c>
      <c r="Q494" s="100">
        <v>7694372.3432799997</v>
      </c>
      <c r="R494" s="100">
        <v>21021295.729459997</v>
      </c>
      <c r="S494" s="100">
        <v>10300289.140000001</v>
      </c>
    </row>
    <row r="495" spans="1:19">
      <c r="A495" s="89" t="s">
        <v>5155</v>
      </c>
      <c r="B495" s="89" t="s">
        <v>5156</v>
      </c>
      <c r="C495" s="100">
        <v>0</v>
      </c>
      <c r="D495" s="100">
        <v>0</v>
      </c>
      <c r="E495" s="100">
        <v>0</v>
      </c>
      <c r="F495" s="100">
        <v>0</v>
      </c>
      <c r="G495" s="100">
        <v>0</v>
      </c>
      <c r="H495" s="100">
        <v>0</v>
      </c>
      <c r="I495" s="100">
        <v>0</v>
      </c>
      <c r="J495" s="100">
        <v>0</v>
      </c>
      <c r="K495" s="100">
        <v>0</v>
      </c>
      <c r="L495" s="100">
        <v>0</v>
      </c>
      <c r="M495" s="100">
        <v>0</v>
      </c>
      <c r="N495" s="100">
        <v>157337828.59732002</v>
      </c>
      <c r="O495" s="100">
        <v>84071139.345389992</v>
      </c>
      <c r="P495" s="100">
        <v>133749786.45214</v>
      </c>
      <c r="Q495" s="100">
        <v>138496493.22589999</v>
      </c>
      <c r="R495" s="100">
        <v>77675349.715399995</v>
      </c>
      <c r="S495" s="100">
        <v>167724436.15000001</v>
      </c>
    </row>
    <row r="496" spans="1:19" ht="25.5">
      <c r="A496" s="89" t="s">
        <v>5177</v>
      </c>
      <c r="B496" s="89" t="s">
        <v>5178</v>
      </c>
      <c r="C496" s="100">
        <v>0</v>
      </c>
      <c r="D496" s="100">
        <v>0</v>
      </c>
      <c r="E496" s="100">
        <v>0</v>
      </c>
      <c r="F496" s="100">
        <v>0</v>
      </c>
      <c r="G496" s="100">
        <v>0</v>
      </c>
      <c r="H496" s="100">
        <v>0</v>
      </c>
      <c r="I496" s="100">
        <v>0</v>
      </c>
      <c r="J496" s="100">
        <v>0</v>
      </c>
      <c r="K496" s="100">
        <v>0</v>
      </c>
      <c r="L496" s="100">
        <v>0</v>
      </c>
      <c r="M496" s="100">
        <v>0</v>
      </c>
      <c r="N496" s="100">
        <v>2772463.4470000002</v>
      </c>
      <c r="O496" s="100">
        <v>0</v>
      </c>
      <c r="P496" s="100">
        <v>0</v>
      </c>
      <c r="Q496" s="100">
        <v>0</v>
      </c>
      <c r="R496" s="100">
        <v>0</v>
      </c>
      <c r="S496" s="100">
        <v>0</v>
      </c>
    </row>
    <row r="497" spans="1:19" ht="25.5">
      <c r="A497" s="89" t="s">
        <v>7688</v>
      </c>
      <c r="B497" s="89" t="s">
        <v>7753</v>
      </c>
      <c r="C497" s="100">
        <v>0</v>
      </c>
      <c r="D497" s="100">
        <v>0</v>
      </c>
      <c r="E497" s="100">
        <v>0</v>
      </c>
      <c r="F497" s="100">
        <v>0</v>
      </c>
      <c r="G497" s="100">
        <v>0</v>
      </c>
      <c r="H497" s="100">
        <v>0</v>
      </c>
      <c r="I497" s="100">
        <v>0</v>
      </c>
      <c r="J497" s="100">
        <v>0</v>
      </c>
      <c r="K497" s="100">
        <v>0</v>
      </c>
      <c r="L497" s="100">
        <v>0</v>
      </c>
      <c r="M497" s="100">
        <v>0</v>
      </c>
      <c r="N497" s="100">
        <v>0</v>
      </c>
      <c r="O497" s="100">
        <v>0</v>
      </c>
      <c r="P497" s="100">
        <v>0</v>
      </c>
      <c r="Q497" s="100">
        <v>0</v>
      </c>
      <c r="R497" s="100">
        <v>0</v>
      </c>
      <c r="S497" s="100">
        <v>0</v>
      </c>
    </row>
    <row r="498" spans="1:19">
      <c r="A498" s="89" t="s">
        <v>5182</v>
      </c>
      <c r="B498" s="89" t="s">
        <v>5183</v>
      </c>
      <c r="C498" s="100">
        <v>0</v>
      </c>
      <c r="D498" s="100">
        <v>0</v>
      </c>
      <c r="E498" s="100">
        <v>0</v>
      </c>
      <c r="F498" s="100">
        <v>0</v>
      </c>
      <c r="G498" s="100">
        <v>0</v>
      </c>
      <c r="H498" s="100">
        <v>0</v>
      </c>
      <c r="I498" s="100">
        <v>0</v>
      </c>
      <c r="J498" s="100">
        <v>0</v>
      </c>
      <c r="K498" s="100">
        <v>0</v>
      </c>
      <c r="L498" s="100">
        <v>0</v>
      </c>
      <c r="M498" s="100">
        <v>0</v>
      </c>
      <c r="N498" s="100">
        <v>177265.38500000001</v>
      </c>
      <c r="O498" s="100">
        <v>3799037.108</v>
      </c>
      <c r="P498" s="100">
        <v>1520735.8189999999</v>
      </c>
      <c r="Q498" s="100">
        <v>1428080.8640000001</v>
      </c>
      <c r="R498" s="100">
        <v>1145551.5789999999</v>
      </c>
      <c r="S498" s="100">
        <v>4474927.54</v>
      </c>
    </row>
    <row r="499" spans="1:19">
      <c r="A499" s="89" t="s">
        <v>5186</v>
      </c>
      <c r="B499" s="89" t="s">
        <v>5187</v>
      </c>
      <c r="C499" s="100">
        <v>0</v>
      </c>
      <c r="D499" s="100">
        <v>0</v>
      </c>
      <c r="E499" s="100">
        <v>0</v>
      </c>
      <c r="F499" s="100">
        <v>0</v>
      </c>
      <c r="G499" s="100">
        <v>0</v>
      </c>
      <c r="H499" s="100">
        <v>0</v>
      </c>
      <c r="I499" s="100">
        <v>0</v>
      </c>
      <c r="J499" s="100">
        <v>0</v>
      </c>
      <c r="K499" s="100">
        <v>0</v>
      </c>
      <c r="L499" s="100">
        <v>0</v>
      </c>
      <c r="M499" s="100">
        <v>0</v>
      </c>
      <c r="N499" s="100">
        <v>3390837.90411</v>
      </c>
      <c r="O499" s="100">
        <v>9323638.842389999</v>
      </c>
      <c r="P499" s="100">
        <v>26955285.702189997</v>
      </c>
      <c r="Q499" s="100">
        <v>7719625.4424300008</v>
      </c>
      <c r="R499" s="100">
        <v>10944631.888209999</v>
      </c>
      <c r="S499" s="100">
        <v>17652176.219999999</v>
      </c>
    </row>
    <row r="500" spans="1:19">
      <c r="A500" s="89" t="s">
        <v>5195</v>
      </c>
      <c r="B500" s="89" t="s">
        <v>5196</v>
      </c>
      <c r="C500" s="100">
        <v>0</v>
      </c>
      <c r="D500" s="100">
        <v>0</v>
      </c>
      <c r="E500" s="100">
        <v>0</v>
      </c>
      <c r="F500" s="100">
        <v>0</v>
      </c>
      <c r="G500" s="100">
        <v>0</v>
      </c>
      <c r="H500" s="100">
        <v>0</v>
      </c>
      <c r="I500" s="100">
        <v>0</v>
      </c>
      <c r="J500" s="100">
        <v>0</v>
      </c>
      <c r="K500" s="100">
        <v>0</v>
      </c>
      <c r="L500" s="100">
        <v>0</v>
      </c>
      <c r="M500" s="100">
        <v>0</v>
      </c>
      <c r="N500" s="100">
        <v>0</v>
      </c>
      <c r="O500" s="100">
        <v>0</v>
      </c>
      <c r="P500" s="100">
        <v>0</v>
      </c>
      <c r="Q500" s="100">
        <v>0</v>
      </c>
      <c r="R500" s="100">
        <v>0</v>
      </c>
      <c r="S500" s="100">
        <v>0</v>
      </c>
    </row>
    <row r="501" spans="1:19">
      <c r="A501" s="89" t="s">
        <v>5198</v>
      </c>
      <c r="B501" s="89" t="s">
        <v>5199</v>
      </c>
      <c r="C501" s="100">
        <v>0</v>
      </c>
      <c r="D501" s="100">
        <v>0</v>
      </c>
      <c r="E501" s="100">
        <v>0</v>
      </c>
      <c r="F501" s="100">
        <v>0</v>
      </c>
      <c r="G501" s="100">
        <v>0</v>
      </c>
      <c r="H501" s="100">
        <v>0</v>
      </c>
      <c r="I501" s="100">
        <v>0</v>
      </c>
      <c r="J501" s="100">
        <v>0</v>
      </c>
      <c r="K501" s="100">
        <v>0</v>
      </c>
      <c r="L501" s="100">
        <v>0</v>
      </c>
      <c r="M501" s="100">
        <v>0</v>
      </c>
      <c r="N501" s="100">
        <v>2229787695.0653701</v>
      </c>
      <c r="O501" s="100">
        <v>2443466165.71908</v>
      </c>
      <c r="P501" s="100">
        <v>2426385269.08041</v>
      </c>
      <c r="Q501" s="100">
        <v>2654027463.9201803</v>
      </c>
      <c r="R501" s="100">
        <v>3032101155.8917203</v>
      </c>
      <c r="S501" s="100">
        <v>3197227788.9699998</v>
      </c>
    </row>
    <row r="502" spans="1:19" ht="25.5">
      <c r="A502" s="89" t="s">
        <v>5216</v>
      </c>
      <c r="B502" s="89" t="s">
        <v>5217</v>
      </c>
      <c r="C502" s="100">
        <v>0</v>
      </c>
      <c r="D502" s="100">
        <v>0</v>
      </c>
      <c r="E502" s="100">
        <v>0</v>
      </c>
      <c r="F502" s="100">
        <v>0</v>
      </c>
      <c r="G502" s="100">
        <v>0</v>
      </c>
      <c r="H502" s="100">
        <v>0</v>
      </c>
      <c r="I502" s="100">
        <v>0</v>
      </c>
      <c r="J502" s="100">
        <v>0</v>
      </c>
      <c r="K502" s="100">
        <v>0</v>
      </c>
      <c r="L502" s="100">
        <v>0</v>
      </c>
      <c r="M502" s="100">
        <v>0</v>
      </c>
      <c r="N502" s="100">
        <v>0</v>
      </c>
      <c r="O502" s="100">
        <v>38847.002999999997</v>
      </c>
      <c r="P502" s="100">
        <v>0</v>
      </c>
      <c r="Q502" s="100">
        <v>0</v>
      </c>
      <c r="R502" s="100">
        <v>0</v>
      </c>
      <c r="S502" s="100">
        <v>0</v>
      </c>
    </row>
    <row r="503" spans="1:19">
      <c r="A503" s="89" t="s">
        <v>5223</v>
      </c>
      <c r="B503" s="89" t="s">
        <v>5224</v>
      </c>
      <c r="C503" s="100">
        <v>0</v>
      </c>
      <c r="D503" s="100">
        <v>0</v>
      </c>
      <c r="E503" s="100">
        <v>0</v>
      </c>
      <c r="F503" s="100">
        <v>0</v>
      </c>
      <c r="G503" s="100">
        <v>0</v>
      </c>
      <c r="H503" s="100">
        <v>0</v>
      </c>
      <c r="I503" s="100">
        <v>0</v>
      </c>
      <c r="J503" s="100">
        <v>0</v>
      </c>
      <c r="K503" s="100">
        <v>0</v>
      </c>
      <c r="L503" s="100">
        <v>0</v>
      </c>
      <c r="M503" s="100">
        <v>0</v>
      </c>
      <c r="N503" s="100">
        <v>3667269.56843</v>
      </c>
      <c r="O503" s="100">
        <v>13295858.92083</v>
      </c>
      <c r="P503" s="100">
        <v>13751646.865549998</v>
      </c>
      <c r="Q503" s="100">
        <v>15763832.93468</v>
      </c>
      <c r="R503" s="100">
        <v>12796625.04565</v>
      </c>
      <c r="S503" s="100">
        <v>13398298.890000001</v>
      </c>
    </row>
    <row r="504" spans="1:19">
      <c r="A504" s="89" t="s">
        <v>7676</v>
      </c>
      <c r="B504" s="89" t="s">
        <v>7677</v>
      </c>
      <c r="C504" s="100">
        <v>0</v>
      </c>
      <c r="D504" s="100">
        <v>0</v>
      </c>
      <c r="E504" s="100">
        <v>0</v>
      </c>
      <c r="F504" s="100">
        <v>0</v>
      </c>
      <c r="G504" s="100">
        <v>0</v>
      </c>
      <c r="H504" s="100">
        <v>0</v>
      </c>
      <c r="I504" s="100">
        <v>0</v>
      </c>
      <c r="J504" s="100">
        <v>0</v>
      </c>
      <c r="K504" s="100">
        <v>0</v>
      </c>
      <c r="L504" s="100">
        <v>0</v>
      </c>
      <c r="M504" s="100">
        <v>0</v>
      </c>
      <c r="N504" s="100">
        <v>0</v>
      </c>
      <c r="O504" s="100">
        <v>162433.99340000001</v>
      </c>
      <c r="P504" s="100">
        <v>0</v>
      </c>
      <c r="Q504" s="100">
        <v>0</v>
      </c>
      <c r="R504" s="100">
        <v>0</v>
      </c>
      <c r="S504" s="100">
        <v>0</v>
      </c>
    </row>
    <row r="505" spans="1:19">
      <c r="A505" s="89" t="s">
        <v>5227</v>
      </c>
      <c r="B505" s="89" t="s">
        <v>5228</v>
      </c>
      <c r="C505" s="100">
        <v>0</v>
      </c>
      <c r="D505" s="100">
        <v>0</v>
      </c>
      <c r="E505" s="100">
        <v>0</v>
      </c>
      <c r="F505" s="100">
        <v>0</v>
      </c>
      <c r="G505" s="100">
        <v>0</v>
      </c>
      <c r="H505" s="100">
        <v>0</v>
      </c>
      <c r="I505" s="100">
        <v>0</v>
      </c>
      <c r="J505" s="100">
        <v>0</v>
      </c>
      <c r="K505" s="100">
        <v>0</v>
      </c>
      <c r="L505" s="100">
        <v>0</v>
      </c>
      <c r="M505" s="100">
        <v>0</v>
      </c>
      <c r="N505" s="100">
        <v>2849910437.0535402</v>
      </c>
      <c r="O505" s="100">
        <v>2615575441.5908499</v>
      </c>
      <c r="P505" s="100">
        <v>2910441798.4333901</v>
      </c>
      <c r="Q505" s="100">
        <v>2564048753.7175899</v>
      </c>
      <c r="R505" s="100">
        <v>2597026984.8874798</v>
      </c>
      <c r="S505" s="100">
        <v>2470636510.3000002</v>
      </c>
    </row>
    <row r="506" spans="1:19" ht="25.5">
      <c r="A506" s="89" t="s">
        <v>5241</v>
      </c>
      <c r="B506" s="89" t="s">
        <v>5242</v>
      </c>
      <c r="C506" s="100">
        <v>0</v>
      </c>
      <c r="D506" s="100">
        <v>0</v>
      </c>
      <c r="E506" s="100">
        <v>0</v>
      </c>
      <c r="F506" s="100">
        <v>0</v>
      </c>
      <c r="G506" s="100">
        <v>0</v>
      </c>
      <c r="H506" s="100">
        <v>0</v>
      </c>
      <c r="I506" s="100">
        <v>0</v>
      </c>
      <c r="J506" s="100">
        <v>0</v>
      </c>
      <c r="K506" s="100">
        <v>0</v>
      </c>
      <c r="L506" s="100">
        <v>0</v>
      </c>
      <c r="M506" s="100">
        <v>0</v>
      </c>
      <c r="N506" s="100">
        <v>2749925.33868</v>
      </c>
      <c r="O506" s="100">
        <v>833061.74672000005</v>
      </c>
      <c r="P506" s="100">
        <v>1120615.33084</v>
      </c>
      <c r="Q506" s="100">
        <v>1396803.8462799999</v>
      </c>
      <c r="R506" s="100">
        <v>1315875.6213800001</v>
      </c>
      <c r="S506" s="100">
        <v>3771329.67</v>
      </c>
    </row>
    <row r="507" spans="1:19">
      <c r="A507" s="89" t="s">
        <v>5248</v>
      </c>
      <c r="B507" s="89" t="s">
        <v>5249</v>
      </c>
      <c r="C507" s="100">
        <v>0</v>
      </c>
      <c r="D507" s="100">
        <v>0</v>
      </c>
      <c r="E507" s="100">
        <v>0</v>
      </c>
      <c r="F507" s="100">
        <v>0</v>
      </c>
      <c r="G507" s="100">
        <v>0</v>
      </c>
      <c r="H507" s="100">
        <v>0</v>
      </c>
      <c r="I507" s="100">
        <v>0</v>
      </c>
      <c r="J507" s="100">
        <v>0</v>
      </c>
      <c r="K507" s="100">
        <v>0</v>
      </c>
      <c r="L507" s="100">
        <v>0</v>
      </c>
      <c r="M507" s="100">
        <v>0</v>
      </c>
      <c r="N507" s="100">
        <v>257990336.26429</v>
      </c>
      <c r="O507" s="100">
        <v>301517731.18166</v>
      </c>
      <c r="P507" s="100">
        <v>375741654.49740005</v>
      </c>
      <c r="Q507" s="100">
        <v>444879648.34531999</v>
      </c>
      <c r="R507" s="100">
        <v>574848271.10452998</v>
      </c>
      <c r="S507" s="100">
        <v>689390085.00999999</v>
      </c>
    </row>
    <row r="508" spans="1:19">
      <c r="A508" s="89" t="s">
        <v>5259</v>
      </c>
      <c r="B508" s="89" t="s">
        <v>5260</v>
      </c>
      <c r="C508" s="100">
        <v>0</v>
      </c>
      <c r="D508" s="100">
        <v>0</v>
      </c>
      <c r="E508" s="100">
        <v>0</v>
      </c>
      <c r="F508" s="100">
        <v>0</v>
      </c>
      <c r="G508" s="100">
        <v>0</v>
      </c>
      <c r="H508" s="100">
        <v>0</v>
      </c>
      <c r="I508" s="100">
        <v>0</v>
      </c>
      <c r="J508" s="100">
        <v>0</v>
      </c>
      <c r="K508" s="100">
        <v>0</v>
      </c>
      <c r="L508" s="100">
        <v>0</v>
      </c>
      <c r="M508" s="100">
        <v>0</v>
      </c>
      <c r="N508" s="100">
        <v>2897094072.7925801</v>
      </c>
      <c r="O508" s="100">
        <v>2027674064.4052601</v>
      </c>
      <c r="P508" s="100">
        <v>2066329494.75984</v>
      </c>
      <c r="Q508" s="100">
        <v>2718797974.11589</v>
      </c>
      <c r="R508" s="100">
        <v>2450262398.07619</v>
      </c>
      <c r="S508" s="100">
        <v>4843021423.0500002</v>
      </c>
    </row>
    <row r="509" spans="1:19">
      <c r="A509" s="89" t="s">
        <v>5269</v>
      </c>
      <c r="B509" s="89" t="s">
        <v>5270</v>
      </c>
      <c r="C509" s="100">
        <v>0</v>
      </c>
      <c r="D509" s="100">
        <v>0</v>
      </c>
      <c r="E509" s="100">
        <v>0</v>
      </c>
      <c r="F509" s="100">
        <v>0</v>
      </c>
      <c r="G509" s="100">
        <v>0</v>
      </c>
      <c r="H509" s="100">
        <v>0</v>
      </c>
      <c r="I509" s="100">
        <v>0</v>
      </c>
      <c r="J509" s="100">
        <v>0</v>
      </c>
      <c r="K509" s="100">
        <v>0</v>
      </c>
      <c r="L509" s="100">
        <v>0</v>
      </c>
      <c r="M509" s="100">
        <v>0</v>
      </c>
      <c r="N509" s="100">
        <v>606776.73699999996</v>
      </c>
      <c r="O509" s="100">
        <v>4567883.3049999997</v>
      </c>
      <c r="P509" s="100">
        <v>1832371.8629999999</v>
      </c>
      <c r="Q509" s="100">
        <v>42735521.862089999</v>
      </c>
      <c r="R509" s="100">
        <v>97995762.207000002</v>
      </c>
      <c r="S509" s="100">
        <v>13147803.5</v>
      </c>
    </row>
    <row r="510" spans="1:19">
      <c r="A510" s="89" t="s">
        <v>5273</v>
      </c>
      <c r="B510" s="89" t="s">
        <v>5274</v>
      </c>
      <c r="C510" s="100">
        <v>0</v>
      </c>
      <c r="D510" s="100">
        <v>0</v>
      </c>
      <c r="E510" s="100">
        <v>0</v>
      </c>
      <c r="F510" s="100">
        <v>0</v>
      </c>
      <c r="G510" s="100">
        <v>0</v>
      </c>
      <c r="H510" s="100">
        <v>0</v>
      </c>
      <c r="I510" s="100">
        <v>0</v>
      </c>
      <c r="J510" s="100">
        <v>0</v>
      </c>
      <c r="K510" s="100">
        <v>0</v>
      </c>
      <c r="L510" s="100">
        <v>0</v>
      </c>
      <c r="M510" s="100">
        <v>0</v>
      </c>
      <c r="N510" s="100">
        <v>0</v>
      </c>
      <c r="O510" s="100">
        <v>0</v>
      </c>
      <c r="P510" s="100">
        <v>0</v>
      </c>
      <c r="Q510" s="100">
        <v>0</v>
      </c>
      <c r="R510" s="100">
        <v>0</v>
      </c>
      <c r="S510" s="100">
        <v>0</v>
      </c>
    </row>
    <row r="511" spans="1:19">
      <c r="A511" s="89" t="s">
        <v>5277</v>
      </c>
      <c r="B511" s="89" t="s">
        <v>220</v>
      </c>
      <c r="C511" s="100">
        <v>0</v>
      </c>
      <c r="D511" s="100">
        <v>0</v>
      </c>
      <c r="E511" s="100">
        <v>0</v>
      </c>
      <c r="F511" s="100">
        <v>0</v>
      </c>
      <c r="G511" s="100">
        <v>0</v>
      </c>
      <c r="H511" s="100">
        <v>0</v>
      </c>
      <c r="I511" s="100">
        <v>0</v>
      </c>
      <c r="J511" s="100">
        <v>0</v>
      </c>
      <c r="K511" s="100">
        <v>0</v>
      </c>
      <c r="L511" s="100">
        <v>0</v>
      </c>
      <c r="M511" s="100">
        <v>0</v>
      </c>
      <c r="N511" s="100">
        <v>0</v>
      </c>
      <c r="O511" s="100">
        <v>0</v>
      </c>
      <c r="P511" s="100">
        <v>0</v>
      </c>
      <c r="Q511" s="100">
        <v>0</v>
      </c>
      <c r="R511" s="100">
        <v>0</v>
      </c>
      <c r="S511" s="100">
        <v>0</v>
      </c>
    </row>
    <row r="512" spans="1:19">
      <c r="A512" s="89" t="s">
        <v>7678</v>
      </c>
      <c r="B512" s="89" t="s">
        <v>7649</v>
      </c>
      <c r="C512" s="100">
        <v>0</v>
      </c>
      <c r="D512" s="100">
        <v>0</v>
      </c>
      <c r="E512" s="100">
        <v>0</v>
      </c>
      <c r="F512" s="100">
        <v>0</v>
      </c>
      <c r="G512" s="100">
        <v>0</v>
      </c>
      <c r="H512" s="100">
        <v>0</v>
      </c>
      <c r="I512" s="100">
        <v>0</v>
      </c>
      <c r="J512" s="100">
        <v>0</v>
      </c>
      <c r="K512" s="100">
        <v>0</v>
      </c>
      <c r="L512" s="100">
        <v>0</v>
      </c>
      <c r="M512" s="100">
        <v>0</v>
      </c>
      <c r="N512" s="100">
        <v>0</v>
      </c>
      <c r="O512" s="100">
        <v>280966260.26143998</v>
      </c>
      <c r="P512" s="100">
        <v>1122349998.1978798</v>
      </c>
      <c r="Q512" s="100">
        <v>824489096.50641</v>
      </c>
      <c r="R512" s="100">
        <v>454330880.6153</v>
      </c>
      <c r="S512" s="100">
        <v>497961388.63999999</v>
      </c>
    </row>
    <row r="513" spans="1:19">
      <c r="A513" s="89" t="s">
        <v>5281</v>
      </c>
      <c r="B513" s="89" t="s">
        <v>27</v>
      </c>
      <c r="C513" s="100">
        <v>0</v>
      </c>
      <c r="D513" s="100">
        <v>0</v>
      </c>
      <c r="E513" s="100">
        <v>0</v>
      </c>
      <c r="F513" s="100">
        <v>0</v>
      </c>
      <c r="G513" s="100">
        <v>0</v>
      </c>
      <c r="H513" s="100">
        <v>0</v>
      </c>
      <c r="I513" s="100">
        <v>0</v>
      </c>
      <c r="J513" s="100">
        <v>0</v>
      </c>
      <c r="K513" s="100">
        <v>0</v>
      </c>
      <c r="L513" s="100">
        <v>0</v>
      </c>
      <c r="M513" s="100">
        <v>0</v>
      </c>
      <c r="N513" s="100">
        <v>412181623.35251004</v>
      </c>
      <c r="O513" s="100">
        <v>273665615.33042997</v>
      </c>
      <c r="P513" s="100">
        <v>423593655.68913001</v>
      </c>
      <c r="Q513" s="100">
        <v>1218686538.2391698</v>
      </c>
      <c r="R513" s="100">
        <v>393049368.15459001</v>
      </c>
      <c r="S513" s="100">
        <v>463233345.24000001</v>
      </c>
    </row>
    <row r="514" spans="1:19">
      <c r="A514" s="89" t="s">
        <v>5291</v>
      </c>
      <c r="B514" s="89" t="s">
        <v>5292</v>
      </c>
      <c r="C514" s="100">
        <v>0</v>
      </c>
      <c r="D514" s="100">
        <v>0</v>
      </c>
      <c r="E514" s="100">
        <v>0</v>
      </c>
      <c r="F514" s="100">
        <v>0</v>
      </c>
      <c r="G514" s="100">
        <v>0</v>
      </c>
      <c r="H514" s="100">
        <v>0</v>
      </c>
      <c r="I514" s="100">
        <v>0</v>
      </c>
      <c r="J514" s="100">
        <v>0</v>
      </c>
      <c r="K514" s="100">
        <v>0</v>
      </c>
      <c r="L514" s="100">
        <v>0</v>
      </c>
      <c r="M514" s="100">
        <v>0</v>
      </c>
      <c r="N514" s="100">
        <v>7396978.4413999999</v>
      </c>
      <c r="O514" s="100">
        <v>40057791.666510001</v>
      </c>
      <c r="P514" s="100">
        <v>8487496.313649999</v>
      </c>
      <c r="Q514" s="100">
        <v>28232015.643959999</v>
      </c>
      <c r="R514" s="100">
        <v>82384351.308940008</v>
      </c>
      <c r="S514" s="100">
        <v>32898266.050000001</v>
      </c>
    </row>
    <row r="515" spans="1:19" ht="25.5">
      <c r="A515" s="89" t="s">
        <v>5300</v>
      </c>
      <c r="B515" s="89" t="s">
        <v>5301</v>
      </c>
      <c r="C515" s="100">
        <v>0</v>
      </c>
      <c r="D515" s="100">
        <v>0</v>
      </c>
      <c r="E515" s="100">
        <v>0</v>
      </c>
      <c r="F515" s="100">
        <v>0</v>
      </c>
      <c r="G515" s="100">
        <v>0</v>
      </c>
      <c r="H515" s="100">
        <v>0</v>
      </c>
      <c r="I515" s="100">
        <v>0</v>
      </c>
      <c r="J515" s="100">
        <v>0</v>
      </c>
      <c r="K515" s="100">
        <v>0</v>
      </c>
      <c r="L515" s="100">
        <v>0</v>
      </c>
      <c r="M515" s="100">
        <v>0</v>
      </c>
      <c r="N515" s="100">
        <v>2150384.1469999999</v>
      </c>
      <c r="O515" s="100">
        <v>4922420.27764</v>
      </c>
      <c r="P515" s="100">
        <v>26983750.249419998</v>
      </c>
      <c r="Q515" s="100">
        <v>24415699.815139998</v>
      </c>
      <c r="R515" s="100">
        <v>26989158.346500002</v>
      </c>
      <c r="S515" s="100">
        <v>29233674.670000002</v>
      </c>
    </row>
    <row r="516" spans="1:19">
      <c r="A516" s="89" t="s">
        <v>7679</v>
      </c>
      <c r="B516" s="89" t="s">
        <v>7680</v>
      </c>
      <c r="C516" s="100">
        <v>0</v>
      </c>
      <c r="D516" s="100">
        <v>0</v>
      </c>
      <c r="E516" s="100">
        <v>0</v>
      </c>
      <c r="F516" s="100">
        <v>0</v>
      </c>
      <c r="G516" s="100">
        <v>0</v>
      </c>
      <c r="H516" s="100">
        <v>0</v>
      </c>
      <c r="I516" s="100">
        <v>0</v>
      </c>
      <c r="J516" s="100">
        <v>0</v>
      </c>
      <c r="K516" s="100">
        <v>0</v>
      </c>
      <c r="L516" s="100">
        <v>0</v>
      </c>
      <c r="M516" s="100">
        <v>0</v>
      </c>
      <c r="N516" s="100">
        <v>0</v>
      </c>
      <c r="O516" s="100">
        <v>0</v>
      </c>
      <c r="P516" s="100">
        <v>0</v>
      </c>
      <c r="Q516" s="100">
        <v>0</v>
      </c>
      <c r="R516" s="100">
        <v>0</v>
      </c>
      <c r="S516" s="100">
        <v>0</v>
      </c>
    </row>
    <row r="517" spans="1:19">
      <c r="A517" s="89" t="s">
        <v>5305</v>
      </c>
      <c r="B517" s="89" t="s">
        <v>4296</v>
      </c>
      <c r="C517" s="100">
        <v>1033481031</v>
      </c>
      <c r="D517" s="100">
        <v>1003294597</v>
      </c>
      <c r="E517" s="100">
        <v>841879543</v>
      </c>
      <c r="F517" s="100">
        <v>649903050</v>
      </c>
      <c r="G517" s="100">
        <v>594398437</v>
      </c>
      <c r="H517" s="100">
        <v>1003750158</v>
      </c>
      <c r="I517" s="100">
        <v>1326670230</v>
      </c>
      <c r="J517" s="100">
        <v>1315692493</v>
      </c>
      <c r="K517" s="100">
        <v>1453535932</v>
      </c>
      <c r="L517" s="100">
        <v>1343592730</v>
      </c>
      <c r="M517" s="100">
        <v>2015492679.8441699</v>
      </c>
      <c r="N517" s="100">
        <v>2012986178.7646799</v>
      </c>
      <c r="O517" s="100">
        <v>3027671140.5279999</v>
      </c>
      <c r="P517" s="100">
        <v>3836134310.6141</v>
      </c>
      <c r="Q517" s="100">
        <v>4397846875.9754305</v>
      </c>
      <c r="R517" s="100">
        <v>5722431737.2611599</v>
      </c>
      <c r="S517" s="100">
        <v>7919795973.29</v>
      </c>
    </row>
    <row r="518" spans="1:19">
      <c r="A518" s="89" t="s">
        <v>7720</v>
      </c>
      <c r="B518" s="89" t="s">
        <v>7736</v>
      </c>
      <c r="C518" s="100">
        <v>130472397</v>
      </c>
      <c r="D518" s="100">
        <v>119789470</v>
      </c>
      <c r="E518" s="100">
        <v>94917859</v>
      </c>
      <c r="F518" s="100">
        <v>79581672</v>
      </c>
      <c r="G518" s="100">
        <v>69349589</v>
      </c>
      <c r="H518" s="100">
        <v>48894143</v>
      </c>
      <c r="I518" s="100">
        <v>51506839</v>
      </c>
      <c r="J518" s="100">
        <v>96753091</v>
      </c>
      <c r="K518" s="100">
        <v>55790031</v>
      </c>
      <c r="L518" s="100">
        <v>29193598</v>
      </c>
      <c r="M518" s="100">
        <v>24067648.9344</v>
      </c>
      <c r="N518" s="100">
        <v>0</v>
      </c>
      <c r="O518" s="100">
        <v>0</v>
      </c>
      <c r="P518" s="100">
        <v>0</v>
      </c>
      <c r="Q518" s="100">
        <v>0</v>
      </c>
      <c r="R518" s="100">
        <v>0</v>
      </c>
      <c r="S518" s="100">
        <v>0</v>
      </c>
    </row>
    <row r="519" spans="1:19">
      <c r="A519" s="89" t="s">
        <v>5306</v>
      </c>
      <c r="B519" s="89" t="s">
        <v>4298</v>
      </c>
      <c r="C519" s="100">
        <v>237876</v>
      </c>
      <c r="D519" s="100">
        <v>0</v>
      </c>
      <c r="E519" s="100">
        <v>300753</v>
      </c>
      <c r="F519" s="100">
        <v>0</v>
      </c>
      <c r="G519" s="100">
        <v>0</v>
      </c>
      <c r="H519" s="100">
        <v>0</v>
      </c>
      <c r="I519" s="100">
        <v>0</v>
      </c>
      <c r="J519" s="100">
        <v>0</v>
      </c>
      <c r="K519" s="100">
        <v>0</v>
      </c>
      <c r="L519" s="100">
        <v>0</v>
      </c>
      <c r="M519" s="100">
        <v>0</v>
      </c>
      <c r="N519" s="100">
        <v>40096200.480489999</v>
      </c>
      <c r="O519" s="100">
        <v>76425272.666850001</v>
      </c>
      <c r="P519" s="100">
        <v>5684.62</v>
      </c>
      <c r="Q519" s="100">
        <v>0</v>
      </c>
      <c r="R519" s="100">
        <v>457332.03499999997</v>
      </c>
      <c r="S519" s="100">
        <v>20000</v>
      </c>
    </row>
    <row r="520" spans="1:19">
      <c r="A520" s="89" t="s">
        <v>5316</v>
      </c>
      <c r="B520" s="89" t="s">
        <v>550</v>
      </c>
      <c r="C520" s="100">
        <v>0</v>
      </c>
      <c r="D520" s="100">
        <v>0</v>
      </c>
      <c r="E520" s="100">
        <v>0</v>
      </c>
      <c r="F520" s="100">
        <v>0</v>
      </c>
      <c r="G520" s="100">
        <v>0</v>
      </c>
      <c r="H520" s="100">
        <v>0</v>
      </c>
      <c r="I520" s="100">
        <v>0</v>
      </c>
      <c r="J520" s="100">
        <v>0</v>
      </c>
      <c r="K520" s="100">
        <v>0</v>
      </c>
      <c r="L520" s="100">
        <v>0</v>
      </c>
      <c r="M520" s="100">
        <v>2653157.6379999998</v>
      </c>
      <c r="N520" s="100">
        <v>19406746.570810001</v>
      </c>
      <c r="O520" s="100">
        <v>30607105.833610002</v>
      </c>
      <c r="P520" s="100">
        <v>16619258.488430001</v>
      </c>
      <c r="Q520" s="100">
        <v>14113592.16519</v>
      </c>
      <c r="R520" s="100">
        <v>19055504.66578</v>
      </c>
      <c r="S520" s="100">
        <v>540538.69999999995</v>
      </c>
    </row>
    <row r="521" spans="1:19">
      <c r="A521" s="89" t="s">
        <v>5328</v>
      </c>
      <c r="B521" s="89" t="s">
        <v>1209</v>
      </c>
      <c r="C521" s="100">
        <v>0</v>
      </c>
      <c r="D521" s="100">
        <v>0</v>
      </c>
      <c r="E521" s="100">
        <v>0</v>
      </c>
      <c r="F521" s="100">
        <v>0</v>
      </c>
      <c r="G521" s="100">
        <v>0</v>
      </c>
      <c r="H521" s="100">
        <v>0</v>
      </c>
      <c r="I521" s="100">
        <v>0</v>
      </c>
      <c r="J521" s="100">
        <v>0</v>
      </c>
      <c r="K521" s="100">
        <v>0</v>
      </c>
      <c r="L521" s="100">
        <v>0</v>
      </c>
      <c r="M521" s="100">
        <v>0</v>
      </c>
      <c r="N521" s="100">
        <v>37455510.890819997</v>
      </c>
      <c r="O521" s="100">
        <v>119478367.74908</v>
      </c>
      <c r="P521" s="100">
        <v>87127641.001809999</v>
      </c>
      <c r="Q521" s="100">
        <v>29038518.2797</v>
      </c>
      <c r="R521" s="100">
        <v>36018158.374109998</v>
      </c>
      <c r="S521" s="100">
        <v>162822026.56</v>
      </c>
    </row>
    <row r="522" spans="1:19">
      <c r="A522" s="89" t="s">
        <v>5330</v>
      </c>
      <c r="B522" s="89" t="s">
        <v>1230</v>
      </c>
      <c r="C522" s="100">
        <v>902770758</v>
      </c>
      <c r="D522" s="100">
        <v>883505127</v>
      </c>
      <c r="E522" s="100">
        <v>746660931</v>
      </c>
      <c r="F522" s="100">
        <v>570321378</v>
      </c>
      <c r="G522" s="100">
        <v>525048848</v>
      </c>
      <c r="H522" s="100">
        <v>954856015</v>
      </c>
      <c r="I522" s="100">
        <v>1275163391</v>
      </c>
      <c r="J522" s="100">
        <v>1218939402</v>
      </c>
      <c r="K522" s="100">
        <v>1397745901</v>
      </c>
      <c r="L522" s="100">
        <v>1314399132</v>
      </c>
      <c r="M522" s="100">
        <v>1988771873.27177</v>
      </c>
      <c r="N522" s="100">
        <v>1648781739.6770401</v>
      </c>
      <c r="O522" s="100">
        <v>2489002084.8487</v>
      </c>
      <c r="P522" s="100">
        <v>3214659145.5924201</v>
      </c>
      <c r="Q522" s="100">
        <v>3644706486.4031601</v>
      </c>
      <c r="R522" s="100">
        <v>4864448900.3106203</v>
      </c>
      <c r="S522" s="100">
        <v>6892375040.21</v>
      </c>
    </row>
    <row r="523" spans="1:19">
      <c r="A523" s="89" t="s">
        <v>5349</v>
      </c>
      <c r="B523" s="89" t="s">
        <v>2473</v>
      </c>
      <c r="C523" s="100">
        <v>0</v>
      </c>
      <c r="D523" s="100">
        <v>0</v>
      </c>
      <c r="E523" s="100">
        <v>0</v>
      </c>
      <c r="F523" s="100">
        <v>0</v>
      </c>
      <c r="G523" s="100">
        <v>0</v>
      </c>
      <c r="H523" s="100">
        <v>0</v>
      </c>
      <c r="I523" s="100">
        <v>0</v>
      </c>
      <c r="J523" s="100">
        <v>0</v>
      </c>
      <c r="K523" s="100">
        <v>0</v>
      </c>
      <c r="L523" s="100">
        <v>0</v>
      </c>
      <c r="M523" s="100">
        <v>0</v>
      </c>
      <c r="N523" s="100">
        <v>267245981.14552</v>
      </c>
      <c r="O523" s="100">
        <v>312158309.42976004</v>
      </c>
      <c r="P523" s="100">
        <v>517722580.91144001</v>
      </c>
      <c r="Q523" s="100">
        <v>709988279.12738001</v>
      </c>
      <c r="R523" s="100">
        <v>802451841.87565005</v>
      </c>
      <c r="S523" s="100">
        <v>864038367.82000005</v>
      </c>
    </row>
    <row r="524" spans="1:19">
      <c r="A524" s="89" t="s">
        <v>5374</v>
      </c>
      <c r="B524" s="89" t="s">
        <v>5375</v>
      </c>
      <c r="C524" s="100">
        <v>20341269399</v>
      </c>
      <c r="D524" s="100">
        <v>21734296214</v>
      </c>
      <c r="E524" s="100">
        <v>26101747895</v>
      </c>
      <c r="F524" s="100">
        <v>27603738166</v>
      </c>
      <c r="G524" s="100">
        <v>32216868508</v>
      </c>
      <c r="H524" s="100">
        <v>31248923899</v>
      </c>
      <c r="I524" s="100">
        <v>37900136493</v>
      </c>
      <c r="J524" s="100">
        <v>44265517851</v>
      </c>
      <c r="K524" s="100">
        <v>50840404692</v>
      </c>
      <c r="L524" s="100">
        <v>51467962499</v>
      </c>
      <c r="M524" s="100">
        <v>56422059345.261398</v>
      </c>
      <c r="N524" s="100">
        <v>64022400316.920998</v>
      </c>
      <c r="O524" s="100">
        <v>73587807515.757095</v>
      </c>
      <c r="P524" s="100">
        <v>71654414615.570908</v>
      </c>
      <c r="Q524" s="100">
        <v>78731576711.953705</v>
      </c>
      <c r="R524" s="100">
        <v>89258137161.307098</v>
      </c>
      <c r="S524" s="100">
        <v>105928789047.32001</v>
      </c>
    </row>
    <row r="525" spans="1:19">
      <c r="A525" s="89" t="s">
        <v>5376</v>
      </c>
      <c r="B525" s="89" t="s">
        <v>2761</v>
      </c>
      <c r="C525" s="100">
        <v>8045196841</v>
      </c>
      <c r="D525" s="100">
        <v>8868492182</v>
      </c>
      <c r="E525" s="100">
        <v>10209874422</v>
      </c>
      <c r="F525" s="100">
        <v>11083720464</v>
      </c>
      <c r="G525" s="100">
        <v>12873660245</v>
      </c>
      <c r="H525" s="100">
        <v>12077700551</v>
      </c>
      <c r="I525" s="100">
        <v>13789697648</v>
      </c>
      <c r="J525" s="100">
        <v>15193390827</v>
      </c>
      <c r="K525" s="100">
        <v>16845314291</v>
      </c>
      <c r="L525" s="100">
        <v>18654738764</v>
      </c>
      <c r="M525" s="100">
        <v>20263526922.076302</v>
      </c>
      <c r="N525" s="100">
        <v>24157395132.408802</v>
      </c>
      <c r="O525" s="100">
        <v>26377709662.963898</v>
      </c>
      <c r="P525" s="100">
        <v>26443244914.813499</v>
      </c>
      <c r="Q525" s="100">
        <v>28704381579.891201</v>
      </c>
      <c r="R525" s="100">
        <v>32106240849.195801</v>
      </c>
      <c r="S525" s="100">
        <v>36658753720.110001</v>
      </c>
    </row>
    <row r="526" spans="1:19">
      <c r="A526" s="89" t="s">
        <v>5385</v>
      </c>
      <c r="B526" s="89" t="s">
        <v>2765</v>
      </c>
      <c r="C526" s="100">
        <v>6044961209</v>
      </c>
      <c r="D526" s="100">
        <v>7129918626</v>
      </c>
      <c r="E526" s="100">
        <v>7994214537</v>
      </c>
      <c r="F526" s="100">
        <v>8383593031</v>
      </c>
      <c r="G526" s="100">
        <v>9147534723</v>
      </c>
      <c r="H526" s="100">
        <v>10988668074</v>
      </c>
      <c r="I526" s="100">
        <v>13457749219</v>
      </c>
      <c r="J526" s="100">
        <v>16994304725</v>
      </c>
      <c r="K526" s="100">
        <v>17993286382</v>
      </c>
      <c r="L526" s="100">
        <v>19290577170</v>
      </c>
      <c r="M526" s="100">
        <v>20905649973.782501</v>
      </c>
      <c r="N526" s="100">
        <v>23231968327.868</v>
      </c>
      <c r="O526" s="100">
        <v>25796516548.648602</v>
      </c>
      <c r="P526" s="100">
        <v>27044910547.452103</v>
      </c>
      <c r="Q526" s="100">
        <v>30836705123.251301</v>
      </c>
      <c r="R526" s="100">
        <v>33425913865.4575</v>
      </c>
      <c r="S526" s="100">
        <v>38754441341.760002</v>
      </c>
    </row>
    <row r="527" spans="1:19">
      <c r="A527" s="89" t="s">
        <v>5403</v>
      </c>
      <c r="B527" s="89" t="s">
        <v>5404</v>
      </c>
      <c r="C527" s="100">
        <v>1115069421</v>
      </c>
      <c r="D527" s="100">
        <v>818490382</v>
      </c>
      <c r="E527" s="100">
        <v>1401655035</v>
      </c>
      <c r="F527" s="100">
        <v>1248267912</v>
      </c>
      <c r="G527" s="100">
        <v>1575795988</v>
      </c>
      <c r="H527" s="100">
        <v>1124166051</v>
      </c>
      <c r="I527" s="100">
        <v>1409272923</v>
      </c>
      <c r="J527" s="100">
        <v>1118289496</v>
      </c>
      <c r="K527" s="100">
        <v>1508213611</v>
      </c>
      <c r="L527" s="100">
        <v>1135757143</v>
      </c>
      <c r="M527" s="100">
        <v>1228145943.7691798</v>
      </c>
      <c r="N527" s="100">
        <v>1177745511.5463998</v>
      </c>
      <c r="O527" s="100">
        <v>1595191778.92974</v>
      </c>
      <c r="P527" s="100">
        <v>1126445578.57781</v>
      </c>
      <c r="Q527" s="100">
        <v>1165883430.58673</v>
      </c>
      <c r="R527" s="100">
        <v>1130830362.29704</v>
      </c>
      <c r="S527" s="100">
        <v>1689827844.8599999</v>
      </c>
    </row>
    <row r="528" spans="1:19">
      <c r="A528" s="89" t="s">
        <v>5412</v>
      </c>
      <c r="B528" s="89" t="s">
        <v>2759</v>
      </c>
      <c r="C528" s="100">
        <v>378044888</v>
      </c>
      <c r="D528" s="100">
        <v>285332731</v>
      </c>
      <c r="E528" s="100">
        <v>411728506</v>
      </c>
      <c r="F528" s="100">
        <v>507449348</v>
      </c>
      <c r="G528" s="100">
        <v>561694649</v>
      </c>
      <c r="H528" s="100">
        <v>297414673</v>
      </c>
      <c r="I528" s="100">
        <v>477518920</v>
      </c>
      <c r="J528" s="100">
        <v>492002395</v>
      </c>
      <c r="K528" s="100">
        <v>913220379</v>
      </c>
      <c r="L528" s="100">
        <v>499152808</v>
      </c>
      <c r="M528" s="100">
        <v>457586403.57639003</v>
      </c>
      <c r="N528" s="100">
        <v>618099702.24400997</v>
      </c>
      <c r="O528" s="100">
        <v>816807001.63042009</v>
      </c>
      <c r="P528" s="100">
        <v>492671151.55365002</v>
      </c>
      <c r="Q528" s="100">
        <v>645471360.43587005</v>
      </c>
      <c r="R528" s="100">
        <v>801014849.7802</v>
      </c>
      <c r="S528" s="100">
        <v>1306394684.1900001</v>
      </c>
    </row>
    <row r="529" spans="1:19">
      <c r="A529" s="89" t="s">
        <v>5421</v>
      </c>
      <c r="B529" s="89" t="s">
        <v>5422</v>
      </c>
      <c r="C529" s="100">
        <v>518576898</v>
      </c>
      <c r="D529" s="100">
        <v>516361831</v>
      </c>
      <c r="E529" s="100">
        <v>568845930</v>
      </c>
      <c r="F529" s="100">
        <v>645722709</v>
      </c>
      <c r="G529" s="100">
        <v>751263183</v>
      </c>
      <c r="H529" s="100">
        <v>686886772</v>
      </c>
      <c r="I529" s="100">
        <v>858773740</v>
      </c>
      <c r="J529" s="100">
        <v>1022133651</v>
      </c>
      <c r="K529" s="100">
        <v>1456925227</v>
      </c>
      <c r="L529" s="100">
        <v>1148024399</v>
      </c>
      <c r="M529" s="100">
        <v>1279867239.7293401</v>
      </c>
      <c r="N529" s="100">
        <v>1573314826.69996</v>
      </c>
      <c r="O529" s="100">
        <v>2021593862.9644198</v>
      </c>
      <c r="P529" s="100">
        <v>1075788396.85691</v>
      </c>
      <c r="Q529" s="100">
        <v>1516980848.56955</v>
      </c>
      <c r="R529" s="100">
        <v>1960140398.3783898</v>
      </c>
      <c r="S529" s="100">
        <v>2624155344.9899998</v>
      </c>
    </row>
    <row r="530" spans="1:19">
      <c r="A530" s="89" t="s">
        <v>5431</v>
      </c>
      <c r="B530" s="89" t="s">
        <v>5432</v>
      </c>
      <c r="C530" s="100">
        <v>473455118</v>
      </c>
      <c r="D530" s="100">
        <v>339944335</v>
      </c>
      <c r="E530" s="100">
        <v>402341635</v>
      </c>
      <c r="F530" s="100">
        <v>456531637</v>
      </c>
      <c r="G530" s="100">
        <v>525536482</v>
      </c>
      <c r="H530" s="100">
        <v>501497900</v>
      </c>
      <c r="I530" s="100">
        <v>839841176</v>
      </c>
      <c r="J530" s="100">
        <v>856634472</v>
      </c>
      <c r="K530" s="100">
        <v>1037163307</v>
      </c>
      <c r="L530" s="100">
        <v>947769521</v>
      </c>
      <c r="M530" s="100">
        <v>1118581050.9750099</v>
      </c>
      <c r="N530" s="100">
        <v>1255447671.9942501</v>
      </c>
      <c r="O530" s="100">
        <v>1471638671.6661201</v>
      </c>
      <c r="P530" s="100">
        <v>926359158.09291005</v>
      </c>
      <c r="Q530" s="100">
        <v>1170954002.22346</v>
      </c>
      <c r="R530" s="100">
        <v>1618801261.77759</v>
      </c>
      <c r="S530" s="100">
        <v>2174501041.0700002</v>
      </c>
    </row>
    <row r="531" spans="1:19">
      <c r="A531" s="89" t="s">
        <v>5441</v>
      </c>
      <c r="B531" s="89" t="s">
        <v>5442</v>
      </c>
      <c r="C531" s="100">
        <v>2116520490</v>
      </c>
      <c r="D531" s="100">
        <v>2248180258</v>
      </c>
      <c r="E531" s="100">
        <v>3232348645</v>
      </c>
      <c r="F531" s="100">
        <v>3416778656</v>
      </c>
      <c r="G531" s="100">
        <v>4420578505</v>
      </c>
      <c r="H531" s="100">
        <v>3841326770</v>
      </c>
      <c r="I531" s="100">
        <v>5041255786</v>
      </c>
      <c r="J531" s="100">
        <v>6459809403</v>
      </c>
      <c r="K531" s="100">
        <v>8661488047</v>
      </c>
      <c r="L531" s="100">
        <v>7432883174</v>
      </c>
      <c r="M531" s="100">
        <v>8699321170.5147686</v>
      </c>
      <c r="N531" s="100">
        <v>9314536643.7096596</v>
      </c>
      <c r="O531" s="100">
        <v>12298063242.045</v>
      </c>
      <c r="P531" s="100">
        <v>11558541656.2756</v>
      </c>
      <c r="Q531" s="100">
        <v>11714069076.6884</v>
      </c>
      <c r="R531" s="100">
        <v>14864964490.6758</v>
      </c>
      <c r="S531" s="100">
        <v>18501116486.380001</v>
      </c>
    </row>
    <row r="532" spans="1:19">
      <c r="A532" s="89" t="s">
        <v>5451</v>
      </c>
      <c r="B532" s="89" t="s">
        <v>5452</v>
      </c>
      <c r="C532" s="100">
        <v>291367468</v>
      </c>
      <c r="D532" s="100">
        <v>284853827</v>
      </c>
      <c r="E532" s="100">
        <v>386247360</v>
      </c>
      <c r="F532" s="100">
        <v>357615352</v>
      </c>
      <c r="G532" s="100">
        <v>652219711</v>
      </c>
      <c r="H532" s="100">
        <v>352430770</v>
      </c>
      <c r="I532" s="100">
        <v>472852948</v>
      </c>
      <c r="J532" s="100">
        <v>540230345</v>
      </c>
      <c r="K532" s="100">
        <v>672954958</v>
      </c>
      <c r="L532" s="100">
        <v>723472180</v>
      </c>
      <c r="M532" s="100">
        <v>654131450.51802003</v>
      </c>
      <c r="N532" s="100">
        <v>785390560.03583992</v>
      </c>
      <c r="O532" s="100">
        <v>1105486114.82968</v>
      </c>
      <c r="P532" s="100">
        <v>678341621.58323002</v>
      </c>
      <c r="Q532" s="100">
        <v>842039363.76972997</v>
      </c>
      <c r="R532" s="100">
        <v>1042014976.6843801</v>
      </c>
      <c r="S532" s="100">
        <v>1405713042.3399999</v>
      </c>
    </row>
    <row r="533" spans="1:19">
      <c r="A533" s="89" t="s">
        <v>5470</v>
      </c>
      <c r="B533" s="89" t="s">
        <v>47</v>
      </c>
      <c r="C533" s="100">
        <v>1358077066</v>
      </c>
      <c r="D533" s="100">
        <v>1242722042</v>
      </c>
      <c r="E533" s="100">
        <v>1494491825</v>
      </c>
      <c r="F533" s="100">
        <v>1504059057</v>
      </c>
      <c r="G533" s="100">
        <v>1708585022</v>
      </c>
      <c r="H533" s="100">
        <v>1378832338</v>
      </c>
      <c r="I533" s="100">
        <v>1553174133</v>
      </c>
      <c r="J533" s="100">
        <v>1588722537</v>
      </c>
      <c r="K533" s="100">
        <v>1751838490</v>
      </c>
      <c r="L533" s="100">
        <v>1635587340</v>
      </c>
      <c r="M533" s="100">
        <v>1815249190.3198998</v>
      </c>
      <c r="N533" s="100">
        <v>1908501940.4140501</v>
      </c>
      <c r="O533" s="100">
        <v>2104800632.0792401</v>
      </c>
      <c r="P533" s="100">
        <v>2308111590.3652101</v>
      </c>
      <c r="Q533" s="100">
        <v>2135091926.53743</v>
      </c>
      <c r="R533" s="100">
        <v>2308216107.0603499</v>
      </c>
      <c r="S533" s="100">
        <v>2813885541.6100001</v>
      </c>
    </row>
    <row r="534" spans="1:19">
      <c r="A534" s="89" t="s">
        <v>5492</v>
      </c>
      <c r="B534" s="89" t="s">
        <v>7681</v>
      </c>
      <c r="C534" s="100">
        <v>0</v>
      </c>
      <c r="D534" s="100">
        <v>0</v>
      </c>
      <c r="E534" s="100">
        <v>0</v>
      </c>
      <c r="F534" s="100">
        <v>0</v>
      </c>
      <c r="G534" s="100">
        <v>0</v>
      </c>
      <c r="H534" s="100">
        <v>0</v>
      </c>
      <c r="I534" s="100">
        <v>0</v>
      </c>
      <c r="J534" s="100">
        <v>0</v>
      </c>
      <c r="K534" s="100">
        <v>0</v>
      </c>
      <c r="L534" s="100">
        <v>0</v>
      </c>
      <c r="M534" s="100">
        <v>0</v>
      </c>
      <c r="N534" s="100">
        <v>5113071610.1402102</v>
      </c>
      <c r="O534" s="100">
        <v>4928294536.7781801</v>
      </c>
      <c r="P534" s="100">
        <v>4403264642.3123398</v>
      </c>
      <c r="Q534" s="100">
        <v>5943263542.2343702</v>
      </c>
      <c r="R534" s="100">
        <v>6731705566.81283</v>
      </c>
      <c r="S534" s="100">
        <v>7760792989.96</v>
      </c>
    </row>
    <row r="535" spans="1:19">
      <c r="A535" s="89" t="s">
        <v>5494</v>
      </c>
      <c r="B535" s="89" t="s">
        <v>176</v>
      </c>
      <c r="C535" s="100">
        <v>0</v>
      </c>
      <c r="D535" s="100">
        <v>0</v>
      </c>
      <c r="E535" s="100">
        <v>0</v>
      </c>
      <c r="F535" s="100">
        <v>0</v>
      </c>
      <c r="G535" s="100">
        <v>0</v>
      </c>
      <c r="H535" s="100">
        <v>0</v>
      </c>
      <c r="I535" s="100">
        <v>0</v>
      </c>
      <c r="J535" s="100">
        <v>0</v>
      </c>
      <c r="K535" s="100">
        <v>0</v>
      </c>
      <c r="L535" s="100">
        <v>0</v>
      </c>
      <c r="M535" s="100">
        <v>0</v>
      </c>
      <c r="N535" s="100">
        <v>4759193449.9787197</v>
      </c>
      <c r="O535" s="100">
        <v>4610931596.6595001</v>
      </c>
      <c r="P535" s="100">
        <v>4177126349.3148899</v>
      </c>
      <c r="Q535" s="100">
        <v>5629265766.7330599</v>
      </c>
      <c r="R535" s="100">
        <v>6270920370.7129002</v>
      </c>
      <c r="S535" s="100">
        <v>7218856719.8500004</v>
      </c>
    </row>
    <row r="536" spans="1:19" ht="25.5">
      <c r="A536" s="89" t="s">
        <v>5521</v>
      </c>
      <c r="B536" s="89" t="s">
        <v>2962</v>
      </c>
      <c r="C536" s="100">
        <v>0</v>
      </c>
      <c r="D536" s="100">
        <v>0</v>
      </c>
      <c r="E536" s="100">
        <v>0</v>
      </c>
      <c r="F536" s="100">
        <v>0</v>
      </c>
      <c r="G536" s="100">
        <v>0</v>
      </c>
      <c r="H536" s="100">
        <v>0</v>
      </c>
      <c r="I536" s="100">
        <v>0</v>
      </c>
      <c r="J536" s="100">
        <v>0</v>
      </c>
      <c r="K536" s="100">
        <v>0</v>
      </c>
      <c r="L536" s="100">
        <v>0</v>
      </c>
      <c r="M536" s="100">
        <v>0</v>
      </c>
      <c r="N536" s="100">
        <v>225.71999</v>
      </c>
      <c r="O536" s="100">
        <v>0</v>
      </c>
      <c r="P536" s="100">
        <v>0</v>
      </c>
      <c r="Q536" s="100">
        <v>0</v>
      </c>
      <c r="R536" s="100">
        <v>0</v>
      </c>
      <c r="S536" s="100">
        <v>0</v>
      </c>
    </row>
    <row r="537" spans="1:19">
      <c r="A537" s="89" t="s">
        <v>5537</v>
      </c>
      <c r="B537" s="89" t="s">
        <v>215</v>
      </c>
      <c r="C537" s="100">
        <v>0</v>
      </c>
      <c r="D537" s="100">
        <v>0</v>
      </c>
      <c r="E537" s="100">
        <v>0</v>
      </c>
      <c r="F537" s="100">
        <v>0</v>
      </c>
      <c r="G537" s="100">
        <v>0</v>
      </c>
      <c r="H537" s="100">
        <v>0</v>
      </c>
      <c r="I537" s="100">
        <v>0</v>
      </c>
      <c r="J537" s="100">
        <v>0</v>
      </c>
      <c r="K537" s="100">
        <v>0</v>
      </c>
      <c r="L537" s="100">
        <v>0</v>
      </c>
      <c r="M537" s="100">
        <v>0</v>
      </c>
      <c r="N537" s="100">
        <v>0</v>
      </c>
      <c r="O537" s="100">
        <v>0</v>
      </c>
      <c r="P537" s="100">
        <v>0</v>
      </c>
      <c r="Q537" s="100">
        <v>0</v>
      </c>
      <c r="R537" s="100">
        <v>0</v>
      </c>
      <c r="S537" s="100">
        <v>0</v>
      </c>
    </row>
    <row r="538" spans="1:19">
      <c r="A538" s="89" t="s">
        <v>5544</v>
      </c>
      <c r="B538" s="89" t="s">
        <v>5545</v>
      </c>
      <c r="C538" s="100">
        <v>0</v>
      </c>
      <c r="D538" s="100">
        <v>0</v>
      </c>
      <c r="E538" s="100">
        <v>0</v>
      </c>
      <c r="F538" s="100">
        <v>0</v>
      </c>
      <c r="G538" s="100">
        <v>0</v>
      </c>
      <c r="H538" s="100">
        <v>0</v>
      </c>
      <c r="I538" s="100">
        <v>0</v>
      </c>
      <c r="J538" s="100">
        <v>0</v>
      </c>
      <c r="K538" s="100">
        <v>0</v>
      </c>
      <c r="L538" s="100">
        <v>0</v>
      </c>
      <c r="M538" s="100">
        <v>0</v>
      </c>
      <c r="N538" s="100">
        <v>0</v>
      </c>
      <c r="O538" s="100">
        <v>0</v>
      </c>
      <c r="P538" s="100">
        <v>0</v>
      </c>
      <c r="Q538" s="100">
        <v>0</v>
      </c>
      <c r="R538" s="100">
        <v>0</v>
      </c>
      <c r="S538" s="100">
        <v>0</v>
      </c>
    </row>
    <row r="539" spans="1:19">
      <c r="A539" s="89" t="s">
        <v>5555</v>
      </c>
      <c r="B539" s="89" t="s">
        <v>968</v>
      </c>
      <c r="C539" s="100">
        <v>0</v>
      </c>
      <c r="D539" s="100">
        <v>0</v>
      </c>
      <c r="E539" s="100">
        <v>0</v>
      </c>
      <c r="F539" s="100">
        <v>0</v>
      </c>
      <c r="G539" s="100">
        <v>0</v>
      </c>
      <c r="H539" s="100">
        <v>0</v>
      </c>
      <c r="I539" s="100">
        <v>0</v>
      </c>
      <c r="J539" s="100">
        <v>0</v>
      </c>
      <c r="K539" s="100">
        <v>0</v>
      </c>
      <c r="L539" s="100">
        <v>0</v>
      </c>
      <c r="M539" s="100">
        <v>0</v>
      </c>
      <c r="N539" s="100">
        <v>353877934.44150001</v>
      </c>
      <c r="O539" s="100">
        <v>317362940.11868</v>
      </c>
      <c r="P539" s="100">
        <v>226138292.99745002</v>
      </c>
      <c r="Q539" s="100">
        <v>313997775.50130999</v>
      </c>
      <c r="R539" s="100">
        <v>460785196.09992999</v>
      </c>
      <c r="S539" s="100">
        <v>541936270.11000001</v>
      </c>
    </row>
    <row r="540" spans="1:19">
      <c r="A540" s="89" t="s">
        <v>5571</v>
      </c>
      <c r="B540" s="89" t="s">
        <v>4395</v>
      </c>
      <c r="C540" s="100">
        <v>181195434</v>
      </c>
      <c r="D540" s="100">
        <v>210168274</v>
      </c>
      <c r="E540" s="100">
        <v>244431840</v>
      </c>
      <c r="F540" s="100">
        <v>167975456</v>
      </c>
      <c r="G540" s="100">
        <v>319859124</v>
      </c>
      <c r="H540" s="100">
        <v>360538184</v>
      </c>
      <c r="I540" s="100">
        <v>436238399</v>
      </c>
      <c r="J540" s="100">
        <v>448727793</v>
      </c>
      <c r="K540" s="100">
        <v>519799550</v>
      </c>
      <c r="L540" s="100">
        <v>443442256</v>
      </c>
      <c r="M540" s="100">
        <v>204222335.46713001</v>
      </c>
      <c r="N540" s="100">
        <v>249885776.75117999</v>
      </c>
      <c r="O540" s="100">
        <v>56287156.137940004</v>
      </c>
      <c r="P540" s="100">
        <v>25185753.432560001</v>
      </c>
      <c r="Q540" s="100">
        <v>49483422.805260003</v>
      </c>
      <c r="R540" s="100">
        <v>36983591.02121</v>
      </c>
      <c r="S540" s="100">
        <v>35281797.399999999</v>
      </c>
    </row>
    <row r="541" spans="1:19">
      <c r="A541" s="89" t="s">
        <v>5572</v>
      </c>
      <c r="B541" s="89" t="s">
        <v>5573</v>
      </c>
      <c r="C541" s="100">
        <v>22984346</v>
      </c>
      <c r="D541" s="100">
        <v>21368185</v>
      </c>
      <c r="E541" s="100">
        <v>22529754</v>
      </c>
      <c r="F541" s="100">
        <v>23019961</v>
      </c>
      <c r="G541" s="100">
        <v>16543209</v>
      </c>
      <c r="H541" s="100">
        <v>13594904</v>
      </c>
      <c r="I541" s="100">
        <v>19876799</v>
      </c>
      <c r="J541" s="100">
        <v>11662413</v>
      </c>
      <c r="K541" s="100">
        <v>21100677</v>
      </c>
      <c r="L541" s="100">
        <v>51240456</v>
      </c>
      <c r="M541" s="100">
        <v>26769939.613990001</v>
      </c>
      <c r="N541" s="100">
        <v>34149330.727240004</v>
      </c>
      <c r="O541" s="100">
        <v>15930976.97209</v>
      </c>
      <c r="P541" s="100">
        <v>2779707.6748000002</v>
      </c>
      <c r="Q541" s="100">
        <v>12761015.51268</v>
      </c>
      <c r="R541" s="100">
        <v>25481849.440919999</v>
      </c>
      <c r="S541" s="100">
        <v>22664089.620000001</v>
      </c>
    </row>
    <row r="542" spans="1:19">
      <c r="A542" s="89" t="s">
        <v>5577</v>
      </c>
      <c r="B542" s="89" t="s">
        <v>4702</v>
      </c>
      <c r="C542" s="100">
        <v>25189</v>
      </c>
      <c r="D542" s="100">
        <v>29604</v>
      </c>
      <c r="E542" s="100">
        <v>46751</v>
      </c>
      <c r="F542" s="100">
        <v>0</v>
      </c>
      <c r="G542" s="100">
        <v>100000</v>
      </c>
      <c r="H542" s="100">
        <v>0</v>
      </c>
      <c r="I542" s="100">
        <v>48453</v>
      </c>
      <c r="J542" s="100">
        <v>82658</v>
      </c>
      <c r="K542" s="100">
        <v>0</v>
      </c>
      <c r="L542" s="100">
        <v>37066</v>
      </c>
      <c r="M542" s="100">
        <v>51600</v>
      </c>
      <c r="N542" s="100">
        <v>417904.08070999995</v>
      </c>
      <c r="O542" s="100">
        <v>1046202.92499</v>
      </c>
      <c r="P542" s="100">
        <v>5747470.5884999996</v>
      </c>
      <c r="Q542" s="100">
        <v>5933084.9838000005</v>
      </c>
      <c r="R542" s="100">
        <v>8964470.6259199996</v>
      </c>
      <c r="S542" s="100">
        <v>2717591.08</v>
      </c>
    </row>
    <row r="543" spans="1:19">
      <c r="A543" s="89" t="s">
        <v>5582</v>
      </c>
      <c r="B543" s="89" t="s">
        <v>4411</v>
      </c>
      <c r="C543" s="100">
        <v>158185899</v>
      </c>
      <c r="D543" s="100">
        <v>188770485</v>
      </c>
      <c r="E543" s="100">
        <v>221855335</v>
      </c>
      <c r="F543" s="100">
        <v>144955495</v>
      </c>
      <c r="G543" s="100">
        <v>303215915</v>
      </c>
      <c r="H543" s="100">
        <v>346943280</v>
      </c>
      <c r="I543" s="100">
        <v>416313147</v>
      </c>
      <c r="J543" s="100">
        <v>436982722</v>
      </c>
      <c r="K543" s="100">
        <v>498698873</v>
      </c>
      <c r="L543" s="100">
        <v>392164734</v>
      </c>
      <c r="M543" s="100">
        <v>177400795.85314003</v>
      </c>
      <c r="N543" s="100">
        <v>215318541.94323</v>
      </c>
      <c r="O543" s="100">
        <v>39309976.24086</v>
      </c>
      <c r="P543" s="100">
        <v>16658575.169260001</v>
      </c>
      <c r="Q543" s="100">
        <v>30789322.30878</v>
      </c>
      <c r="R543" s="100">
        <v>2537270.9543699999</v>
      </c>
      <c r="S543" s="100">
        <v>9900116.6999999993</v>
      </c>
    </row>
    <row r="544" spans="1:19">
      <c r="A544" s="89" t="s">
        <v>5590</v>
      </c>
      <c r="B544" s="89" t="s">
        <v>5591</v>
      </c>
      <c r="C544" s="100">
        <v>4250036009</v>
      </c>
      <c r="D544" s="100">
        <v>5950398306</v>
      </c>
      <c r="E544" s="100">
        <v>8170085134</v>
      </c>
      <c r="F544" s="100">
        <v>5922256601</v>
      </c>
      <c r="G544" s="100">
        <v>5453954924</v>
      </c>
      <c r="H544" s="100">
        <v>5944919341</v>
      </c>
      <c r="I544" s="100">
        <v>6287908639</v>
      </c>
      <c r="J544" s="100">
        <v>9352373438</v>
      </c>
      <c r="K544" s="100">
        <v>12795943344</v>
      </c>
      <c r="L544" s="100">
        <v>15515899513</v>
      </c>
      <c r="M544" s="100">
        <v>9896513411.3999996</v>
      </c>
      <c r="N544" s="100">
        <v>12010933918.092199</v>
      </c>
      <c r="O544" s="100">
        <v>13648323905.971001</v>
      </c>
      <c r="P544" s="100">
        <v>12018376754.8316</v>
      </c>
      <c r="Q544" s="100">
        <v>15919647719.469999</v>
      </c>
      <c r="R544" s="100">
        <v>20149445336.718498</v>
      </c>
      <c r="S544" s="100">
        <v>29185765832.93</v>
      </c>
    </row>
    <row r="545" spans="1:19">
      <c r="A545" s="89" t="s">
        <v>7721</v>
      </c>
      <c r="B545" s="89" t="s">
        <v>867</v>
      </c>
      <c r="C545" s="100">
        <v>1441324170</v>
      </c>
      <c r="D545" s="100">
        <v>1677188098</v>
      </c>
      <c r="E545" s="100">
        <v>1590222158</v>
      </c>
      <c r="F545" s="100">
        <v>1314661906</v>
      </c>
      <c r="G545" s="100">
        <v>1661798452</v>
      </c>
      <c r="H545" s="100">
        <v>1767693862</v>
      </c>
      <c r="I545" s="100">
        <v>1602322686</v>
      </c>
      <c r="J545" s="100">
        <v>1698045853</v>
      </c>
      <c r="K545" s="100">
        <v>1993645859</v>
      </c>
      <c r="L545" s="100">
        <v>2618390522</v>
      </c>
      <c r="M545" s="100">
        <v>2644275145.3923502</v>
      </c>
      <c r="N545" s="100">
        <v>0</v>
      </c>
      <c r="O545" s="100">
        <v>0</v>
      </c>
      <c r="P545" s="100">
        <v>0</v>
      </c>
      <c r="Q545" s="100">
        <v>0</v>
      </c>
      <c r="R545" s="100">
        <v>0</v>
      </c>
      <c r="S545" s="100">
        <v>0</v>
      </c>
    </row>
    <row r="546" spans="1:19">
      <c r="A546" s="89" t="s">
        <v>5592</v>
      </c>
      <c r="B546" s="89" t="s">
        <v>1242</v>
      </c>
      <c r="C546" s="100">
        <v>61497823</v>
      </c>
      <c r="D546" s="100">
        <v>54154365</v>
      </c>
      <c r="E546" s="100">
        <v>79703236</v>
      </c>
      <c r="F546" s="100">
        <v>79839844</v>
      </c>
      <c r="G546" s="100">
        <v>158619142</v>
      </c>
      <c r="H546" s="100">
        <v>88946139</v>
      </c>
      <c r="I546" s="100">
        <v>74127943</v>
      </c>
      <c r="J546" s="100">
        <v>82318823</v>
      </c>
      <c r="K546" s="100">
        <v>82975066</v>
      </c>
      <c r="L546" s="100">
        <v>79469338</v>
      </c>
      <c r="M546" s="100">
        <v>133731863.38538</v>
      </c>
      <c r="N546" s="100">
        <v>140312186.60086998</v>
      </c>
      <c r="O546" s="100">
        <v>107038152.31457001</v>
      </c>
      <c r="P546" s="100">
        <v>90249375.234850004</v>
      </c>
      <c r="Q546" s="100">
        <v>227813006.73420998</v>
      </c>
      <c r="R546" s="100">
        <v>231693508.10552999</v>
      </c>
      <c r="S546" s="100">
        <v>243198586.06</v>
      </c>
    </row>
    <row r="547" spans="1:19">
      <c r="A547" s="89" t="s">
        <v>5602</v>
      </c>
      <c r="B547" s="89" t="s">
        <v>4512</v>
      </c>
      <c r="C547" s="100">
        <v>884654831</v>
      </c>
      <c r="D547" s="100">
        <v>1420423775</v>
      </c>
      <c r="E547" s="100">
        <v>852220110</v>
      </c>
      <c r="F547" s="100">
        <v>618824886</v>
      </c>
      <c r="G547" s="100">
        <v>540005364</v>
      </c>
      <c r="H547" s="100">
        <v>516469814</v>
      </c>
      <c r="I547" s="100">
        <v>902553378</v>
      </c>
      <c r="J547" s="100">
        <v>2539991339</v>
      </c>
      <c r="K547" s="100">
        <v>4819932829</v>
      </c>
      <c r="L547" s="100">
        <v>3231244406</v>
      </c>
      <c r="M547" s="100">
        <v>982924128.45947993</v>
      </c>
      <c r="N547" s="100">
        <v>1367206613.85742</v>
      </c>
      <c r="O547" s="100">
        <v>869035739.87223995</v>
      </c>
      <c r="P547" s="100">
        <v>1226055910.8071899</v>
      </c>
      <c r="Q547" s="100">
        <v>2057094814.23469</v>
      </c>
      <c r="R547" s="100">
        <v>1952345285.9531002</v>
      </c>
      <c r="S547" s="100">
        <v>4959484759.4300003</v>
      </c>
    </row>
    <row r="548" spans="1:19">
      <c r="A548" s="89" t="s">
        <v>5625</v>
      </c>
      <c r="B548" s="89" t="s">
        <v>4426</v>
      </c>
      <c r="C548" s="100">
        <v>0</v>
      </c>
      <c r="D548" s="100">
        <v>0</v>
      </c>
      <c r="E548" s="100">
        <v>0</v>
      </c>
      <c r="F548" s="100">
        <v>0</v>
      </c>
      <c r="G548" s="100">
        <v>0</v>
      </c>
      <c r="H548" s="100">
        <v>0</v>
      </c>
      <c r="I548" s="100">
        <v>0</v>
      </c>
      <c r="J548" s="100">
        <v>0</v>
      </c>
      <c r="K548" s="100">
        <v>0</v>
      </c>
      <c r="L548" s="100">
        <v>0</v>
      </c>
      <c r="M548" s="100">
        <v>0</v>
      </c>
      <c r="N548" s="100">
        <v>4823432484.7495995</v>
      </c>
      <c r="O548" s="100">
        <v>5206019835.9383202</v>
      </c>
      <c r="P548" s="100">
        <v>5153367845.3542099</v>
      </c>
      <c r="Q548" s="100">
        <v>6391447826.3000002</v>
      </c>
      <c r="R548" s="100">
        <v>9961276957.1821003</v>
      </c>
      <c r="S548" s="100">
        <v>13101701439.42</v>
      </c>
    </row>
    <row r="549" spans="1:19">
      <c r="A549" s="89" t="s">
        <v>7722</v>
      </c>
      <c r="B549" s="89" t="s">
        <v>4426</v>
      </c>
      <c r="C549" s="100">
        <v>260050412</v>
      </c>
      <c r="D549" s="100">
        <v>161177195</v>
      </c>
      <c r="E549" s="100">
        <v>314451561</v>
      </c>
      <c r="F549" s="100">
        <v>243043296</v>
      </c>
      <c r="G549" s="100">
        <v>264071524</v>
      </c>
      <c r="H549" s="100">
        <v>317815036</v>
      </c>
      <c r="I549" s="100">
        <v>379712548</v>
      </c>
      <c r="J549" s="100">
        <v>253393063</v>
      </c>
      <c r="K549" s="100">
        <v>578137935</v>
      </c>
      <c r="L549" s="100">
        <v>1390499282</v>
      </c>
      <c r="M549" s="100">
        <v>997058035.48262</v>
      </c>
      <c r="N549" s="100">
        <v>0</v>
      </c>
      <c r="O549" s="100">
        <v>0</v>
      </c>
      <c r="P549" s="100">
        <v>0</v>
      </c>
      <c r="Q549" s="100">
        <v>0</v>
      </c>
      <c r="R549" s="100">
        <v>0</v>
      </c>
      <c r="S549" s="100">
        <v>0</v>
      </c>
    </row>
    <row r="550" spans="1:19">
      <c r="A550" s="89" t="s">
        <v>7723</v>
      </c>
      <c r="B550" s="89" t="s">
        <v>7754</v>
      </c>
      <c r="C550" s="100">
        <v>3839935</v>
      </c>
      <c r="D550" s="100">
        <v>2935346</v>
      </c>
      <c r="E550" s="100">
        <v>3283098</v>
      </c>
      <c r="F550" s="100">
        <v>8770621</v>
      </c>
      <c r="G550" s="100">
        <v>8407775</v>
      </c>
      <c r="H550" s="100">
        <v>16930860</v>
      </c>
      <c r="I550" s="100">
        <v>78256337</v>
      </c>
      <c r="J550" s="100">
        <v>378463268</v>
      </c>
      <c r="K550" s="100">
        <v>47028597</v>
      </c>
      <c r="L550" s="100">
        <v>265825782</v>
      </c>
      <c r="M550" s="100">
        <v>70316090.068289995</v>
      </c>
      <c r="N550" s="100">
        <v>0</v>
      </c>
      <c r="O550" s="100">
        <v>0</v>
      </c>
      <c r="P550" s="100">
        <v>0</v>
      </c>
      <c r="Q550" s="100">
        <v>0</v>
      </c>
      <c r="R550" s="100">
        <v>0</v>
      </c>
      <c r="S550" s="100">
        <v>0</v>
      </c>
    </row>
    <row r="551" spans="1:19">
      <c r="A551" s="89" t="s">
        <v>7724</v>
      </c>
      <c r="B551" s="89" t="s">
        <v>7755</v>
      </c>
      <c r="C551" s="100">
        <v>597232719</v>
      </c>
      <c r="D551" s="100">
        <v>813858558</v>
      </c>
      <c r="E551" s="100">
        <v>1065559885</v>
      </c>
      <c r="F551" s="100">
        <v>1048379314</v>
      </c>
      <c r="G551" s="100">
        <v>1291954307</v>
      </c>
      <c r="H551" s="100">
        <v>1369169659</v>
      </c>
      <c r="I551" s="100">
        <v>1699645906</v>
      </c>
      <c r="J551" s="100">
        <v>2284207444</v>
      </c>
      <c r="K551" s="100">
        <v>3124150113</v>
      </c>
      <c r="L551" s="100">
        <v>2789052993</v>
      </c>
      <c r="M551" s="100">
        <v>1898643989.9309599</v>
      </c>
      <c r="N551" s="100">
        <v>0</v>
      </c>
      <c r="O551" s="100">
        <v>0</v>
      </c>
      <c r="P551" s="100">
        <v>0</v>
      </c>
      <c r="Q551" s="100">
        <v>0</v>
      </c>
      <c r="R551" s="100">
        <v>0</v>
      </c>
      <c r="S551" s="100">
        <v>0</v>
      </c>
    </row>
    <row r="552" spans="1:19">
      <c r="A552" s="89" t="s">
        <v>7725</v>
      </c>
      <c r="B552" s="89" t="s">
        <v>7749</v>
      </c>
      <c r="C552" s="100">
        <v>199411559</v>
      </c>
      <c r="D552" s="100">
        <v>171983215</v>
      </c>
      <c r="E552" s="100">
        <v>227554677</v>
      </c>
      <c r="F552" s="100">
        <v>118643703</v>
      </c>
      <c r="G552" s="100">
        <v>190288395</v>
      </c>
      <c r="H552" s="100">
        <v>163996199</v>
      </c>
      <c r="I552" s="100">
        <v>323157728</v>
      </c>
      <c r="J552" s="100">
        <v>282487397</v>
      </c>
      <c r="K552" s="100">
        <v>170448635</v>
      </c>
      <c r="L552" s="100">
        <v>403495373</v>
      </c>
      <c r="M552" s="100">
        <v>1364484858.4963899</v>
      </c>
      <c r="N552" s="100">
        <v>0</v>
      </c>
      <c r="O552" s="100">
        <v>0</v>
      </c>
      <c r="P552" s="100">
        <v>0</v>
      </c>
      <c r="Q552" s="100">
        <v>0</v>
      </c>
      <c r="R552" s="100">
        <v>0</v>
      </c>
      <c r="S552" s="100">
        <v>0</v>
      </c>
    </row>
    <row r="553" spans="1:19" ht="38.25">
      <c r="A553" s="89" t="s">
        <v>5707</v>
      </c>
      <c r="B553" s="89" t="s">
        <v>5708</v>
      </c>
      <c r="C553" s="100">
        <v>0</v>
      </c>
      <c r="D553" s="100">
        <v>0</v>
      </c>
      <c r="E553" s="100">
        <v>0</v>
      </c>
      <c r="F553" s="100">
        <v>0</v>
      </c>
      <c r="G553" s="100">
        <v>0</v>
      </c>
      <c r="H553" s="100">
        <v>0</v>
      </c>
      <c r="I553" s="100">
        <v>0</v>
      </c>
      <c r="J553" s="100">
        <v>0</v>
      </c>
      <c r="K553" s="100">
        <v>0</v>
      </c>
      <c r="L553" s="100">
        <v>0</v>
      </c>
      <c r="M553" s="100">
        <v>0</v>
      </c>
      <c r="N553" s="100">
        <v>206415240.33899999</v>
      </c>
      <c r="O553" s="100">
        <v>246252677.43264002</v>
      </c>
      <c r="P553" s="100">
        <v>78563763.938339993</v>
      </c>
      <c r="Q553" s="100">
        <v>539542859.79359996</v>
      </c>
      <c r="R553" s="100">
        <v>335416696.54495001</v>
      </c>
      <c r="S553" s="100">
        <v>1991185902.74</v>
      </c>
    </row>
    <row r="554" spans="1:19" ht="38.25">
      <c r="A554" s="89" t="s">
        <v>5714</v>
      </c>
      <c r="B554" s="89" t="s">
        <v>5715</v>
      </c>
      <c r="C554" s="100">
        <v>0</v>
      </c>
      <c r="D554" s="100">
        <v>0</v>
      </c>
      <c r="E554" s="100">
        <v>0</v>
      </c>
      <c r="F554" s="100">
        <v>0</v>
      </c>
      <c r="G554" s="100">
        <v>0</v>
      </c>
      <c r="H554" s="100">
        <v>0</v>
      </c>
      <c r="I554" s="100">
        <v>0</v>
      </c>
      <c r="J554" s="100">
        <v>0</v>
      </c>
      <c r="K554" s="100">
        <v>0</v>
      </c>
      <c r="L554" s="100">
        <v>0</v>
      </c>
      <c r="M554" s="100">
        <v>0</v>
      </c>
      <c r="N554" s="100">
        <v>310552.71600000001</v>
      </c>
      <c r="O554" s="100">
        <v>177529.60327000002</v>
      </c>
      <c r="P554" s="100">
        <v>273236.94400000002</v>
      </c>
      <c r="Q554" s="100">
        <v>78988.116999999998</v>
      </c>
      <c r="R554" s="100">
        <v>926279.61551999999</v>
      </c>
      <c r="S554" s="100">
        <v>10087977.48</v>
      </c>
    </row>
    <row r="555" spans="1:19" ht="38.25">
      <c r="A555" s="89" t="s">
        <v>5721</v>
      </c>
      <c r="B555" s="89" t="s">
        <v>5722</v>
      </c>
      <c r="C555" s="100">
        <v>0</v>
      </c>
      <c r="D555" s="100">
        <v>0</v>
      </c>
      <c r="E555" s="100">
        <v>0</v>
      </c>
      <c r="F555" s="100">
        <v>0</v>
      </c>
      <c r="G555" s="100">
        <v>0</v>
      </c>
      <c r="H555" s="100">
        <v>0</v>
      </c>
      <c r="I555" s="100">
        <v>0</v>
      </c>
      <c r="J555" s="100">
        <v>0</v>
      </c>
      <c r="K555" s="100">
        <v>0</v>
      </c>
      <c r="L555" s="100">
        <v>0</v>
      </c>
      <c r="M555" s="100">
        <v>0</v>
      </c>
      <c r="N555" s="100">
        <v>0</v>
      </c>
      <c r="O555" s="100">
        <v>0</v>
      </c>
      <c r="P555" s="100">
        <v>4992.7849999999999</v>
      </c>
      <c r="Q555" s="100">
        <v>283255.65999999997</v>
      </c>
      <c r="R555" s="100">
        <v>1711034.284</v>
      </c>
      <c r="S555" s="100">
        <v>1593309.38</v>
      </c>
    </row>
    <row r="556" spans="1:19">
      <c r="A556" s="89" t="s">
        <v>7726</v>
      </c>
      <c r="B556" s="89" t="s">
        <v>7750</v>
      </c>
      <c r="C556" s="100">
        <v>802024560</v>
      </c>
      <c r="D556" s="100">
        <v>1648677754</v>
      </c>
      <c r="E556" s="100">
        <v>4037090409</v>
      </c>
      <c r="F556" s="100">
        <v>2490093031</v>
      </c>
      <c r="G556" s="100">
        <v>1338809965</v>
      </c>
      <c r="H556" s="100">
        <v>1703897772</v>
      </c>
      <c r="I556" s="100">
        <v>1228132113</v>
      </c>
      <c r="J556" s="100">
        <v>1833466251</v>
      </c>
      <c r="K556" s="100">
        <v>1979624310</v>
      </c>
      <c r="L556" s="100">
        <v>4737921817</v>
      </c>
      <c r="M556" s="100">
        <v>1805079300.18453</v>
      </c>
      <c r="N556" s="100">
        <v>0</v>
      </c>
      <c r="O556" s="100">
        <v>0</v>
      </c>
      <c r="P556" s="100">
        <v>0</v>
      </c>
      <c r="Q556" s="100">
        <v>0</v>
      </c>
      <c r="R556" s="100">
        <v>0</v>
      </c>
      <c r="S556" s="100">
        <v>0</v>
      </c>
    </row>
    <row r="557" spans="1:19">
      <c r="A557" s="89" t="s">
        <v>5725</v>
      </c>
      <c r="B557" s="89" t="s">
        <v>5726</v>
      </c>
      <c r="C557" s="100">
        <v>0</v>
      </c>
      <c r="D557" s="100">
        <v>0</v>
      </c>
      <c r="E557" s="100">
        <v>0</v>
      </c>
      <c r="F557" s="100">
        <v>0</v>
      </c>
      <c r="G557" s="100">
        <v>0</v>
      </c>
      <c r="H557" s="100">
        <v>0</v>
      </c>
      <c r="I557" s="100">
        <v>0</v>
      </c>
      <c r="J557" s="100">
        <v>0</v>
      </c>
      <c r="K557" s="100">
        <v>0</v>
      </c>
      <c r="L557" s="100">
        <v>0</v>
      </c>
      <c r="M557" s="100">
        <v>0</v>
      </c>
      <c r="N557" s="100">
        <v>57910.741959999999</v>
      </c>
      <c r="O557" s="100">
        <v>85383.993959999993</v>
      </c>
      <c r="P557" s="100">
        <v>0</v>
      </c>
      <c r="Q557" s="100">
        <v>645703.65599999996</v>
      </c>
      <c r="R557" s="100">
        <v>4277043.5219999999</v>
      </c>
      <c r="S557" s="100">
        <v>2859433.85</v>
      </c>
    </row>
    <row r="558" spans="1:19" ht="25.5">
      <c r="A558" s="89" t="s">
        <v>7682</v>
      </c>
      <c r="B558" s="89" t="s">
        <v>7683</v>
      </c>
      <c r="C558" s="100">
        <v>0</v>
      </c>
      <c r="D558" s="100">
        <v>0</v>
      </c>
      <c r="E558" s="100">
        <v>0</v>
      </c>
      <c r="F558" s="100">
        <v>0</v>
      </c>
      <c r="G558" s="100">
        <v>0</v>
      </c>
      <c r="H558" s="100">
        <v>0</v>
      </c>
      <c r="I558" s="100">
        <v>0</v>
      </c>
      <c r="J558" s="100">
        <v>0</v>
      </c>
      <c r="K558" s="100">
        <v>0</v>
      </c>
      <c r="L558" s="100">
        <v>0</v>
      </c>
      <c r="M558" s="100">
        <v>0</v>
      </c>
      <c r="N558" s="100">
        <v>0</v>
      </c>
      <c r="O558" s="100">
        <v>0</v>
      </c>
      <c r="P558" s="100">
        <v>0</v>
      </c>
      <c r="Q558" s="100">
        <v>0</v>
      </c>
      <c r="R558" s="100">
        <v>0</v>
      </c>
      <c r="S558" s="100">
        <v>0</v>
      </c>
    </row>
    <row r="559" spans="1:19" ht="25.5">
      <c r="A559" s="89" t="s">
        <v>5730</v>
      </c>
      <c r="B559" s="89" t="s">
        <v>5731</v>
      </c>
      <c r="C559" s="100">
        <v>0</v>
      </c>
      <c r="D559" s="100">
        <v>0</v>
      </c>
      <c r="E559" s="100">
        <v>0</v>
      </c>
      <c r="F559" s="100">
        <v>0</v>
      </c>
      <c r="G559" s="100">
        <v>0</v>
      </c>
      <c r="H559" s="100">
        <v>0</v>
      </c>
      <c r="I559" s="100">
        <v>0</v>
      </c>
      <c r="J559" s="100">
        <v>0</v>
      </c>
      <c r="K559" s="100">
        <v>0</v>
      </c>
      <c r="L559" s="100">
        <v>0</v>
      </c>
      <c r="M559" s="100">
        <v>0</v>
      </c>
      <c r="N559" s="100">
        <v>479190.87599999999</v>
      </c>
      <c r="O559" s="100">
        <v>291266.68099999998</v>
      </c>
      <c r="P559" s="100">
        <v>22734241.105209999</v>
      </c>
      <c r="Q559" s="100">
        <v>14642384.52534</v>
      </c>
      <c r="R559" s="100">
        <v>148154.57063</v>
      </c>
      <c r="S559" s="100">
        <v>67481.61</v>
      </c>
    </row>
    <row r="560" spans="1:19">
      <c r="A560" s="89" t="s">
        <v>5733</v>
      </c>
      <c r="B560" s="89" t="s">
        <v>5734</v>
      </c>
      <c r="C560" s="100">
        <v>0</v>
      </c>
      <c r="D560" s="100">
        <v>0</v>
      </c>
      <c r="E560" s="100">
        <v>0</v>
      </c>
      <c r="F560" s="100">
        <v>0</v>
      </c>
      <c r="G560" s="100">
        <v>0</v>
      </c>
      <c r="H560" s="100">
        <v>0</v>
      </c>
      <c r="I560" s="100">
        <v>0</v>
      </c>
      <c r="J560" s="100">
        <v>0</v>
      </c>
      <c r="K560" s="100">
        <v>0</v>
      </c>
      <c r="L560" s="100">
        <v>0</v>
      </c>
      <c r="M560" s="100">
        <v>0</v>
      </c>
      <c r="N560" s="100">
        <v>0</v>
      </c>
      <c r="O560" s="100">
        <v>0</v>
      </c>
      <c r="P560" s="100">
        <v>9568.1299999999992</v>
      </c>
      <c r="Q560" s="100">
        <v>0</v>
      </c>
      <c r="R560" s="100">
        <v>6530685.2050000001</v>
      </c>
      <c r="S560" s="100">
        <v>5262739.41</v>
      </c>
    </row>
    <row r="561" spans="1:19">
      <c r="A561" s="89" t="s">
        <v>5736</v>
      </c>
      <c r="B561" s="89" t="s">
        <v>5737</v>
      </c>
      <c r="C561" s="100">
        <v>0</v>
      </c>
      <c r="D561" s="100">
        <v>0</v>
      </c>
      <c r="E561" s="100">
        <v>0</v>
      </c>
      <c r="F561" s="100">
        <v>0</v>
      </c>
      <c r="G561" s="100">
        <v>0</v>
      </c>
      <c r="H561" s="100">
        <v>0</v>
      </c>
      <c r="I561" s="100">
        <v>0</v>
      </c>
      <c r="J561" s="100">
        <v>0</v>
      </c>
      <c r="K561" s="100">
        <v>0</v>
      </c>
      <c r="L561" s="100">
        <v>0</v>
      </c>
      <c r="M561" s="100">
        <v>0</v>
      </c>
      <c r="N561" s="100">
        <v>963230117.11202002</v>
      </c>
      <c r="O561" s="100">
        <v>1121768577.9182301</v>
      </c>
      <c r="P561" s="100">
        <v>1268554399.4986699</v>
      </c>
      <c r="Q561" s="100">
        <v>1519165595.9319398</v>
      </c>
      <c r="R561" s="100">
        <v>2173308975.88235</v>
      </c>
      <c r="S561" s="100">
        <v>2277191060.3200002</v>
      </c>
    </row>
    <row r="562" spans="1:19">
      <c r="A562" s="89" t="s">
        <v>5740</v>
      </c>
      <c r="B562" s="89" t="s">
        <v>4650</v>
      </c>
      <c r="C562" s="100">
        <v>0</v>
      </c>
      <c r="D562" s="100">
        <v>0</v>
      </c>
      <c r="E562" s="100">
        <v>0</v>
      </c>
      <c r="F562" s="100">
        <v>0</v>
      </c>
      <c r="G562" s="100">
        <v>0</v>
      </c>
      <c r="H562" s="100">
        <v>0</v>
      </c>
      <c r="I562" s="100">
        <v>0</v>
      </c>
      <c r="J562" s="100">
        <v>0</v>
      </c>
      <c r="K562" s="100">
        <v>0</v>
      </c>
      <c r="L562" s="100">
        <v>0</v>
      </c>
      <c r="M562" s="100">
        <v>0</v>
      </c>
      <c r="N562" s="100">
        <v>1696478753.6800902</v>
      </c>
      <c r="O562" s="100">
        <v>1568624647.2797799</v>
      </c>
      <c r="P562" s="100">
        <v>938151138.29367006</v>
      </c>
      <c r="Q562" s="100">
        <v>1643639988.13552</v>
      </c>
      <c r="R562" s="100">
        <v>1997170367.4677901</v>
      </c>
      <c r="S562" s="100">
        <v>2365826396.27</v>
      </c>
    </row>
    <row r="563" spans="1:19">
      <c r="A563" s="89" t="s">
        <v>7689</v>
      </c>
      <c r="B563" s="89" t="s">
        <v>7696</v>
      </c>
      <c r="C563" s="100">
        <v>0</v>
      </c>
      <c r="D563" s="100">
        <v>0</v>
      </c>
      <c r="E563" s="100">
        <v>0</v>
      </c>
      <c r="F563" s="100">
        <v>0</v>
      </c>
      <c r="G563" s="100">
        <v>0</v>
      </c>
      <c r="H563" s="100">
        <v>0</v>
      </c>
      <c r="I563" s="100">
        <v>0</v>
      </c>
      <c r="J563" s="100">
        <v>0</v>
      </c>
      <c r="K563" s="100">
        <v>0</v>
      </c>
      <c r="L563" s="100">
        <v>0</v>
      </c>
      <c r="M563" s="100">
        <v>0</v>
      </c>
      <c r="N563" s="100">
        <v>0</v>
      </c>
      <c r="O563" s="100">
        <v>0</v>
      </c>
      <c r="P563" s="100">
        <v>0</v>
      </c>
      <c r="Q563" s="100">
        <v>18536264.454050001</v>
      </c>
      <c r="R563" s="100">
        <v>5690270.3823299995</v>
      </c>
      <c r="S563" s="100">
        <v>3750762.58</v>
      </c>
    </row>
    <row r="564" spans="1:19">
      <c r="A564" s="89" t="s">
        <v>7690</v>
      </c>
      <c r="B564" s="89" t="s">
        <v>7697</v>
      </c>
      <c r="C564" s="100">
        <v>0</v>
      </c>
      <c r="D564" s="100">
        <v>0</v>
      </c>
      <c r="E564" s="100">
        <v>0</v>
      </c>
      <c r="F564" s="100">
        <v>0</v>
      </c>
      <c r="G564" s="100">
        <v>0</v>
      </c>
      <c r="H564" s="100">
        <v>0</v>
      </c>
      <c r="I564" s="100">
        <v>0</v>
      </c>
      <c r="J564" s="100">
        <v>0</v>
      </c>
      <c r="K564" s="100">
        <v>0</v>
      </c>
      <c r="L564" s="100">
        <v>0</v>
      </c>
      <c r="M564" s="100">
        <v>0</v>
      </c>
      <c r="N564" s="100">
        <v>0</v>
      </c>
      <c r="O564" s="100">
        <v>0</v>
      </c>
      <c r="P564" s="100">
        <v>0</v>
      </c>
      <c r="Q564" s="100">
        <v>8823872.4028299991</v>
      </c>
      <c r="R564" s="100">
        <v>7833.5780000000004</v>
      </c>
      <c r="S564" s="100">
        <v>43451291.560000002</v>
      </c>
    </row>
    <row r="565" spans="1:19">
      <c r="A565" s="89" t="s">
        <v>7691</v>
      </c>
      <c r="B565" s="89" t="s">
        <v>7698</v>
      </c>
      <c r="C565" s="100">
        <v>0</v>
      </c>
      <c r="D565" s="100">
        <v>0</v>
      </c>
      <c r="E565" s="100">
        <v>0</v>
      </c>
      <c r="F565" s="100">
        <v>0</v>
      </c>
      <c r="G565" s="100">
        <v>0</v>
      </c>
      <c r="H565" s="100">
        <v>0</v>
      </c>
      <c r="I565" s="100">
        <v>0</v>
      </c>
      <c r="J565" s="100">
        <v>0</v>
      </c>
      <c r="K565" s="100">
        <v>0</v>
      </c>
      <c r="L565" s="100">
        <v>0</v>
      </c>
      <c r="M565" s="100">
        <v>0</v>
      </c>
      <c r="N565" s="100">
        <v>0</v>
      </c>
      <c r="O565" s="100">
        <v>0</v>
      </c>
      <c r="P565" s="100">
        <v>0</v>
      </c>
      <c r="Q565" s="100">
        <v>17175556.228999998</v>
      </c>
      <c r="R565" s="100">
        <v>3002232.2620000001</v>
      </c>
      <c r="S565" s="100">
        <v>2580049</v>
      </c>
    </row>
    <row r="566" spans="1:19">
      <c r="A566" s="89" t="s">
        <v>7784</v>
      </c>
      <c r="B566" s="89" t="s">
        <v>7785</v>
      </c>
      <c r="C566" s="100">
        <v>0</v>
      </c>
      <c r="D566" s="100">
        <v>0</v>
      </c>
      <c r="E566" s="100">
        <v>0</v>
      </c>
      <c r="F566" s="100">
        <v>0</v>
      </c>
      <c r="G566" s="100">
        <v>0</v>
      </c>
      <c r="H566" s="100">
        <v>0</v>
      </c>
      <c r="I566" s="100">
        <v>0</v>
      </c>
      <c r="J566" s="100">
        <v>0</v>
      </c>
      <c r="K566" s="100">
        <v>0</v>
      </c>
      <c r="L566" s="100">
        <v>0</v>
      </c>
      <c r="M566" s="100">
        <v>0</v>
      </c>
      <c r="N566" s="100">
        <v>0</v>
      </c>
      <c r="O566" s="100">
        <v>0</v>
      </c>
      <c r="P566" s="100">
        <v>0</v>
      </c>
      <c r="Q566" s="100">
        <v>0</v>
      </c>
      <c r="R566" s="100">
        <v>0</v>
      </c>
      <c r="S566" s="100">
        <v>1800881.21</v>
      </c>
    </row>
    <row r="567" spans="1:19">
      <c r="A567" s="89" t="s">
        <v>5759</v>
      </c>
      <c r="B567" s="89" t="s">
        <v>5760</v>
      </c>
      <c r="C567" s="100">
        <v>0</v>
      </c>
      <c r="D567" s="100">
        <v>0</v>
      </c>
      <c r="E567" s="100">
        <v>0</v>
      </c>
      <c r="F567" s="100">
        <v>0</v>
      </c>
      <c r="G567" s="100">
        <v>0</v>
      </c>
      <c r="H567" s="100">
        <v>0</v>
      </c>
      <c r="I567" s="100">
        <v>0</v>
      </c>
      <c r="J567" s="100">
        <v>0</v>
      </c>
      <c r="K567" s="100">
        <v>0</v>
      </c>
      <c r="L567" s="100">
        <v>0</v>
      </c>
      <c r="M567" s="100">
        <v>0</v>
      </c>
      <c r="N567" s="100">
        <v>2434510371.8902402</v>
      </c>
      <c r="O567" s="100">
        <v>3622616889.4625497</v>
      </c>
      <c r="P567" s="100">
        <v>1998525106.76613</v>
      </c>
      <c r="Q567" s="100">
        <v>2672632138.5889001</v>
      </c>
      <c r="R567" s="100">
        <v>2721008321.5359602</v>
      </c>
      <c r="S567" s="100">
        <v>3475851473.23</v>
      </c>
    </row>
    <row r="568" spans="1:19">
      <c r="A568" s="89" t="s">
        <v>5805</v>
      </c>
      <c r="B568" s="89" t="s">
        <v>5806</v>
      </c>
      <c r="C568" s="100">
        <v>0</v>
      </c>
      <c r="D568" s="100">
        <v>0</v>
      </c>
      <c r="E568" s="100">
        <v>0</v>
      </c>
      <c r="F568" s="100">
        <v>0</v>
      </c>
      <c r="G568" s="100">
        <v>0</v>
      </c>
      <c r="H568" s="100">
        <v>0</v>
      </c>
      <c r="I568" s="100">
        <v>0</v>
      </c>
      <c r="J568" s="100">
        <v>0</v>
      </c>
      <c r="K568" s="100">
        <v>0</v>
      </c>
      <c r="L568" s="100">
        <v>0</v>
      </c>
      <c r="M568" s="100">
        <v>0</v>
      </c>
      <c r="N568" s="100">
        <v>332732250.08521998</v>
      </c>
      <c r="O568" s="100">
        <v>840453547.00746</v>
      </c>
      <c r="P568" s="100">
        <v>1183507635.76705</v>
      </c>
      <c r="Q568" s="100">
        <v>754685804.91207993</v>
      </c>
      <c r="R568" s="100">
        <v>672942745.62897992</v>
      </c>
      <c r="S568" s="100">
        <v>625617206.71000004</v>
      </c>
    </row>
    <row r="569" spans="1:19" ht="25.5">
      <c r="A569" s="89" t="s">
        <v>5845</v>
      </c>
      <c r="B569" s="89" t="s">
        <v>5846</v>
      </c>
      <c r="C569" s="100">
        <v>0</v>
      </c>
      <c r="D569" s="100">
        <v>0</v>
      </c>
      <c r="E569" s="100">
        <v>0</v>
      </c>
      <c r="F569" s="100">
        <v>0</v>
      </c>
      <c r="G569" s="100">
        <v>0</v>
      </c>
      <c r="H569" s="100">
        <v>0</v>
      </c>
      <c r="I569" s="100">
        <v>0</v>
      </c>
      <c r="J569" s="100">
        <v>0</v>
      </c>
      <c r="K569" s="100">
        <v>0</v>
      </c>
      <c r="L569" s="100">
        <v>0</v>
      </c>
      <c r="M569" s="100">
        <v>0</v>
      </c>
      <c r="N569" s="100">
        <v>1122675.003</v>
      </c>
      <c r="O569" s="100">
        <v>52060.898000000001</v>
      </c>
      <c r="P569" s="100">
        <v>16571.845000000001</v>
      </c>
      <c r="Q569" s="100">
        <v>208741.93799000001</v>
      </c>
      <c r="R569" s="100">
        <v>1384.94543</v>
      </c>
      <c r="S569" s="100">
        <v>534.47</v>
      </c>
    </row>
    <row r="570" spans="1:19" ht="25.5">
      <c r="A570" s="89" t="s">
        <v>5850</v>
      </c>
      <c r="B570" s="89" t="s">
        <v>5851</v>
      </c>
      <c r="C570" s="100">
        <v>0</v>
      </c>
      <c r="D570" s="100">
        <v>0</v>
      </c>
      <c r="E570" s="100">
        <v>0</v>
      </c>
      <c r="F570" s="100">
        <v>0</v>
      </c>
      <c r="G570" s="100">
        <v>0</v>
      </c>
      <c r="H570" s="100">
        <v>0</v>
      </c>
      <c r="I570" s="100">
        <v>0</v>
      </c>
      <c r="J570" s="100">
        <v>0</v>
      </c>
      <c r="K570" s="100">
        <v>0</v>
      </c>
      <c r="L570" s="100">
        <v>0</v>
      </c>
      <c r="M570" s="100">
        <v>0</v>
      </c>
      <c r="N570" s="100">
        <v>36462103.281739995</v>
      </c>
      <c r="O570" s="100">
        <v>51395254.84245</v>
      </c>
      <c r="P570" s="100">
        <v>52947019.668519996</v>
      </c>
      <c r="Q570" s="100">
        <v>52622920.338959999</v>
      </c>
      <c r="R570" s="100">
        <v>80080936.606600001</v>
      </c>
      <c r="S570" s="100">
        <v>68576423.739999995</v>
      </c>
    </row>
    <row r="571" spans="1:19">
      <c r="A571" s="89" t="s">
        <v>5865</v>
      </c>
      <c r="B571" s="89" t="s">
        <v>5866</v>
      </c>
      <c r="C571" s="100">
        <v>0</v>
      </c>
      <c r="D571" s="100">
        <v>0</v>
      </c>
      <c r="E571" s="100">
        <v>0</v>
      </c>
      <c r="F571" s="100">
        <v>0</v>
      </c>
      <c r="G571" s="100">
        <v>0</v>
      </c>
      <c r="H571" s="100">
        <v>0</v>
      </c>
      <c r="I571" s="100">
        <v>0</v>
      </c>
      <c r="J571" s="100">
        <v>0</v>
      </c>
      <c r="K571" s="100">
        <v>0</v>
      </c>
      <c r="L571" s="100">
        <v>0</v>
      </c>
      <c r="M571" s="100">
        <v>0</v>
      </c>
      <c r="N571" s="100">
        <v>8183467.1590499999</v>
      </c>
      <c r="O571" s="100">
        <v>14512342.726530001</v>
      </c>
      <c r="P571" s="100">
        <v>5415948.6938000005</v>
      </c>
      <c r="Q571" s="100">
        <v>607997.51792000001</v>
      </c>
      <c r="R571" s="100">
        <v>1906623.44622</v>
      </c>
      <c r="S571" s="100">
        <v>5678124.46</v>
      </c>
    </row>
    <row r="572" spans="1:19" ht="25.5">
      <c r="A572" s="89" t="s">
        <v>7787</v>
      </c>
      <c r="B572" s="89" t="s">
        <v>7788</v>
      </c>
      <c r="C572" s="100">
        <v>0</v>
      </c>
      <c r="D572" s="100">
        <v>0</v>
      </c>
      <c r="E572" s="100">
        <v>0</v>
      </c>
      <c r="F572" s="100">
        <v>0</v>
      </c>
      <c r="G572" s="100">
        <v>0</v>
      </c>
      <c r="H572" s="100">
        <v>0</v>
      </c>
      <c r="I572" s="100">
        <v>0</v>
      </c>
      <c r="J572" s="100">
        <v>0</v>
      </c>
      <c r="K572" s="100">
        <v>0</v>
      </c>
      <c r="L572" s="100">
        <v>0</v>
      </c>
      <c r="M572" s="100">
        <v>0</v>
      </c>
      <c r="N572" s="100">
        <v>0</v>
      </c>
      <c r="O572" s="100">
        <v>0</v>
      </c>
      <c r="P572" s="100">
        <v>0</v>
      </c>
      <c r="Q572" s="100"/>
      <c r="R572" s="100">
        <v>0</v>
      </c>
      <c r="S572" s="100">
        <v>0</v>
      </c>
    </row>
    <row r="573" spans="1:19" ht="25.5">
      <c r="A573" s="89" t="s">
        <v>5878</v>
      </c>
      <c r="B573" s="89" t="s">
        <v>5879</v>
      </c>
      <c r="C573" s="100">
        <v>-3079048545</v>
      </c>
      <c r="D573" s="100">
        <v>-2777808139</v>
      </c>
      <c r="E573" s="100">
        <v>-3485136536</v>
      </c>
      <c r="F573" s="100">
        <v>-3399173145</v>
      </c>
      <c r="G573" s="100">
        <v>-3811655418</v>
      </c>
      <c r="H573" s="100">
        <v>-3997334025</v>
      </c>
      <c r="I573" s="100">
        <v>-4365882784</v>
      </c>
      <c r="J573" s="100">
        <v>-5687215580</v>
      </c>
      <c r="K573" s="100">
        <v>-6092751107</v>
      </c>
      <c r="L573" s="100">
        <v>-4333841770</v>
      </c>
      <c r="M573" s="100">
        <v>-6076956265.5907202</v>
      </c>
      <c r="N573" s="100">
        <v>-2856263921.6503801</v>
      </c>
      <c r="O573" s="100">
        <v>-3503658463.4204602</v>
      </c>
      <c r="P573" s="100">
        <v>-2353453621.8445902</v>
      </c>
      <c r="Q573" s="100">
        <v>-1761675005.7953</v>
      </c>
      <c r="R573" s="100">
        <v>-1928356644.15804</v>
      </c>
      <c r="S573" s="100">
        <v>-2629358540.1799998</v>
      </c>
    </row>
    <row r="574" spans="1:19" ht="25.5">
      <c r="A574" s="89" t="s">
        <v>7756</v>
      </c>
      <c r="B574" s="89" t="s">
        <v>7757</v>
      </c>
      <c r="C574" s="100">
        <v>231400379.91</v>
      </c>
      <c r="D574" s="100">
        <v>106480916.01000001</v>
      </c>
      <c r="E574" s="100">
        <v>193858669.72</v>
      </c>
      <c r="F574" s="100">
        <v>256956923.65000001</v>
      </c>
      <c r="G574" s="100">
        <v>135162177.16999999</v>
      </c>
      <c r="H574" s="100">
        <v>287122781.69</v>
      </c>
      <c r="I574" s="100">
        <v>291385160.91000003</v>
      </c>
      <c r="J574" s="100">
        <v>312558009.47000003</v>
      </c>
      <c r="K574" s="100">
        <v>164453037.09999999</v>
      </c>
      <c r="L574" s="100">
        <v>161714879.78999999</v>
      </c>
      <c r="M574" s="100">
        <v>284142733.03372997</v>
      </c>
      <c r="N574" s="100">
        <v>0</v>
      </c>
      <c r="O574" s="100">
        <v>0</v>
      </c>
      <c r="P574" s="100">
        <v>0</v>
      </c>
      <c r="Q574" s="100">
        <v>0</v>
      </c>
      <c r="R574" s="100">
        <v>0</v>
      </c>
      <c r="S574" s="100">
        <v>0</v>
      </c>
    </row>
    <row r="575" spans="1:19">
      <c r="A575" s="88" t="s">
        <v>5905</v>
      </c>
      <c r="B575" s="88" t="s">
        <v>5906</v>
      </c>
      <c r="C575" s="99">
        <v>14041392910</v>
      </c>
      <c r="D575" s="99">
        <v>16070425983</v>
      </c>
      <c r="E575" s="99">
        <v>18322731839</v>
      </c>
      <c r="F575" s="99">
        <v>18923428860</v>
      </c>
      <c r="G575" s="99">
        <v>21402600025</v>
      </c>
      <c r="H575" s="99">
        <v>20570944421</v>
      </c>
      <c r="I575" s="99">
        <v>23868015220</v>
      </c>
      <c r="J575" s="99">
        <v>25824215571</v>
      </c>
      <c r="K575" s="99">
        <v>31740272047</v>
      </c>
      <c r="L575" s="99">
        <v>31832291165</v>
      </c>
      <c r="M575" s="99">
        <v>32912269853.721603</v>
      </c>
      <c r="N575" s="99">
        <v>28899261271.9058</v>
      </c>
      <c r="O575" s="99">
        <v>30621230426.874897</v>
      </c>
      <c r="P575" s="99">
        <v>32218846166.9599</v>
      </c>
      <c r="Q575" s="99">
        <v>43336578266.318298</v>
      </c>
      <c r="R575" s="99">
        <v>48550907589.5252</v>
      </c>
      <c r="S575" s="98">
        <v>57474967078.779999</v>
      </c>
    </row>
    <row r="576" spans="1:19">
      <c r="A576" s="89" t="s">
        <v>5907</v>
      </c>
      <c r="B576" s="89" t="s">
        <v>5908</v>
      </c>
      <c r="C576" s="100">
        <v>562299330</v>
      </c>
      <c r="D576" s="100">
        <v>467197790</v>
      </c>
      <c r="E576" s="100">
        <v>544683151</v>
      </c>
      <c r="F576" s="100">
        <v>791058180</v>
      </c>
      <c r="G576" s="100">
        <v>574913527</v>
      </c>
      <c r="H576" s="100">
        <v>567580439</v>
      </c>
      <c r="I576" s="100">
        <v>597013723</v>
      </c>
      <c r="J576" s="100">
        <v>586736599</v>
      </c>
      <c r="K576" s="100">
        <v>590682915</v>
      </c>
      <c r="L576" s="100">
        <v>669573634</v>
      </c>
      <c r="M576" s="100">
        <v>585309500.83340001</v>
      </c>
      <c r="N576" s="100">
        <v>592045805.97865999</v>
      </c>
      <c r="O576" s="100">
        <v>600440404.98582995</v>
      </c>
      <c r="P576" s="100">
        <v>511252712.40556002</v>
      </c>
      <c r="Q576" s="100">
        <v>658662955.58711004</v>
      </c>
      <c r="R576" s="100">
        <v>968887955.67448997</v>
      </c>
      <c r="S576" s="100">
        <v>1076818133.05</v>
      </c>
    </row>
    <row r="577" spans="1:19">
      <c r="A577" s="89" t="s">
        <v>5909</v>
      </c>
      <c r="B577" s="89" t="s">
        <v>115</v>
      </c>
      <c r="C577" s="100">
        <v>260351265</v>
      </c>
      <c r="D577" s="100">
        <v>280305744</v>
      </c>
      <c r="E577" s="100">
        <v>321455870</v>
      </c>
      <c r="F577" s="100">
        <v>323683341</v>
      </c>
      <c r="G577" s="100">
        <v>371263483</v>
      </c>
      <c r="H577" s="100">
        <v>377962756</v>
      </c>
      <c r="I577" s="100">
        <v>366344389</v>
      </c>
      <c r="J577" s="100">
        <v>355982246</v>
      </c>
      <c r="K577" s="100">
        <v>375192335</v>
      </c>
      <c r="L577" s="100">
        <v>457914259</v>
      </c>
      <c r="M577" s="100">
        <v>337759829.94722998</v>
      </c>
      <c r="N577" s="100">
        <v>450221172.13066</v>
      </c>
      <c r="O577" s="100">
        <v>473207642.99408001</v>
      </c>
      <c r="P577" s="100">
        <v>378229101.8373</v>
      </c>
      <c r="Q577" s="100">
        <v>509571472.11773998</v>
      </c>
      <c r="R577" s="100">
        <v>778645151.31736994</v>
      </c>
      <c r="S577" s="100">
        <v>845881959.88</v>
      </c>
    </row>
    <row r="578" spans="1:19">
      <c r="A578" s="89" t="s">
        <v>5929</v>
      </c>
      <c r="B578" s="89" t="s">
        <v>961</v>
      </c>
      <c r="C578" s="100">
        <v>301948065</v>
      </c>
      <c r="D578" s="100">
        <v>186892046</v>
      </c>
      <c r="E578" s="100">
        <v>223227281</v>
      </c>
      <c r="F578" s="100">
        <v>467374839</v>
      </c>
      <c r="G578" s="100">
        <v>203650044</v>
      </c>
      <c r="H578" s="100">
        <v>189617683</v>
      </c>
      <c r="I578" s="100">
        <v>230669334</v>
      </c>
      <c r="J578" s="100">
        <v>230754353</v>
      </c>
      <c r="K578" s="100">
        <v>215490580</v>
      </c>
      <c r="L578" s="100">
        <v>211659375</v>
      </c>
      <c r="M578" s="100">
        <v>247549670.88617</v>
      </c>
      <c r="N578" s="100">
        <v>141824633.84799999</v>
      </c>
      <c r="O578" s="100">
        <v>127232761.99175</v>
      </c>
      <c r="P578" s="100">
        <v>133023610.56826</v>
      </c>
      <c r="Q578" s="100">
        <v>149091483.46937001</v>
      </c>
      <c r="R578" s="100">
        <v>190242804.35712001</v>
      </c>
      <c r="S578" s="100">
        <v>230936173.16999999</v>
      </c>
    </row>
    <row r="579" spans="1:19">
      <c r="A579" s="89" t="s">
        <v>5958</v>
      </c>
      <c r="B579" s="89" t="s">
        <v>5959</v>
      </c>
      <c r="C579" s="100">
        <v>12939329838</v>
      </c>
      <c r="D579" s="100">
        <v>14959818558</v>
      </c>
      <c r="E579" s="100">
        <v>17079112606</v>
      </c>
      <c r="F579" s="100">
        <v>17508326204</v>
      </c>
      <c r="G579" s="100">
        <v>20270016375</v>
      </c>
      <c r="H579" s="100">
        <v>19128075877</v>
      </c>
      <c r="I579" s="100">
        <v>21578826544</v>
      </c>
      <c r="J579" s="100">
        <v>23060273717</v>
      </c>
      <c r="K579" s="100">
        <v>28040006944</v>
      </c>
      <c r="L579" s="100">
        <v>27816587559</v>
      </c>
      <c r="M579" s="100">
        <v>28622914472.063999</v>
      </c>
      <c r="N579" s="100">
        <v>28307215465.927101</v>
      </c>
      <c r="O579" s="100">
        <v>30020790021.889103</v>
      </c>
      <c r="P579" s="100">
        <v>31707593454.554302</v>
      </c>
      <c r="Q579" s="100">
        <v>42677915310.731201</v>
      </c>
      <c r="R579" s="100">
        <v>47582019633.8507</v>
      </c>
      <c r="S579" s="100">
        <v>56398148945.730003</v>
      </c>
    </row>
    <row r="580" spans="1:19">
      <c r="A580" s="89" t="s">
        <v>5960</v>
      </c>
      <c r="B580" s="89" t="s">
        <v>964</v>
      </c>
      <c r="C580" s="100">
        <v>2473241128</v>
      </c>
      <c r="D580" s="100">
        <v>2797140576</v>
      </c>
      <c r="E580" s="100">
        <v>3200882460</v>
      </c>
      <c r="F580" s="100">
        <v>3375708193</v>
      </c>
      <c r="G580" s="100">
        <v>3575472725</v>
      </c>
      <c r="H580" s="100">
        <v>3835876535</v>
      </c>
      <c r="I580" s="100">
        <v>4179417445</v>
      </c>
      <c r="J580" s="100">
        <v>4287607880</v>
      </c>
      <c r="K580" s="100">
        <v>4778495367</v>
      </c>
      <c r="L580" s="100">
        <v>4843203230</v>
      </c>
      <c r="M580" s="100">
        <v>5387047654.0770702</v>
      </c>
      <c r="N580" s="100">
        <v>2836386191.08991</v>
      </c>
      <c r="O580" s="100">
        <v>3212665795.1617203</v>
      </c>
      <c r="P580" s="100">
        <v>3127203693.2337098</v>
      </c>
      <c r="Q580" s="100">
        <v>3447228387.3556299</v>
      </c>
      <c r="R580" s="100">
        <v>3954605450.7864799</v>
      </c>
      <c r="S580" s="100">
        <v>4539171841.6999998</v>
      </c>
    </row>
    <row r="581" spans="1:19">
      <c r="A581" s="89" t="s">
        <v>5982</v>
      </c>
      <c r="B581" s="89" t="s">
        <v>129</v>
      </c>
      <c r="C581" s="100">
        <v>3516932652</v>
      </c>
      <c r="D581" s="100">
        <v>3873396289</v>
      </c>
      <c r="E581" s="100">
        <v>4565247124</v>
      </c>
      <c r="F581" s="100">
        <v>4868155032</v>
      </c>
      <c r="G581" s="100">
        <v>5385899376</v>
      </c>
      <c r="H581" s="100">
        <v>5644554497</v>
      </c>
      <c r="I581" s="100">
        <v>6124494497</v>
      </c>
      <c r="J581" s="100">
        <v>6576567444</v>
      </c>
      <c r="K581" s="100">
        <v>7311152190</v>
      </c>
      <c r="L581" s="100">
        <v>6491145984</v>
      </c>
      <c r="M581" s="100">
        <v>7441334084.0421801</v>
      </c>
      <c r="N581" s="100">
        <v>8255314640.8358297</v>
      </c>
      <c r="O581" s="100">
        <v>9085802713.9773998</v>
      </c>
      <c r="P581" s="100">
        <v>9572208233.9047508</v>
      </c>
      <c r="Q581" s="100">
        <v>11581168677.690199</v>
      </c>
      <c r="R581" s="100">
        <v>12268793420.3804</v>
      </c>
      <c r="S581" s="100">
        <v>14308950931.33</v>
      </c>
    </row>
    <row r="582" spans="1:19">
      <c r="A582" s="89" t="s">
        <v>6021</v>
      </c>
      <c r="B582" s="89" t="s">
        <v>966</v>
      </c>
      <c r="C582" s="100">
        <v>208458521</v>
      </c>
      <c r="D582" s="100">
        <v>231745407</v>
      </c>
      <c r="E582" s="100">
        <v>253668188</v>
      </c>
      <c r="F582" s="100">
        <v>264260379</v>
      </c>
      <c r="G582" s="100">
        <v>273094681</v>
      </c>
      <c r="H582" s="100">
        <v>270900219</v>
      </c>
      <c r="I582" s="100">
        <v>276323814</v>
      </c>
      <c r="J582" s="100">
        <v>298834189</v>
      </c>
      <c r="K582" s="100">
        <v>333768890</v>
      </c>
      <c r="L582" s="100">
        <v>377536236</v>
      </c>
      <c r="M582" s="100">
        <v>463930086.08759999</v>
      </c>
      <c r="N582" s="100">
        <v>552044667.60956991</v>
      </c>
      <c r="O582" s="100">
        <v>642898876.27361</v>
      </c>
      <c r="P582" s="100">
        <v>572754992.8046701</v>
      </c>
      <c r="Q582" s="100">
        <v>4462764751.6865997</v>
      </c>
      <c r="R582" s="100">
        <v>5154300157.0056</v>
      </c>
      <c r="S582" s="100">
        <v>6091074838.1599998</v>
      </c>
    </row>
    <row r="583" spans="1:19">
      <c r="A583" s="89" t="s">
        <v>6029</v>
      </c>
      <c r="B583" s="89" t="s">
        <v>970</v>
      </c>
      <c r="C583" s="100">
        <v>7325143</v>
      </c>
      <c r="D583" s="100">
        <v>11281329</v>
      </c>
      <c r="E583" s="100">
        <v>1475900</v>
      </c>
      <c r="F583" s="100">
        <v>1554813</v>
      </c>
      <c r="G583" s="100">
        <v>1931325</v>
      </c>
      <c r="H583" s="100">
        <v>2729495</v>
      </c>
      <c r="I583" s="100">
        <v>3262664</v>
      </c>
      <c r="J583" s="100">
        <v>2443666</v>
      </c>
      <c r="K583" s="100">
        <v>2682935</v>
      </c>
      <c r="L583" s="100">
        <v>4511756</v>
      </c>
      <c r="M583" s="100">
        <v>3796019.5578400004</v>
      </c>
      <c r="N583" s="100">
        <v>4299165.98037</v>
      </c>
      <c r="O583" s="100">
        <v>5070727.92129</v>
      </c>
      <c r="P583" s="100">
        <v>2845721.54061</v>
      </c>
      <c r="Q583" s="100">
        <v>13988239.417879999</v>
      </c>
      <c r="R583" s="100">
        <v>37184402.817319997</v>
      </c>
      <c r="S583" s="100">
        <v>54417769.859999999</v>
      </c>
    </row>
    <row r="584" spans="1:19">
      <c r="A584" s="89" t="s">
        <v>6035</v>
      </c>
      <c r="B584" s="89" t="s">
        <v>130</v>
      </c>
      <c r="C584" s="100">
        <v>6308220698</v>
      </c>
      <c r="D584" s="100">
        <v>7580440569</v>
      </c>
      <c r="E584" s="100">
        <v>8334377163</v>
      </c>
      <c r="F584" s="100">
        <v>8381886239</v>
      </c>
      <c r="G584" s="100">
        <v>10321747261</v>
      </c>
      <c r="H584" s="100">
        <v>8699038914</v>
      </c>
      <c r="I584" s="100">
        <v>10242762356</v>
      </c>
      <c r="J584" s="100">
        <v>10946289503</v>
      </c>
      <c r="K584" s="100">
        <v>13074420225</v>
      </c>
      <c r="L584" s="100">
        <v>13656729768</v>
      </c>
      <c r="M584" s="100">
        <v>12858477734.583</v>
      </c>
      <c r="N584" s="100">
        <v>14406877213.520802</v>
      </c>
      <c r="O584" s="100">
        <v>12687065734.105</v>
      </c>
      <c r="P584" s="100">
        <v>14057731685.829699</v>
      </c>
      <c r="Q584" s="100">
        <v>18056488635.096897</v>
      </c>
      <c r="R584" s="100">
        <v>20805374257.453602</v>
      </c>
      <c r="S584" s="100">
        <v>25859049683.360001</v>
      </c>
    </row>
    <row r="585" spans="1:19">
      <c r="A585" s="89" t="s">
        <v>6050</v>
      </c>
      <c r="B585" s="89" t="s">
        <v>1020</v>
      </c>
      <c r="C585" s="100">
        <v>425151696</v>
      </c>
      <c r="D585" s="100">
        <v>465814388</v>
      </c>
      <c r="E585" s="100">
        <v>723461771</v>
      </c>
      <c r="F585" s="100">
        <v>616761548</v>
      </c>
      <c r="G585" s="100">
        <v>711871007</v>
      </c>
      <c r="H585" s="100">
        <v>674976217</v>
      </c>
      <c r="I585" s="100">
        <v>752565768</v>
      </c>
      <c r="J585" s="100">
        <v>948531035</v>
      </c>
      <c r="K585" s="100">
        <v>2539487337</v>
      </c>
      <c r="L585" s="100">
        <v>2443460585</v>
      </c>
      <c r="M585" s="100">
        <v>2468328893.71628</v>
      </c>
      <c r="N585" s="100">
        <v>2252293586.8906898</v>
      </c>
      <c r="O585" s="100">
        <v>4387286174.4500599</v>
      </c>
      <c r="P585" s="100">
        <v>4374849127.2409</v>
      </c>
      <c r="Q585" s="100">
        <v>5116276619.4840193</v>
      </c>
      <c r="R585" s="100">
        <v>5361761945.4072599</v>
      </c>
      <c r="S585" s="100">
        <v>5545483881.3199997</v>
      </c>
    </row>
    <row r="586" spans="1:19">
      <c r="A586" s="89" t="s">
        <v>7737</v>
      </c>
      <c r="B586" s="89" t="s">
        <v>7738</v>
      </c>
      <c r="C586" s="100">
        <v>539763742</v>
      </c>
      <c r="D586" s="100">
        <v>643409635</v>
      </c>
      <c r="E586" s="100">
        <v>698936082</v>
      </c>
      <c r="F586" s="100">
        <v>624044476</v>
      </c>
      <c r="G586" s="100">
        <v>557670123</v>
      </c>
      <c r="H586" s="100">
        <v>875288105</v>
      </c>
      <c r="I586" s="100">
        <v>1692174953</v>
      </c>
      <c r="J586" s="100">
        <v>2177205255</v>
      </c>
      <c r="K586" s="100">
        <v>3109582188</v>
      </c>
      <c r="L586" s="100">
        <v>3346129972</v>
      </c>
      <c r="M586" s="100">
        <v>3704045880.8241601</v>
      </c>
      <c r="N586" s="100">
        <v>0</v>
      </c>
      <c r="O586" s="100">
        <v>0</v>
      </c>
      <c r="P586" s="100">
        <v>0</v>
      </c>
      <c r="Q586" s="100">
        <v>0</v>
      </c>
      <c r="R586" s="100">
        <v>0</v>
      </c>
      <c r="S586" s="100">
        <v>0</v>
      </c>
    </row>
    <row r="587" spans="1:19">
      <c r="A587" s="89" t="s">
        <v>7739</v>
      </c>
      <c r="B587" s="89" t="s">
        <v>7740</v>
      </c>
      <c r="C587" s="100">
        <v>69649</v>
      </c>
      <c r="D587" s="100">
        <v>38924</v>
      </c>
      <c r="E587" s="100">
        <v>0</v>
      </c>
      <c r="F587" s="100">
        <v>0</v>
      </c>
      <c r="G587" s="100">
        <v>0</v>
      </c>
      <c r="H587" s="100">
        <v>0</v>
      </c>
      <c r="I587" s="100">
        <v>0</v>
      </c>
      <c r="J587" s="100">
        <v>0</v>
      </c>
      <c r="K587" s="100">
        <v>0</v>
      </c>
      <c r="L587" s="100">
        <v>0</v>
      </c>
      <c r="M587" s="100">
        <v>0</v>
      </c>
      <c r="N587" s="100">
        <v>0</v>
      </c>
      <c r="O587" s="100">
        <v>0</v>
      </c>
      <c r="P587" s="100">
        <v>0</v>
      </c>
      <c r="Q587" s="100">
        <v>0</v>
      </c>
      <c r="R587" s="100">
        <v>0</v>
      </c>
      <c r="S587" s="100">
        <v>0</v>
      </c>
    </row>
    <row r="588" spans="1:19">
      <c r="A588" s="89" t="s">
        <v>7741</v>
      </c>
      <c r="B588" s="89" t="s">
        <v>176</v>
      </c>
      <c r="C588" s="100">
        <v>253342061</v>
      </c>
      <c r="D588" s="100">
        <v>336298260</v>
      </c>
      <c r="E588" s="100">
        <v>393696368</v>
      </c>
      <c r="F588" s="100">
        <v>352237526</v>
      </c>
      <c r="G588" s="100">
        <v>271222501</v>
      </c>
      <c r="H588" s="100">
        <v>620529199</v>
      </c>
      <c r="I588" s="100">
        <v>1441085226</v>
      </c>
      <c r="J588" s="100">
        <v>1934588316</v>
      </c>
      <c r="K588" s="100">
        <v>2856578619</v>
      </c>
      <c r="L588" s="100">
        <v>3054768546</v>
      </c>
      <c r="M588" s="100">
        <v>3398228537.5678301</v>
      </c>
      <c r="N588" s="100">
        <v>0</v>
      </c>
      <c r="O588" s="100">
        <v>0</v>
      </c>
      <c r="P588" s="100">
        <v>0</v>
      </c>
      <c r="Q588" s="100">
        <v>0</v>
      </c>
      <c r="R588" s="100">
        <v>0</v>
      </c>
      <c r="S588" s="100">
        <v>0</v>
      </c>
    </row>
    <row r="589" spans="1:19" ht="25.5">
      <c r="A589" s="89" t="s">
        <v>7742</v>
      </c>
      <c r="B589" s="89" t="s">
        <v>177</v>
      </c>
      <c r="C589" s="100">
        <v>0</v>
      </c>
      <c r="D589" s="100">
        <v>0</v>
      </c>
      <c r="E589" s="100">
        <v>0</v>
      </c>
      <c r="F589" s="100">
        <v>0</v>
      </c>
      <c r="G589" s="100">
        <v>0</v>
      </c>
      <c r="H589" s="100">
        <v>2300</v>
      </c>
      <c r="I589" s="100">
        <v>0</v>
      </c>
      <c r="J589" s="100">
        <v>1000</v>
      </c>
      <c r="K589" s="100">
        <v>0</v>
      </c>
      <c r="L589" s="100">
        <v>1076</v>
      </c>
      <c r="M589" s="100">
        <v>480</v>
      </c>
      <c r="N589" s="100">
        <v>0</v>
      </c>
      <c r="O589" s="100">
        <v>0</v>
      </c>
      <c r="P589" s="100">
        <v>0</v>
      </c>
      <c r="Q589" s="100">
        <v>0</v>
      </c>
      <c r="R589" s="100">
        <v>0</v>
      </c>
      <c r="S589" s="100">
        <v>0</v>
      </c>
    </row>
    <row r="590" spans="1:19">
      <c r="A590" s="89" t="s">
        <v>7743</v>
      </c>
      <c r="B590" s="89" t="s">
        <v>65</v>
      </c>
      <c r="C590" s="100">
        <v>38741214</v>
      </c>
      <c r="D590" s="100">
        <v>63189158</v>
      </c>
      <c r="E590" s="100">
        <v>56235210</v>
      </c>
      <c r="F590" s="100">
        <v>38875053</v>
      </c>
      <c r="G590" s="100">
        <v>41094444</v>
      </c>
      <c r="H590" s="100">
        <v>35667267</v>
      </c>
      <c r="I590" s="100">
        <v>10621055</v>
      </c>
      <c r="J590" s="100">
        <v>12991989</v>
      </c>
      <c r="K590" s="100">
        <v>16236122</v>
      </c>
      <c r="L590" s="100">
        <v>28015422</v>
      </c>
      <c r="M590" s="100">
        <v>15001341.01041</v>
      </c>
      <c r="N590" s="100">
        <v>0</v>
      </c>
      <c r="O590" s="100">
        <v>0</v>
      </c>
      <c r="P590" s="100">
        <v>0</v>
      </c>
      <c r="Q590" s="100">
        <v>0</v>
      </c>
      <c r="R590" s="100">
        <v>0</v>
      </c>
      <c r="S590" s="100">
        <v>0</v>
      </c>
    </row>
    <row r="591" spans="1:19">
      <c r="A591" s="89" t="s">
        <v>7744</v>
      </c>
      <c r="B591" s="89" t="s">
        <v>215</v>
      </c>
      <c r="C591" s="100">
        <v>0</v>
      </c>
      <c r="D591" s="100">
        <v>0</v>
      </c>
      <c r="E591" s="100">
        <v>0</v>
      </c>
      <c r="F591" s="100">
        <v>0</v>
      </c>
      <c r="G591" s="100">
        <v>0</v>
      </c>
      <c r="H591" s="100">
        <v>0</v>
      </c>
      <c r="I591" s="100">
        <v>0</v>
      </c>
      <c r="J591" s="100">
        <v>0</v>
      </c>
      <c r="K591" s="100">
        <v>0</v>
      </c>
      <c r="L591" s="100">
        <v>0</v>
      </c>
      <c r="M591" s="100">
        <v>0</v>
      </c>
      <c r="N591" s="100">
        <v>0</v>
      </c>
      <c r="O591" s="100">
        <v>0</v>
      </c>
      <c r="P591" s="100">
        <v>0</v>
      </c>
      <c r="Q591" s="100">
        <v>0</v>
      </c>
      <c r="R591" s="100">
        <v>0</v>
      </c>
      <c r="S591" s="100">
        <v>0</v>
      </c>
    </row>
    <row r="592" spans="1:19">
      <c r="A592" s="89" t="s">
        <v>7745</v>
      </c>
      <c r="B592" s="89" t="s">
        <v>5545</v>
      </c>
      <c r="C592" s="100">
        <v>0</v>
      </c>
      <c r="D592" s="100">
        <v>0</v>
      </c>
      <c r="E592" s="100">
        <v>0</v>
      </c>
      <c r="F592" s="100">
        <v>0</v>
      </c>
      <c r="G592" s="100">
        <v>0</v>
      </c>
      <c r="H592" s="100">
        <v>0</v>
      </c>
      <c r="I592" s="100">
        <v>45193</v>
      </c>
      <c r="J592" s="100">
        <v>0</v>
      </c>
      <c r="K592" s="100">
        <v>0</v>
      </c>
      <c r="L592" s="100">
        <v>0</v>
      </c>
      <c r="M592" s="100">
        <v>0</v>
      </c>
      <c r="N592" s="100">
        <v>0</v>
      </c>
      <c r="O592" s="100">
        <v>0</v>
      </c>
      <c r="P592" s="100">
        <v>0</v>
      </c>
      <c r="Q592" s="100">
        <v>0</v>
      </c>
      <c r="R592" s="100">
        <v>0</v>
      </c>
      <c r="S592" s="100">
        <v>0</v>
      </c>
    </row>
    <row r="593" spans="1:19">
      <c r="A593" s="89" t="s">
        <v>7746</v>
      </c>
      <c r="B593" s="89" t="s">
        <v>968</v>
      </c>
      <c r="C593" s="100">
        <v>247610818</v>
      </c>
      <c r="D593" s="100">
        <v>243883293</v>
      </c>
      <c r="E593" s="100">
        <v>249004504</v>
      </c>
      <c r="F593" s="100">
        <v>232931897</v>
      </c>
      <c r="G593" s="100">
        <v>245353178</v>
      </c>
      <c r="H593" s="100">
        <v>219089339</v>
      </c>
      <c r="I593" s="100">
        <v>240423479</v>
      </c>
      <c r="J593" s="100">
        <v>229623950</v>
      </c>
      <c r="K593" s="100">
        <v>236767447</v>
      </c>
      <c r="L593" s="100">
        <v>263344928</v>
      </c>
      <c r="M593" s="100">
        <v>290815522.24592</v>
      </c>
      <c r="N593" s="100">
        <v>0</v>
      </c>
      <c r="O593" s="100">
        <v>0</v>
      </c>
      <c r="P593" s="100">
        <v>0</v>
      </c>
      <c r="Q593" s="100">
        <v>0</v>
      </c>
      <c r="R593" s="100">
        <v>0</v>
      </c>
      <c r="S593" s="100">
        <v>0</v>
      </c>
    </row>
  </sheetData>
  <mergeCells count="1">
    <mergeCell ref="A1:S2"/>
  </mergeCells>
  <printOptions horizontalCentered="1"/>
  <pageMargins left="0.39370078740157483" right="0.39370078740157483" top="0.39370078740157483" bottom="0.39370078740157483" header="0" footer="0"/>
  <pageSetup scale="16" fitToHeight="9" orientation="landscape" r:id="rId1"/>
  <headerFooter alignWithMargins="0">
    <oddHeader>&amp;R09/05/2014</oddHeader>
  </headerFooter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DC3011-C159-7748-8BF8-D98C17D0A475}">
  <sheetPr>
    <pageSetUpPr fitToPage="1"/>
  </sheetPr>
  <dimension ref="A1:R593"/>
  <sheetViews>
    <sheetView showGridLines="0" zoomScale="82" zoomScaleNormal="82" zoomScaleSheetLayoutView="100" workbookViewId="0">
      <selection activeCell="C5" sqref="C5"/>
    </sheetView>
  </sheetViews>
  <sheetFormatPr baseColWidth="10" defaultColWidth="9.85546875" defaultRowHeight="15"/>
  <cols>
    <col min="1" max="1" width="13.28515625" style="105" bestFit="1" customWidth="1"/>
    <col min="2" max="2" width="60.7109375" style="67" bestFit="1" customWidth="1"/>
    <col min="3" max="4" width="24.140625" style="95" customWidth="1"/>
    <col min="5" max="6" width="25.140625" style="95" customWidth="1"/>
    <col min="7" max="9" width="24.140625" style="95" customWidth="1"/>
    <col min="10" max="12" width="26" style="95" customWidth="1"/>
    <col min="13" max="13" width="31.140625" style="96" customWidth="1"/>
    <col min="14" max="16" width="26" style="96" customWidth="1"/>
    <col min="17" max="17" width="26" style="95" bestFit="1" customWidth="1"/>
    <col min="18" max="18" width="26" style="7" customWidth="1"/>
    <col min="19" max="16384" width="9.85546875" style="7"/>
  </cols>
  <sheetData>
    <row r="1" spans="1:18" s="23" customFormat="1" ht="154.5" customHeight="1">
      <c r="A1" s="113" t="s">
        <v>7789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</row>
    <row r="2" spans="1:18" s="23" customFormat="1" ht="36" customHeight="1">
      <c r="A2" s="114"/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</row>
    <row r="3" spans="1:18" s="104" customFormat="1" ht="15.75">
      <c r="A3" s="106" t="s">
        <v>224</v>
      </c>
      <c r="B3" s="106" t="s">
        <v>187</v>
      </c>
      <c r="C3" s="106">
        <v>2008</v>
      </c>
      <c r="D3" s="106">
        <v>2009</v>
      </c>
      <c r="E3" s="106">
        <v>2010</v>
      </c>
      <c r="F3" s="106">
        <v>2011</v>
      </c>
      <c r="G3" s="106">
        <v>2012</v>
      </c>
      <c r="H3" s="106">
        <v>2013</v>
      </c>
      <c r="I3" s="106">
        <v>2014</v>
      </c>
      <c r="J3" s="106">
        <v>2015</v>
      </c>
      <c r="K3" s="106">
        <v>2016</v>
      </c>
      <c r="L3" s="106">
        <v>2017</v>
      </c>
      <c r="M3" s="106">
        <v>2018</v>
      </c>
      <c r="N3" s="106">
        <v>2019</v>
      </c>
      <c r="O3" s="106">
        <v>2020</v>
      </c>
      <c r="P3" s="106">
        <v>2021</v>
      </c>
      <c r="Q3" s="106">
        <v>2022</v>
      </c>
      <c r="R3" s="106">
        <v>2023</v>
      </c>
    </row>
    <row r="4" spans="1:18" s="6" customFormat="1">
      <c r="A4" s="87">
        <v>1</v>
      </c>
      <c r="B4" s="88" t="s">
        <v>182</v>
      </c>
      <c r="C4" s="110">
        <v>9.82464001385559E-2</v>
      </c>
      <c r="D4" s="110">
        <v>9.6155778900355093E-2</v>
      </c>
      <c r="E4" s="110">
        <v>0.10311163335639195</v>
      </c>
      <c r="F4" s="110">
        <v>0.12622676984347048</v>
      </c>
      <c r="G4" s="110">
        <v>0.12713800623600791</v>
      </c>
      <c r="H4" s="110">
        <v>8.8865538532868715E-2</v>
      </c>
      <c r="I4" s="110">
        <v>7.9505526853513198E-2</v>
      </c>
      <c r="J4" s="110">
        <v>0.24185593988191223</v>
      </c>
      <c r="K4" s="110">
        <v>6.3885361710342758E-2</v>
      </c>
      <c r="L4" s="110">
        <v>9.901111335314261E-2</v>
      </c>
      <c r="M4" s="110">
        <v>0.23810482361571483</v>
      </c>
      <c r="N4" s="110">
        <v>4.771027634043512E-2</v>
      </c>
      <c r="O4" s="110">
        <v>4.3658492546245986E-2</v>
      </c>
      <c r="P4" s="110">
        <v>7.0416227857668101E-2</v>
      </c>
      <c r="Q4" s="110">
        <v>5.6582892305718557E-2</v>
      </c>
      <c r="R4" s="110">
        <v>6.3229092335119086E-2</v>
      </c>
    </row>
    <row r="5" spans="1:18">
      <c r="A5" s="89" t="s">
        <v>226</v>
      </c>
      <c r="B5" s="89" t="s">
        <v>474</v>
      </c>
      <c r="C5" s="107">
        <v>0.14926658231219725</v>
      </c>
      <c r="D5" s="107">
        <v>0.11746666460960231</v>
      </c>
      <c r="E5" s="107">
        <v>0.10173409423421376</v>
      </c>
      <c r="F5" s="107">
        <v>1.4865274856596722E-2</v>
      </c>
      <c r="G5" s="107">
        <v>0.29519305666712303</v>
      </c>
      <c r="H5" s="107">
        <v>0.29943020595162051</v>
      </c>
      <c r="I5" s="107">
        <v>3.8931209199511541E-2</v>
      </c>
      <c r="J5" s="107">
        <v>-0.14513819938429273</v>
      </c>
      <c r="K5" s="107">
        <v>8.0418159645697429E-2</v>
      </c>
      <c r="L5" s="107">
        <v>0.14244902744939747</v>
      </c>
      <c r="M5" s="107">
        <v>0.18150905516402727</v>
      </c>
      <c r="N5" s="107">
        <v>-0.15023611307972096</v>
      </c>
      <c r="O5" s="107">
        <v>0.1161349849035318</v>
      </c>
      <c r="P5" s="107">
        <v>0.24128739313797132</v>
      </c>
      <c r="Q5" s="107">
        <v>1.487092735120199E-2</v>
      </c>
      <c r="R5" s="107">
        <v>-6.0534121679715058E-2</v>
      </c>
    </row>
    <row r="6" spans="1:18">
      <c r="A6" s="89" t="s">
        <v>227</v>
      </c>
      <c r="B6" s="89" t="s">
        <v>152</v>
      </c>
      <c r="C6" s="107">
        <v>-0.4864316534149391</v>
      </c>
      <c r="D6" s="107">
        <v>8.2418791491757792E-2</v>
      </c>
      <c r="E6" s="107">
        <v>-0.53424951774950413</v>
      </c>
      <c r="F6" s="107">
        <v>-4.8750474767580543E-2</v>
      </c>
      <c r="G6" s="107">
        <v>0.22031389265617651</v>
      </c>
      <c r="H6" s="107">
        <v>3.7740653109148425E-2</v>
      </c>
      <c r="I6" s="107">
        <v>-0.37971508980108648</v>
      </c>
      <c r="J6" s="107">
        <v>6.1625681176129543E-2</v>
      </c>
      <c r="K6" s="107">
        <v>-9.3717968288926645E-3</v>
      </c>
      <c r="L6" s="107">
        <v>0.33593686459219585</v>
      </c>
      <c r="M6" s="107">
        <v>-0.55853813665610641</v>
      </c>
      <c r="N6" s="107">
        <v>0.52198024457947456</v>
      </c>
      <c r="O6" s="107">
        <v>-0.41221428841547125</v>
      </c>
      <c r="P6" s="107">
        <v>0.25918362324734412</v>
      </c>
      <c r="Q6" s="107">
        <v>0.99350625643778523</v>
      </c>
      <c r="R6" s="107">
        <v>0.26400491423298478</v>
      </c>
    </row>
    <row r="7" spans="1:18">
      <c r="A7" s="89" t="s">
        <v>230</v>
      </c>
      <c r="B7" s="89" t="s">
        <v>151</v>
      </c>
      <c r="C7" s="107">
        <v>0.1663420992991913</v>
      </c>
      <c r="D7" s="107">
        <v>0.1154317251791217</v>
      </c>
      <c r="E7" s="107">
        <v>0.11683360344784832</v>
      </c>
      <c r="F7" s="107">
        <v>1.6126238094779755E-2</v>
      </c>
      <c r="G7" s="107">
        <v>0.29772355270050754</v>
      </c>
      <c r="H7" s="107">
        <v>0.30218058365702305</v>
      </c>
      <c r="I7" s="107">
        <v>4.0106610669848664E-2</v>
      </c>
      <c r="J7" s="107">
        <v>-0.14569533446909744</v>
      </c>
      <c r="K7" s="107">
        <v>7.6793464390140231E-2</v>
      </c>
      <c r="L7" s="107">
        <v>0.14433709889671631</v>
      </c>
      <c r="M7" s="107">
        <v>-0.10218871644033289</v>
      </c>
      <c r="N7" s="107">
        <v>-1.4552720208865666E-2</v>
      </c>
      <c r="O7" s="107">
        <v>0.20658226957626491</v>
      </c>
      <c r="P7" s="107">
        <v>0.21564513608677682</v>
      </c>
      <c r="Q7" s="107">
        <v>3.7119162980041587E-2</v>
      </c>
      <c r="R7" s="107">
        <v>-7.3622660101803739E-2</v>
      </c>
    </row>
    <row r="8" spans="1:18">
      <c r="A8" s="89" t="s">
        <v>231</v>
      </c>
      <c r="B8" s="89" t="s">
        <v>7790</v>
      </c>
      <c r="C8" s="107">
        <v>-0.54413581112410769</v>
      </c>
      <c r="D8" s="107">
        <v>-8.0041348963855841E-2</v>
      </c>
      <c r="E8" s="107">
        <v>-0.6314831645892276</v>
      </c>
      <c r="F8" s="107">
        <v>0.30473908438052666</v>
      </c>
      <c r="G8" s="107">
        <v>-0.51260666146068823</v>
      </c>
      <c r="H8" s="107">
        <v>-5.6982029337265705E-2</v>
      </c>
      <c r="I8" s="107">
        <v>0.84382747565969907</v>
      </c>
      <c r="J8" s="107">
        <v>-0.94551351840924236</v>
      </c>
      <c r="K8" s="107">
        <v>7.2749291377520393</v>
      </c>
      <c r="L8" s="107">
        <v>-0.51046313623603301</v>
      </c>
      <c r="M8" s="107">
        <v>-1</v>
      </c>
      <c r="N8" s="107" t="s">
        <v>7794</v>
      </c>
      <c r="O8" s="107" t="s">
        <v>7794</v>
      </c>
      <c r="P8" s="107" t="s">
        <v>7794</v>
      </c>
      <c r="Q8" s="107" t="s">
        <v>7794</v>
      </c>
      <c r="R8" s="107" t="s">
        <v>7794</v>
      </c>
    </row>
    <row r="9" spans="1:18">
      <c r="A9" s="89" t="s">
        <v>232</v>
      </c>
      <c r="B9" s="89" t="s">
        <v>165</v>
      </c>
      <c r="C9" s="107">
        <v>-0.68296557319572226</v>
      </c>
      <c r="D9" s="107">
        <v>-1</v>
      </c>
      <c r="E9" s="107" t="s">
        <v>7794</v>
      </c>
      <c r="F9" s="107" t="s">
        <v>7794</v>
      </c>
      <c r="G9" s="107" t="s">
        <v>7794</v>
      </c>
      <c r="H9" s="107" t="s">
        <v>7794</v>
      </c>
      <c r="I9" s="107" t="s">
        <v>7794</v>
      </c>
      <c r="J9" s="107" t="s">
        <v>7794</v>
      </c>
      <c r="K9" s="107" t="s">
        <v>7794</v>
      </c>
      <c r="L9" s="107" t="s">
        <v>7794</v>
      </c>
      <c r="M9" s="107" t="s">
        <v>7794</v>
      </c>
      <c r="N9" s="107" t="s">
        <v>7794</v>
      </c>
      <c r="O9" s="107" t="s">
        <v>7794</v>
      </c>
      <c r="P9" s="107" t="s">
        <v>7794</v>
      </c>
      <c r="Q9" s="107" t="s">
        <v>7794</v>
      </c>
      <c r="R9" s="107" t="s">
        <v>7794</v>
      </c>
    </row>
    <row r="10" spans="1:18">
      <c r="A10" s="89" t="s">
        <v>233</v>
      </c>
      <c r="B10" s="89" t="s">
        <v>150</v>
      </c>
      <c r="C10" s="107">
        <v>0.4984609537157012</v>
      </c>
      <c r="D10" s="107">
        <v>0.392566657295087</v>
      </c>
      <c r="E10" s="107">
        <v>-0.43165412622246224</v>
      </c>
      <c r="F10" s="107">
        <v>-0.15796141473098524</v>
      </c>
      <c r="G10" s="107">
        <v>2.0935623095510447E-3</v>
      </c>
      <c r="H10" s="107">
        <v>-8.1409081914019743E-2</v>
      </c>
      <c r="I10" s="107">
        <v>3.2574531456218025E-2</v>
      </c>
      <c r="J10" s="107">
        <v>9.2005910244687961E-3</v>
      </c>
      <c r="K10" s="107">
        <v>1.1268774992833457</v>
      </c>
      <c r="L10" s="107">
        <v>-0.1735983062033013</v>
      </c>
      <c r="M10" s="107">
        <v>-0.3616582817643571</v>
      </c>
      <c r="N10" s="107">
        <v>8.7239132938820019E-2</v>
      </c>
      <c r="O10" s="107">
        <v>0.14462850424395901</v>
      </c>
      <c r="P10" s="107">
        <v>0.2584070694867493</v>
      </c>
      <c r="Q10" s="107">
        <v>0.35484429406137519</v>
      </c>
      <c r="R10" s="107">
        <v>0.50776063055638621</v>
      </c>
    </row>
    <row r="11" spans="1:18">
      <c r="A11" s="89" t="s">
        <v>527</v>
      </c>
      <c r="B11" s="89" t="s">
        <v>528</v>
      </c>
      <c r="C11" s="107" t="s">
        <v>7794</v>
      </c>
      <c r="D11" s="107" t="s">
        <v>7794</v>
      </c>
      <c r="E11" s="107" t="s">
        <v>7794</v>
      </c>
      <c r="F11" s="107" t="s">
        <v>7794</v>
      </c>
      <c r="G11" s="107" t="s">
        <v>7794</v>
      </c>
      <c r="H11" s="107" t="s">
        <v>7794</v>
      </c>
      <c r="I11" s="107" t="s">
        <v>7794</v>
      </c>
      <c r="J11" s="107" t="s">
        <v>7794</v>
      </c>
      <c r="K11" s="107" t="s">
        <v>7794</v>
      </c>
      <c r="L11" s="107" t="s">
        <v>7794</v>
      </c>
      <c r="M11" s="107" t="s">
        <v>7794</v>
      </c>
      <c r="N11" s="107">
        <v>-0.66976950231109766</v>
      </c>
      <c r="O11" s="107">
        <v>-0.53008311996250912</v>
      </c>
      <c r="P11" s="107">
        <v>0.44863602531288094</v>
      </c>
      <c r="Q11" s="107">
        <v>-0.45942105505037234</v>
      </c>
      <c r="R11" s="107">
        <v>0.19457037978728309</v>
      </c>
    </row>
    <row r="12" spans="1:18">
      <c r="A12" s="89" t="s">
        <v>532</v>
      </c>
      <c r="B12" s="89" t="s">
        <v>533</v>
      </c>
      <c r="C12" s="107" t="s">
        <v>7794</v>
      </c>
      <c r="D12" s="107" t="s">
        <v>7794</v>
      </c>
      <c r="E12" s="107" t="s">
        <v>7794</v>
      </c>
      <c r="F12" s="107" t="s">
        <v>7794</v>
      </c>
      <c r="G12" s="107" t="s">
        <v>7794</v>
      </c>
      <c r="H12" s="107" t="s">
        <v>7794</v>
      </c>
      <c r="I12" s="107" t="s">
        <v>7794</v>
      </c>
      <c r="J12" s="107" t="s">
        <v>7794</v>
      </c>
      <c r="K12" s="107" t="s">
        <v>7794</v>
      </c>
      <c r="L12" s="107" t="s">
        <v>7794</v>
      </c>
      <c r="M12" s="107" t="s">
        <v>7794</v>
      </c>
      <c r="N12" s="107">
        <v>3.7550258687371052E-3</v>
      </c>
      <c r="O12" s="107">
        <v>-0.55002962652169396</v>
      </c>
      <c r="P12" s="107">
        <v>1.3171004171349434</v>
      </c>
      <c r="Q12" s="107">
        <v>-0.11617458716746754</v>
      </c>
      <c r="R12" s="107">
        <v>3.8730695218512023E-2</v>
      </c>
    </row>
    <row r="13" spans="1:18">
      <c r="A13" s="89" t="s">
        <v>234</v>
      </c>
      <c r="B13" s="89" t="s">
        <v>207</v>
      </c>
      <c r="C13" s="107" t="s">
        <v>7794</v>
      </c>
      <c r="D13" s="107" t="s">
        <v>7794</v>
      </c>
      <c r="E13" s="107" t="s">
        <v>7794</v>
      </c>
      <c r="F13" s="107" t="s">
        <v>7794</v>
      </c>
      <c r="G13" s="107" t="s">
        <v>7794</v>
      </c>
      <c r="H13" s="107" t="s">
        <v>7794</v>
      </c>
      <c r="I13" s="107" t="s">
        <v>7794</v>
      </c>
      <c r="J13" s="107" t="s">
        <v>7794</v>
      </c>
      <c r="K13" s="107" t="s">
        <v>7794</v>
      </c>
      <c r="L13" s="107" t="s">
        <v>7794</v>
      </c>
      <c r="M13" s="107" t="s">
        <v>7794</v>
      </c>
      <c r="N13" s="107">
        <v>-0.81222837712517204</v>
      </c>
      <c r="O13" s="107">
        <v>2.3163968144332148</v>
      </c>
      <c r="P13" s="107">
        <v>0.78605526192110053</v>
      </c>
      <c r="Q13" s="107">
        <v>0.26458707173567886</v>
      </c>
      <c r="R13" s="107">
        <v>2.821321240156621</v>
      </c>
    </row>
    <row r="14" spans="1:18">
      <c r="A14" s="89" t="s">
        <v>235</v>
      </c>
      <c r="B14" s="89" t="s">
        <v>149</v>
      </c>
      <c r="C14" s="107">
        <v>0.12898999635334074</v>
      </c>
      <c r="D14" s="107">
        <v>1.2826687967897765E-2</v>
      </c>
      <c r="E14" s="107">
        <v>-1.721268252032504E-2</v>
      </c>
      <c r="F14" s="107">
        <v>0.182464118305945</v>
      </c>
      <c r="G14" s="107">
        <v>-2.1085824067623715E-2</v>
      </c>
      <c r="H14" s="107">
        <v>0.17366492662611943</v>
      </c>
      <c r="I14" s="107">
        <v>0.12115770293051598</v>
      </c>
      <c r="J14" s="107">
        <v>0.44260154318734823</v>
      </c>
      <c r="K14" s="107">
        <v>-4.7521531246781379E-3</v>
      </c>
      <c r="L14" s="107">
        <v>2.5460680183544415E-3</v>
      </c>
      <c r="M14" s="107">
        <v>0.12115098819474279</v>
      </c>
      <c r="N14" s="107">
        <v>-5.1724847453639256E-2</v>
      </c>
      <c r="O14" s="107">
        <v>0.18347260383959219</v>
      </c>
      <c r="P14" s="107">
        <v>-6.0955087834353883E-2</v>
      </c>
      <c r="Q14" s="107">
        <v>0.29445357954841644</v>
      </c>
      <c r="R14" s="107">
        <v>-5.0336399977193191E-2</v>
      </c>
    </row>
    <row r="15" spans="1:18" ht="25.5">
      <c r="A15" s="89" t="s">
        <v>236</v>
      </c>
      <c r="B15" s="89" t="s">
        <v>148</v>
      </c>
      <c r="C15" s="107">
        <v>0.15984053857332703</v>
      </c>
      <c r="D15" s="107">
        <v>0.24753251061874293</v>
      </c>
      <c r="E15" s="107">
        <v>-7.126457773746242E-2</v>
      </c>
      <c r="F15" s="107">
        <v>0.19446813610322855</v>
      </c>
      <c r="G15" s="107">
        <v>-4.6417683187649494E-2</v>
      </c>
      <c r="H15" s="107">
        <v>0.20678524550945654</v>
      </c>
      <c r="I15" s="107">
        <v>0.16483553024311792</v>
      </c>
      <c r="J15" s="107">
        <v>-0.27610879091160501</v>
      </c>
      <c r="K15" s="107">
        <v>0.18090384859128639</v>
      </c>
      <c r="L15" s="107">
        <v>-0.15810977260955739</v>
      </c>
      <c r="M15" s="107">
        <v>-1</v>
      </c>
      <c r="N15" s="107" t="s">
        <v>7794</v>
      </c>
      <c r="O15" s="107" t="s">
        <v>7794</v>
      </c>
      <c r="P15" s="107" t="s">
        <v>7794</v>
      </c>
      <c r="Q15" s="107" t="s">
        <v>7794</v>
      </c>
      <c r="R15" s="107" t="s">
        <v>7794</v>
      </c>
    </row>
    <row r="16" spans="1:18" ht="25.5">
      <c r="A16" s="89" t="s">
        <v>237</v>
      </c>
      <c r="B16" s="89" t="s">
        <v>147</v>
      </c>
      <c r="C16" s="107">
        <v>0.43098695181156876</v>
      </c>
      <c r="D16" s="107">
        <v>0.22948132636360574</v>
      </c>
      <c r="E16" s="107">
        <v>-0.29451543936783886</v>
      </c>
      <c r="F16" s="107">
        <v>2.8276413357657404E-2</v>
      </c>
      <c r="G16" s="107">
        <v>0.44009936020835072</v>
      </c>
      <c r="H16" s="107">
        <v>-0.34773260351518664</v>
      </c>
      <c r="I16" s="107">
        <v>0.13211024245216207</v>
      </c>
      <c r="J16" s="107">
        <v>0.31468122700904999</v>
      </c>
      <c r="K16" s="107">
        <v>0.29308824246658416</v>
      </c>
      <c r="L16" s="107">
        <v>0.34968649239396488</v>
      </c>
      <c r="M16" s="107">
        <v>-1</v>
      </c>
      <c r="N16" s="107" t="s">
        <v>7794</v>
      </c>
      <c r="O16" s="107" t="s">
        <v>7794</v>
      </c>
      <c r="P16" s="107" t="s">
        <v>7794</v>
      </c>
      <c r="Q16" s="107" t="s">
        <v>7794</v>
      </c>
      <c r="R16" s="107" t="s">
        <v>7794</v>
      </c>
    </row>
    <row r="17" spans="1:18" ht="25.5">
      <c r="A17" s="89" t="s">
        <v>238</v>
      </c>
      <c r="B17" s="89" t="s">
        <v>146</v>
      </c>
      <c r="C17" s="107">
        <v>0.26146551528631523</v>
      </c>
      <c r="D17" s="107">
        <v>-0.57225375363736597</v>
      </c>
      <c r="E17" s="107">
        <v>-0.10760165810610844</v>
      </c>
      <c r="F17" s="107">
        <v>-7.6841845539283082E-2</v>
      </c>
      <c r="G17" s="107">
        <v>-6.2572073832081854E-2</v>
      </c>
      <c r="H17" s="107">
        <v>0.57755062363971299</v>
      </c>
      <c r="I17" s="107">
        <v>8.7864232425258537E-2</v>
      </c>
      <c r="J17" s="107">
        <v>-0.48765755069758498</v>
      </c>
      <c r="K17" s="107">
        <v>0.10152118194509163</v>
      </c>
      <c r="L17" s="107">
        <v>-0.35593947284030225</v>
      </c>
      <c r="M17" s="107">
        <v>-1</v>
      </c>
      <c r="N17" s="107" t="s">
        <v>7794</v>
      </c>
      <c r="O17" s="107" t="s">
        <v>7794</v>
      </c>
      <c r="P17" s="107" t="s">
        <v>7794</v>
      </c>
      <c r="Q17" s="107" t="s">
        <v>7794</v>
      </c>
      <c r="R17" s="107" t="s">
        <v>7794</v>
      </c>
    </row>
    <row r="18" spans="1:18" ht="25.5">
      <c r="A18" s="89" t="s">
        <v>239</v>
      </c>
      <c r="B18" s="89" t="s">
        <v>145</v>
      </c>
      <c r="C18" s="107">
        <v>0.98159185053681619</v>
      </c>
      <c r="D18" s="107">
        <v>-0.49535521165516583</v>
      </c>
      <c r="E18" s="107">
        <v>0</v>
      </c>
      <c r="F18" s="107">
        <v>-0.49610068475779867</v>
      </c>
      <c r="G18" s="107">
        <v>0</v>
      </c>
      <c r="H18" s="107">
        <v>0.90986683443430838</v>
      </c>
      <c r="I18" s="107">
        <v>-0.35951774420238936</v>
      </c>
      <c r="J18" s="107">
        <v>202.98439910852048</v>
      </c>
      <c r="K18" s="107">
        <v>-0.99340063084059127</v>
      </c>
      <c r="L18" s="107">
        <v>0.11488489875448904</v>
      </c>
      <c r="M18" s="107">
        <v>-1</v>
      </c>
      <c r="N18" s="107" t="s">
        <v>7794</v>
      </c>
      <c r="O18" s="107" t="s">
        <v>7794</v>
      </c>
      <c r="P18" s="107" t="s">
        <v>7794</v>
      </c>
      <c r="Q18" s="107" t="s">
        <v>7794</v>
      </c>
      <c r="R18" s="107" t="s">
        <v>7794</v>
      </c>
    </row>
    <row r="19" spans="1:18" ht="25.5">
      <c r="A19" s="89" t="s">
        <v>240</v>
      </c>
      <c r="B19" s="89" t="s">
        <v>144</v>
      </c>
      <c r="C19" s="107">
        <v>-1.5325843004975082E-2</v>
      </c>
      <c r="D19" s="107">
        <v>1.0267288273704489E-2</v>
      </c>
      <c r="E19" s="107">
        <v>1.6148251903383315E-2</v>
      </c>
      <c r="F19" s="107">
        <v>0.14977748451835682</v>
      </c>
      <c r="G19" s="107">
        <v>-0.13253507227830785</v>
      </c>
      <c r="H19" s="107">
        <v>7.7852093475682338E-2</v>
      </c>
      <c r="I19" s="107">
        <v>-1.4427340791611454E-2</v>
      </c>
      <c r="J19" s="107">
        <v>1.7844933638850464</v>
      </c>
      <c r="K19" s="107">
        <v>3.0750754999484542E-3</v>
      </c>
      <c r="L19" s="107">
        <v>2.9204317873676722E-3</v>
      </c>
      <c r="M19" s="107">
        <v>-1</v>
      </c>
      <c r="N19" s="107" t="s">
        <v>7794</v>
      </c>
      <c r="O19" s="107" t="s">
        <v>7794</v>
      </c>
      <c r="P19" s="107" t="s">
        <v>7794</v>
      </c>
      <c r="Q19" s="107" t="s">
        <v>7794</v>
      </c>
      <c r="R19" s="107" t="s">
        <v>7794</v>
      </c>
    </row>
    <row r="20" spans="1:18">
      <c r="A20" s="89" t="s">
        <v>241</v>
      </c>
      <c r="B20" s="89" t="s">
        <v>143</v>
      </c>
      <c r="C20" s="107">
        <v>-8.0119590431585452E-3</v>
      </c>
      <c r="D20" s="107">
        <v>0.32890558813316995</v>
      </c>
      <c r="E20" s="107">
        <v>0.51488468087583739</v>
      </c>
      <c r="F20" s="107">
        <v>0.42172478195285712</v>
      </c>
      <c r="G20" s="107">
        <v>9.2293136815584598E-2</v>
      </c>
      <c r="H20" s="107">
        <v>0.28666321227614922</v>
      </c>
      <c r="I20" s="107">
        <v>0.17615119925236633</v>
      </c>
      <c r="J20" s="107">
        <v>0.96228932562594127</v>
      </c>
      <c r="K20" s="107">
        <v>-0.20524336398108878</v>
      </c>
      <c r="L20" s="107">
        <v>0.16287944872884674</v>
      </c>
      <c r="M20" s="107">
        <v>-1</v>
      </c>
      <c r="N20" s="107" t="s">
        <v>7794</v>
      </c>
      <c r="O20" s="107" t="s">
        <v>7794</v>
      </c>
      <c r="P20" s="107" t="s">
        <v>7794</v>
      </c>
      <c r="Q20" s="107" t="s">
        <v>7794</v>
      </c>
      <c r="R20" s="107" t="s">
        <v>7794</v>
      </c>
    </row>
    <row r="21" spans="1:18" ht="51">
      <c r="A21" s="89" t="s">
        <v>242</v>
      </c>
      <c r="B21" s="89" t="s">
        <v>7662</v>
      </c>
      <c r="C21" s="107" t="s">
        <v>7794</v>
      </c>
      <c r="D21" s="107" t="s">
        <v>7794</v>
      </c>
      <c r="E21" s="107" t="s">
        <v>7794</v>
      </c>
      <c r="F21" s="107" t="s">
        <v>7794</v>
      </c>
      <c r="G21" s="107" t="s">
        <v>7794</v>
      </c>
      <c r="H21" s="107" t="s">
        <v>7794</v>
      </c>
      <c r="I21" s="107" t="s">
        <v>7794</v>
      </c>
      <c r="J21" s="107" t="s">
        <v>7794</v>
      </c>
      <c r="K21" s="107" t="s">
        <v>7794</v>
      </c>
      <c r="L21" s="107" t="s">
        <v>7794</v>
      </c>
      <c r="M21" s="107" t="s">
        <v>7794</v>
      </c>
      <c r="N21" s="107">
        <v>-2.9926354820073109E-2</v>
      </c>
      <c r="O21" s="107">
        <v>-6.1050278499124144E-2</v>
      </c>
      <c r="P21" s="107">
        <v>-0.94578021057002082</v>
      </c>
      <c r="Q21" s="107">
        <v>1.9699252614630436</v>
      </c>
      <c r="R21" s="107">
        <v>-0.6272014023353254</v>
      </c>
    </row>
    <row r="22" spans="1:18">
      <c r="A22" s="89" t="s">
        <v>244</v>
      </c>
      <c r="B22" s="89" t="s">
        <v>578</v>
      </c>
      <c r="C22" s="107">
        <v>-1.7205093989356435E-3</v>
      </c>
      <c r="D22" s="107">
        <v>-0.67348015089066648</v>
      </c>
      <c r="E22" s="107">
        <v>-0.55175621929374075</v>
      </c>
      <c r="F22" s="107">
        <v>-0.1540815571180506</v>
      </c>
      <c r="G22" s="107">
        <v>1.0480169558006573</v>
      </c>
      <c r="H22" s="107">
        <v>0.76200173441236818</v>
      </c>
      <c r="I22" s="107">
        <v>0.63422983107513975</v>
      </c>
      <c r="J22" s="107">
        <v>0.56135724045313351</v>
      </c>
      <c r="K22" s="107">
        <v>-2.9748853982121015E-2</v>
      </c>
      <c r="L22" s="107">
        <v>-0.34520381399649358</v>
      </c>
      <c r="M22" s="107">
        <v>-0.2638341705859768</v>
      </c>
      <c r="N22" s="107">
        <v>-5.2139778721326246E-2</v>
      </c>
      <c r="O22" s="107">
        <v>5.4751735859972728E-2</v>
      </c>
      <c r="P22" s="107">
        <v>-9.8557059005310865E-3</v>
      </c>
      <c r="Q22" s="107">
        <v>0.18993268760217852</v>
      </c>
      <c r="R22" s="107">
        <v>1.5745511087160491E-2</v>
      </c>
    </row>
    <row r="23" spans="1:18" ht="25.5">
      <c r="A23" s="89" t="s">
        <v>245</v>
      </c>
      <c r="B23" s="89" t="s">
        <v>141</v>
      </c>
      <c r="C23" s="107">
        <v>0.13846079047247151</v>
      </c>
      <c r="D23" s="107">
        <v>-1</v>
      </c>
      <c r="E23" s="107" t="s">
        <v>7794</v>
      </c>
      <c r="F23" s="107" t="s">
        <v>7794</v>
      </c>
      <c r="G23" s="107" t="s">
        <v>7794</v>
      </c>
      <c r="H23" s="107" t="s">
        <v>7794</v>
      </c>
      <c r="I23" s="107" t="s">
        <v>7794</v>
      </c>
      <c r="J23" s="107" t="s">
        <v>7794</v>
      </c>
      <c r="K23" s="107">
        <v>-0.99756255140360262</v>
      </c>
      <c r="L23" s="107">
        <v>2579.185146637642</v>
      </c>
      <c r="M23" s="107">
        <v>-1</v>
      </c>
      <c r="N23" s="107" t="s">
        <v>7794</v>
      </c>
      <c r="O23" s="107" t="s">
        <v>7794</v>
      </c>
      <c r="P23" s="107" t="s">
        <v>7794</v>
      </c>
      <c r="Q23" s="107" t="s">
        <v>7794</v>
      </c>
      <c r="R23" s="107" t="s">
        <v>7794</v>
      </c>
    </row>
    <row r="24" spans="1:18">
      <c r="A24" s="89" t="s">
        <v>246</v>
      </c>
      <c r="B24" s="89" t="s">
        <v>140</v>
      </c>
      <c r="C24" s="107" t="s">
        <v>7794</v>
      </c>
      <c r="D24" s="107" t="s">
        <v>7794</v>
      </c>
      <c r="E24" s="107" t="s">
        <v>7794</v>
      </c>
      <c r="F24" s="107">
        <v>-1</v>
      </c>
      <c r="G24" s="107" t="s">
        <v>7794</v>
      </c>
      <c r="H24" s="107" t="s">
        <v>7794</v>
      </c>
      <c r="I24" s="107" t="s">
        <v>7794</v>
      </c>
      <c r="J24" s="107" t="s">
        <v>7794</v>
      </c>
      <c r="K24" s="107" t="s">
        <v>7794</v>
      </c>
      <c r="L24" s="107" t="s">
        <v>7794</v>
      </c>
      <c r="M24" s="107" t="s">
        <v>7794</v>
      </c>
      <c r="N24" s="107">
        <v>2.0716801894907766E-2</v>
      </c>
      <c r="O24" s="107">
        <v>-0.25278155298244454</v>
      </c>
      <c r="P24" s="107">
        <v>0.75058855086158482</v>
      </c>
      <c r="Q24" s="107">
        <v>31.574558295647336</v>
      </c>
      <c r="R24" s="107">
        <v>-0.87109941095873933</v>
      </c>
    </row>
    <row r="25" spans="1:18" ht="38.25">
      <c r="A25" s="89" t="s">
        <v>595</v>
      </c>
      <c r="B25" s="89" t="s">
        <v>590</v>
      </c>
      <c r="C25" s="107" t="s">
        <v>7794</v>
      </c>
      <c r="D25" s="107" t="s">
        <v>7794</v>
      </c>
      <c r="E25" s="107" t="s">
        <v>7794</v>
      </c>
      <c r="F25" s="107" t="s">
        <v>7794</v>
      </c>
      <c r="G25" s="107" t="s">
        <v>7794</v>
      </c>
      <c r="H25" s="107" t="s">
        <v>7794</v>
      </c>
      <c r="I25" s="107" t="s">
        <v>7794</v>
      </c>
      <c r="J25" s="107" t="s">
        <v>7794</v>
      </c>
      <c r="K25" s="107" t="s">
        <v>7794</v>
      </c>
      <c r="L25" s="107" t="s">
        <v>7794</v>
      </c>
      <c r="M25" s="107" t="s">
        <v>7794</v>
      </c>
      <c r="N25" s="107">
        <v>-0.32001963512708387</v>
      </c>
      <c r="O25" s="107">
        <v>0.10920110072770872</v>
      </c>
      <c r="P25" s="107">
        <v>-0.61859862844917046</v>
      </c>
      <c r="Q25" s="107">
        <v>-8.224192600630531E-2</v>
      </c>
      <c r="R25" s="107">
        <v>0.71431010502692871</v>
      </c>
    </row>
    <row r="26" spans="1:18" ht="38.25">
      <c r="A26" s="89" t="s">
        <v>621</v>
      </c>
      <c r="B26" s="89" t="s">
        <v>592</v>
      </c>
      <c r="C26" s="107" t="s">
        <v>7794</v>
      </c>
      <c r="D26" s="107" t="s">
        <v>7794</v>
      </c>
      <c r="E26" s="107" t="s">
        <v>7794</v>
      </c>
      <c r="F26" s="107" t="s">
        <v>7794</v>
      </c>
      <c r="G26" s="107" t="s">
        <v>7794</v>
      </c>
      <c r="H26" s="107" t="s">
        <v>7794</v>
      </c>
      <c r="I26" s="107" t="s">
        <v>7794</v>
      </c>
      <c r="J26" s="107" t="s">
        <v>7794</v>
      </c>
      <c r="K26" s="107" t="s">
        <v>7794</v>
      </c>
      <c r="L26" s="107" t="s">
        <v>7794</v>
      </c>
      <c r="M26" s="107" t="s">
        <v>7794</v>
      </c>
      <c r="N26" s="107">
        <v>8.8431097763248978E-2</v>
      </c>
      <c r="O26" s="107">
        <v>0.26377807019093669</v>
      </c>
      <c r="P26" s="107">
        <v>-0.70533906003816127</v>
      </c>
      <c r="Q26" s="107">
        <v>4.103675906050408E-2</v>
      </c>
      <c r="R26" s="107">
        <v>-0.36193197131711363</v>
      </c>
    </row>
    <row r="27" spans="1:18" ht="25.5">
      <c r="A27" s="89" t="s">
        <v>639</v>
      </c>
      <c r="B27" s="89" t="s">
        <v>640</v>
      </c>
      <c r="C27" s="107" t="s">
        <v>7794</v>
      </c>
      <c r="D27" s="107" t="s">
        <v>7794</v>
      </c>
      <c r="E27" s="107" t="s">
        <v>7794</v>
      </c>
      <c r="F27" s="107" t="s">
        <v>7794</v>
      </c>
      <c r="G27" s="107" t="s">
        <v>7794</v>
      </c>
      <c r="H27" s="107" t="s">
        <v>7794</v>
      </c>
      <c r="I27" s="107" t="s">
        <v>7794</v>
      </c>
      <c r="J27" s="107" t="s">
        <v>7794</v>
      </c>
      <c r="K27" s="107" t="s">
        <v>7794</v>
      </c>
      <c r="L27" s="107" t="s">
        <v>7794</v>
      </c>
      <c r="M27" s="107" t="s">
        <v>7794</v>
      </c>
      <c r="N27" s="107">
        <v>8.8035304156655725E-2</v>
      </c>
      <c r="O27" s="107">
        <v>0.1834659121283253</v>
      </c>
      <c r="P27" s="107">
        <v>-0.26555227958808048</v>
      </c>
      <c r="Q27" s="107">
        <v>7.8127084747059206E-2</v>
      </c>
      <c r="R27" s="107">
        <v>0.34451259097749753</v>
      </c>
    </row>
    <row r="28" spans="1:18">
      <c r="A28" s="89" t="s">
        <v>655</v>
      </c>
      <c r="B28" s="89" t="s">
        <v>594</v>
      </c>
      <c r="C28" s="107" t="s">
        <v>7794</v>
      </c>
      <c r="D28" s="107" t="s">
        <v>7794</v>
      </c>
      <c r="E28" s="107" t="s">
        <v>7794</v>
      </c>
      <c r="F28" s="107" t="s">
        <v>7794</v>
      </c>
      <c r="G28" s="107" t="s">
        <v>7794</v>
      </c>
      <c r="H28" s="107" t="s">
        <v>7794</v>
      </c>
      <c r="I28" s="107" t="s">
        <v>7794</v>
      </c>
      <c r="J28" s="107" t="s">
        <v>7794</v>
      </c>
      <c r="K28" s="107" t="s">
        <v>7794</v>
      </c>
      <c r="L28" s="107" t="s">
        <v>7794</v>
      </c>
      <c r="M28" s="107" t="s">
        <v>7794</v>
      </c>
      <c r="N28" s="107">
        <v>0.15007692459181476</v>
      </c>
      <c r="O28" s="107">
        <v>4.1843177272522292E-2</v>
      </c>
      <c r="P28" s="107">
        <v>-5.5478323005215602E-2</v>
      </c>
      <c r="Q28" s="107">
        <v>3.5462239192889156E-2</v>
      </c>
      <c r="R28" s="107">
        <v>1.5273916987840641E-2</v>
      </c>
    </row>
    <row r="29" spans="1:18">
      <c r="A29" s="89" t="s">
        <v>676</v>
      </c>
      <c r="B29" s="89" t="s">
        <v>677</v>
      </c>
      <c r="C29" s="107" t="s">
        <v>7794</v>
      </c>
      <c r="D29" s="107" t="s">
        <v>7794</v>
      </c>
      <c r="E29" s="107" t="s">
        <v>7794</v>
      </c>
      <c r="F29" s="107" t="s">
        <v>7794</v>
      </c>
      <c r="G29" s="107" t="s">
        <v>7794</v>
      </c>
      <c r="H29" s="107" t="s">
        <v>7794</v>
      </c>
      <c r="I29" s="107" t="s">
        <v>7794</v>
      </c>
      <c r="J29" s="107" t="s">
        <v>7794</v>
      </c>
      <c r="K29" s="107" t="s">
        <v>7794</v>
      </c>
      <c r="L29" s="107" t="s">
        <v>7794</v>
      </c>
      <c r="M29" s="107" t="s">
        <v>7794</v>
      </c>
      <c r="N29" s="107">
        <v>0.35108062137001261</v>
      </c>
      <c r="O29" s="107">
        <v>1.6729648920585038E-2</v>
      </c>
      <c r="P29" s="107">
        <v>-0.8406992982301581</v>
      </c>
      <c r="Q29" s="107">
        <v>-2.519611533334154E-2</v>
      </c>
      <c r="R29" s="107">
        <v>0.38311977237494332</v>
      </c>
    </row>
    <row r="30" spans="1:18" ht="25.5">
      <c r="A30" s="89" t="s">
        <v>685</v>
      </c>
      <c r="B30" s="89" t="s">
        <v>686</v>
      </c>
      <c r="C30" s="107" t="s">
        <v>7794</v>
      </c>
      <c r="D30" s="107" t="s">
        <v>7794</v>
      </c>
      <c r="E30" s="107" t="s">
        <v>7794</v>
      </c>
      <c r="F30" s="107" t="s">
        <v>7794</v>
      </c>
      <c r="G30" s="107" t="s">
        <v>7794</v>
      </c>
      <c r="H30" s="107" t="s">
        <v>7794</v>
      </c>
      <c r="I30" s="107" t="s">
        <v>7794</v>
      </c>
      <c r="J30" s="107" t="s">
        <v>7794</v>
      </c>
      <c r="K30" s="107" t="s">
        <v>7794</v>
      </c>
      <c r="L30" s="107" t="s">
        <v>7794</v>
      </c>
      <c r="M30" s="107" t="s">
        <v>7794</v>
      </c>
      <c r="N30" s="107">
        <v>-0.23905438179841709</v>
      </c>
      <c r="O30" s="107">
        <v>0.18097715422391958</v>
      </c>
      <c r="P30" s="107">
        <v>0.73476574144688689</v>
      </c>
      <c r="Q30" s="107">
        <v>0.34622932051998512</v>
      </c>
      <c r="R30" s="107">
        <v>-0.11768211024016517</v>
      </c>
    </row>
    <row r="31" spans="1:18">
      <c r="A31" s="89" t="s">
        <v>692</v>
      </c>
      <c r="B31" s="89" t="s">
        <v>693</v>
      </c>
      <c r="C31" s="107" t="s">
        <v>7794</v>
      </c>
      <c r="D31" s="107" t="s">
        <v>7794</v>
      </c>
      <c r="E31" s="107" t="s">
        <v>7794</v>
      </c>
      <c r="F31" s="107" t="s">
        <v>7794</v>
      </c>
      <c r="G31" s="107" t="s">
        <v>7794</v>
      </c>
      <c r="H31" s="107" t="s">
        <v>7794</v>
      </c>
      <c r="I31" s="107" t="s">
        <v>7794</v>
      </c>
      <c r="J31" s="107" t="s">
        <v>7794</v>
      </c>
      <c r="K31" s="107" t="s">
        <v>7794</v>
      </c>
      <c r="L31" s="107" t="s">
        <v>7794</v>
      </c>
      <c r="M31" s="107" t="s">
        <v>7794</v>
      </c>
      <c r="N31" s="107">
        <v>0</v>
      </c>
      <c r="O31" s="107">
        <v>0</v>
      </c>
      <c r="P31" s="107">
        <v>0</v>
      </c>
      <c r="Q31" s="107">
        <v>7.2481902503489071E-2</v>
      </c>
      <c r="R31" s="107">
        <v>-0.96785233512098101</v>
      </c>
    </row>
    <row r="32" spans="1:18" ht="25.5">
      <c r="A32" s="89" t="s">
        <v>701</v>
      </c>
      <c r="B32" s="89" t="s">
        <v>702</v>
      </c>
      <c r="C32" s="107" t="s">
        <v>7794</v>
      </c>
      <c r="D32" s="107" t="s">
        <v>7794</v>
      </c>
      <c r="E32" s="107" t="s">
        <v>7794</v>
      </c>
      <c r="F32" s="107" t="s">
        <v>7794</v>
      </c>
      <c r="G32" s="107" t="s">
        <v>7794</v>
      </c>
      <c r="H32" s="107" t="s">
        <v>7794</v>
      </c>
      <c r="I32" s="107" t="s">
        <v>7794</v>
      </c>
      <c r="J32" s="107" t="s">
        <v>7794</v>
      </c>
      <c r="K32" s="107" t="s">
        <v>7794</v>
      </c>
      <c r="L32" s="107" t="s">
        <v>7794</v>
      </c>
      <c r="M32" s="107" t="s">
        <v>7794</v>
      </c>
      <c r="N32" s="107">
        <v>-2.4337416654008792E-2</v>
      </c>
      <c r="O32" s="107">
        <v>4.2879992105673503E-2</v>
      </c>
      <c r="P32" s="107">
        <v>11.555836177495735</v>
      </c>
      <c r="Q32" s="107">
        <v>0.31868730780693966</v>
      </c>
      <c r="R32" s="107">
        <v>-4.0667766988305987E-3</v>
      </c>
    </row>
    <row r="33" spans="1:18">
      <c r="A33" s="89" t="s">
        <v>708</v>
      </c>
      <c r="B33" s="89" t="s">
        <v>709</v>
      </c>
      <c r="C33" s="107" t="s">
        <v>7794</v>
      </c>
      <c r="D33" s="107" t="s">
        <v>7794</v>
      </c>
      <c r="E33" s="107" t="s">
        <v>7794</v>
      </c>
      <c r="F33" s="107" t="s">
        <v>7794</v>
      </c>
      <c r="G33" s="107" t="s">
        <v>7794</v>
      </c>
      <c r="H33" s="107" t="s">
        <v>7794</v>
      </c>
      <c r="I33" s="107" t="s">
        <v>7794</v>
      </c>
      <c r="J33" s="107" t="s">
        <v>7794</v>
      </c>
      <c r="K33" s="107" t="s">
        <v>7794</v>
      </c>
      <c r="L33" s="107" t="s">
        <v>7794</v>
      </c>
      <c r="M33" s="107" t="s">
        <v>7794</v>
      </c>
      <c r="N33" s="107">
        <v>0</v>
      </c>
      <c r="O33" s="107">
        <v>0</v>
      </c>
      <c r="P33" s="107">
        <v>301.69456362626261</v>
      </c>
      <c r="Q33" s="107">
        <v>-0.41676596082586292</v>
      </c>
      <c r="R33" s="107">
        <v>-2.8607982649475616E-10</v>
      </c>
    </row>
    <row r="34" spans="1:18" ht="25.5">
      <c r="A34" s="89" t="s">
        <v>715</v>
      </c>
      <c r="B34" s="89" t="s">
        <v>716</v>
      </c>
      <c r="C34" s="107" t="s">
        <v>7794</v>
      </c>
      <c r="D34" s="107" t="s">
        <v>7794</v>
      </c>
      <c r="E34" s="107" t="s">
        <v>7794</v>
      </c>
      <c r="F34" s="107" t="s">
        <v>7794</v>
      </c>
      <c r="G34" s="107" t="s">
        <v>7794</v>
      </c>
      <c r="H34" s="107" t="s">
        <v>7794</v>
      </c>
      <c r="I34" s="107" t="s">
        <v>7794</v>
      </c>
      <c r="J34" s="107" t="s">
        <v>7794</v>
      </c>
      <c r="K34" s="107" t="s">
        <v>7794</v>
      </c>
      <c r="L34" s="107" t="s">
        <v>7794</v>
      </c>
      <c r="M34" s="107" t="s">
        <v>7794</v>
      </c>
      <c r="N34" s="107">
        <v>0.35528134290149271</v>
      </c>
      <c r="O34" s="107">
        <v>0.79609368835651928</v>
      </c>
      <c r="P34" s="107">
        <v>27.600594389692436</v>
      </c>
      <c r="Q34" s="107">
        <v>1.1248940873155431</v>
      </c>
      <c r="R34" s="107">
        <v>-7.4052875960879394E-2</v>
      </c>
    </row>
    <row r="35" spans="1:18">
      <c r="A35" s="89" t="s">
        <v>722</v>
      </c>
      <c r="B35" s="89" t="s">
        <v>723</v>
      </c>
      <c r="C35" s="107" t="s">
        <v>7794</v>
      </c>
      <c r="D35" s="107" t="s">
        <v>7794</v>
      </c>
      <c r="E35" s="107" t="s">
        <v>7794</v>
      </c>
      <c r="F35" s="107" t="s">
        <v>7794</v>
      </c>
      <c r="G35" s="107" t="s">
        <v>7794</v>
      </c>
      <c r="H35" s="107" t="s">
        <v>7794</v>
      </c>
      <c r="I35" s="107" t="s">
        <v>7794</v>
      </c>
      <c r="J35" s="107" t="s">
        <v>7794</v>
      </c>
      <c r="K35" s="107" t="s">
        <v>7794</v>
      </c>
      <c r="L35" s="107" t="s">
        <v>7794</v>
      </c>
      <c r="M35" s="107" t="s">
        <v>7794</v>
      </c>
      <c r="N35" s="107">
        <v>-1</v>
      </c>
      <c r="O35" s="107" t="s">
        <v>7794</v>
      </c>
      <c r="P35" s="107">
        <v>-0.20275940252127667</v>
      </c>
      <c r="Q35" s="107">
        <v>-0.33597285762229279</v>
      </c>
      <c r="R35" s="107">
        <v>-0.53655004985219856</v>
      </c>
    </row>
    <row r="36" spans="1:18" ht="25.5">
      <c r="A36" s="89" t="s">
        <v>738</v>
      </c>
      <c r="B36" s="89" t="s">
        <v>739</v>
      </c>
      <c r="C36" s="107" t="s">
        <v>7794</v>
      </c>
      <c r="D36" s="107" t="s">
        <v>7794</v>
      </c>
      <c r="E36" s="107" t="s">
        <v>7794</v>
      </c>
      <c r="F36" s="107" t="s">
        <v>7794</v>
      </c>
      <c r="G36" s="107" t="s">
        <v>7794</v>
      </c>
      <c r="H36" s="107" t="s">
        <v>7794</v>
      </c>
      <c r="I36" s="107" t="s">
        <v>7794</v>
      </c>
      <c r="J36" s="107" t="s">
        <v>7794</v>
      </c>
      <c r="K36" s="107" t="s">
        <v>7794</v>
      </c>
      <c r="L36" s="107" t="s">
        <v>7794</v>
      </c>
      <c r="M36" s="107" t="s">
        <v>7794</v>
      </c>
      <c r="N36" s="107" t="s">
        <v>7794</v>
      </c>
      <c r="O36" s="107" t="s">
        <v>7794</v>
      </c>
      <c r="P36" s="107">
        <v>-1</v>
      </c>
      <c r="Q36" s="107" t="s">
        <v>7794</v>
      </c>
      <c r="R36" s="107" t="s">
        <v>7794</v>
      </c>
    </row>
    <row r="37" spans="1:18" ht="25.5">
      <c r="A37" s="89" t="s">
        <v>742</v>
      </c>
      <c r="B37" s="89" t="s">
        <v>743</v>
      </c>
      <c r="C37" s="107" t="s">
        <v>7794</v>
      </c>
      <c r="D37" s="107" t="s">
        <v>7794</v>
      </c>
      <c r="E37" s="107" t="s">
        <v>7794</v>
      </c>
      <c r="F37" s="107" t="s">
        <v>7794</v>
      </c>
      <c r="G37" s="107" t="s">
        <v>7794</v>
      </c>
      <c r="H37" s="107" t="s">
        <v>7794</v>
      </c>
      <c r="I37" s="107" t="s">
        <v>7794</v>
      </c>
      <c r="J37" s="107" t="s">
        <v>7794</v>
      </c>
      <c r="K37" s="107" t="s">
        <v>7794</v>
      </c>
      <c r="L37" s="107" t="s">
        <v>7794</v>
      </c>
      <c r="M37" s="107" t="s">
        <v>7794</v>
      </c>
      <c r="N37" s="107">
        <v>-0.75801917216051184</v>
      </c>
      <c r="O37" s="107">
        <v>0.38858543391600109</v>
      </c>
      <c r="P37" s="107">
        <v>2.1095992895357121</v>
      </c>
      <c r="Q37" s="107">
        <v>1.8512156859561668</v>
      </c>
      <c r="R37" s="107">
        <v>-0.95657383971967702</v>
      </c>
    </row>
    <row r="38" spans="1:18" ht="25.5">
      <c r="A38" s="89" t="s">
        <v>747</v>
      </c>
      <c r="B38" s="89" t="s">
        <v>748</v>
      </c>
      <c r="C38" s="107" t="s">
        <v>7794</v>
      </c>
      <c r="D38" s="107" t="s">
        <v>7794</v>
      </c>
      <c r="E38" s="107" t="s">
        <v>7794</v>
      </c>
      <c r="F38" s="107" t="s">
        <v>7794</v>
      </c>
      <c r="G38" s="107" t="s">
        <v>7794</v>
      </c>
      <c r="H38" s="107" t="s">
        <v>7794</v>
      </c>
      <c r="I38" s="107" t="s">
        <v>7794</v>
      </c>
      <c r="J38" s="107" t="s">
        <v>7794</v>
      </c>
      <c r="K38" s="107" t="s">
        <v>7794</v>
      </c>
      <c r="L38" s="107" t="s">
        <v>7794</v>
      </c>
      <c r="M38" s="107" t="s">
        <v>7794</v>
      </c>
      <c r="N38" s="107">
        <v>-1</v>
      </c>
      <c r="O38" s="107" t="s">
        <v>7794</v>
      </c>
      <c r="P38" s="107" t="s">
        <v>7794</v>
      </c>
      <c r="Q38" s="107" t="s">
        <v>7794</v>
      </c>
      <c r="R38" s="107" t="s">
        <v>7794</v>
      </c>
    </row>
    <row r="39" spans="1:18">
      <c r="A39" s="89" t="s">
        <v>247</v>
      </c>
      <c r="B39" s="89" t="s">
        <v>751</v>
      </c>
      <c r="C39" s="107">
        <v>-0.10968911768058487</v>
      </c>
      <c r="D39" s="107">
        <v>-0.35653967036203915</v>
      </c>
      <c r="E39" s="107">
        <v>0.1964090771759881</v>
      </c>
      <c r="F39" s="107">
        <v>0.1398167263272827</v>
      </c>
      <c r="G39" s="107">
        <v>-0.16250549747154563</v>
      </c>
      <c r="H39" s="107">
        <v>0.12018224832894031</v>
      </c>
      <c r="I39" s="107">
        <v>-4.7214649277418808E-2</v>
      </c>
      <c r="J39" s="107">
        <v>-0.12371192759888172</v>
      </c>
      <c r="K39" s="107">
        <v>-0.30181517975199523</v>
      </c>
      <c r="L39" s="107">
        <v>0.37020733830527064</v>
      </c>
      <c r="M39" s="107">
        <v>0.13639630968271277</v>
      </c>
      <c r="N39" s="107">
        <v>1.49186390765969</v>
      </c>
      <c r="O39" s="107">
        <v>2.4522394533868619E-2</v>
      </c>
      <c r="P39" s="107">
        <v>0.29327116825257127</v>
      </c>
      <c r="Q39" s="107">
        <v>9.4857728265263397E-2</v>
      </c>
      <c r="R39" s="107">
        <v>-0.1390751094006385</v>
      </c>
    </row>
    <row r="40" spans="1:18">
      <c r="A40" s="89" t="s">
        <v>248</v>
      </c>
      <c r="B40" s="89" t="s">
        <v>760</v>
      </c>
      <c r="C40" s="107">
        <v>0.10017872031711184</v>
      </c>
      <c r="D40" s="107">
        <v>7.6531151529092734E-2</v>
      </c>
      <c r="E40" s="107">
        <v>7.255463888490965E-2</v>
      </c>
      <c r="F40" s="107">
        <v>0.14864676637644325</v>
      </c>
      <c r="G40" s="107">
        <v>0.13423165866713571</v>
      </c>
      <c r="H40" s="107">
        <v>0.11839221723674176</v>
      </c>
      <c r="I40" s="107">
        <v>0.11303049541550325</v>
      </c>
      <c r="J40" s="107">
        <v>6.1110992915656137E-2</v>
      </c>
      <c r="K40" s="107">
        <v>0.12328799116360933</v>
      </c>
      <c r="L40" s="107">
        <v>0.15425729634290675</v>
      </c>
      <c r="M40" s="107">
        <v>3.4081726500276508</v>
      </c>
      <c r="N40" s="107">
        <v>0.14805791885422592</v>
      </c>
      <c r="O40" s="107">
        <v>3.3902973259225533E-2</v>
      </c>
      <c r="P40" s="107">
        <v>0.19544270169914935</v>
      </c>
      <c r="Q40" s="107">
        <v>5.9451150757815707E-2</v>
      </c>
      <c r="R40" s="107">
        <v>0.16638346819705885</v>
      </c>
    </row>
    <row r="41" spans="1:18" ht="25.5">
      <c r="A41" s="89" t="s">
        <v>249</v>
      </c>
      <c r="B41" s="89" t="s">
        <v>761</v>
      </c>
      <c r="C41" s="107">
        <v>-5.1420998859416089E-3</v>
      </c>
      <c r="D41" s="107">
        <v>0.1630234891342297</v>
      </c>
      <c r="E41" s="107">
        <v>1.7024516186276983E-2</v>
      </c>
      <c r="F41" s="107">
        <v>0.20107271028752716</v>
      </c>
      <c r="G41" s="107">
        <v>7.3825910476938539E-2</v>
      </c>
      <c r="H41" s="107">
        <v>0.26989629238365498</v>
      </c>
      <c r="I41" s="107">
        <v>-2.4175281185270348E-2</v>
      </c>
      <c r="J41" s="107">
        <v>-1.5251531346445302E-2</v>
      </c>
      <c r="K41" s="107">
        <v>9.2940771832775493E-2</v>
      </c>
      <c r="L41" s="107">
        <v>0.19364620032463886</v>
      </c>
      <c r="M41" s="107">
        <v>2.6894670157937086</v>
      </c>
      <c r="N41" s="107">
        <v>2.4054104858528103E-2</v>
      </c>
      <c r="O41" s="107">
        <v>6.870084254690223E-2</v>
      </c>
      <c r="P41" s="107">
        <v>6.9457016757240586E-2</v>
      </c>
      <c r="Q41" s="107">
        <v>0.16056524028028707</v>
      </c>
      <c r="R41" s="107">
        <v>0.12685404014582091</v>
      </c>
    </row>
    <row r="42" spans="1:18">
      <c r="A42" s="89" t="s">
        <v>250</v>
      </c>
      <c r="B42" s="89" t="s">
        <v>136</v>
      </c>
      <c r="C42" s="107">
        <v>0.1459651367365653</v>
      </c>
      <c r="D42" s="107">
        <v>4.3888178696343205E-2</v>
      </c>
      <c r="E42" s="107">
        <v>9.5904011101829667E-2</v>
      </c>
      <c r="F42" s="107">
        <v>0.1281893050229348</v>
      </c>
      <c r="G42" s="107">
        <v>0.1593257266270669</v>
      </c>
      <c r="H42" s="107">
        <v>6.0095309085443693E-2</v>
      </c>
      <c r="I42" s="107">
        <v>0.17627414827150334</v>
      </c>
      <c r="J42" s="107">
        <v>9.0311345049965297E-2</v>
      </c>
      <c r="K42" s="107">
        <v>0.1337689616767983</v>
      </c>
      <c r="L42" s="107">
        <v>0.14114349633500312</v>
      </c>
      <c r="M42" s="107">
        <v>-1</v>
      </c>
      <c r="N42" s="107" t="s">
        <v>7794</v>
      </c>
      <c r="O42" s="107" t="s">
        <v>7794</v>
      </c>
      <c r="P42" s="107" t="s">
        <v>7794</v>
      </c>
      <c r="Q42" s="107" t="s">
        <v>7794</v>
      </c>
      <c r="R42" s="107" t="s">
        <v>7794</v>
      </c>
    </row>
    <row r="43" spans="1:18">
      <c r="A43" s="89" t="s">
        <v>860</v>
      </c>
      <c r="B43" s="89" t="s">
        <v>861</v>
      </c>
      <c r="C43" s="107" t="s">
        <v>7794</v>
      </c>
      <c r="D43" s="107" t="s">
        <v>7794</v>
      </c>
      <c r="E43" s="107" t="s">
        <v>7794</v>
      </c>
      <c r="F43" s="107" t="s">
        <v>7794</v>
      </c>
      <c r="G43" s="107" t="s">
        <v>7794</v>
      </c>
      <c r="H43" s="107" t="s">
        <v>7794</v>
      </c>
      <c r="I43" s="107" t="s">
        <v>7794</v>
      </c>
      <c r="J43" s="107" t="s">
        <v>7794</v>
      </c>
      <c r="K43" s="107" t="s">
        <v>7794</v>
      </c>
      <c r="L43" s="107" t="s">
        <v>7794</v>
      </c>
      <c r="M43" s="107" t="s">
        <v>7794</v>
      </c>
      <c r="N43" s="107">
        <v>9.8323335731619776E-2</v>
      </c>
      <c r="O43" s="107">
        <v>-2.4928636538234739E-2</v>
      </c>
      <c r="P43" s="107">
        <v>3.471846138117396E-2</v>
      </c>
      <c r="Q43" s="107">
        <v>0.10666285175247636</v>
      </c>
      <c r="R43" s="107">
        <v>0.19589285278946766</v>
      </c>
    </row>
    <row r="44" spans="1:18">
      <c r="A44" s="89" t="s">
        <v>934</v>
      </c>
      <c r="B44" s="89" t="s">
        <v>133</v>
      </c>
      <c r="C44" s="107" t="s">
        <v>7794</v>
      </c>
      <c r="D44" s="107" t="s">
        <v>7794</v>
      </c>
      <c r="E44" s="107" t="s">
        <v>7794</v>
      </c>
      <c r="F44" s="107" t="s">
        <v>7794</v>
      </c>
      <c r="G44" s="107" t="s">
        <v>7794</v>
      </c>
      <c r="H44" s="107" t="s">
        <v>7794</v>
      </c>
      <c r="I44" s="107" t="s">
        <v>7794</v>
      </c>
      <c r="J44" s="107" t="s">
        <v>7794</v>
      </c>
      <c r="K44" s="107" t="s">
        <v>7794</v>
      </c>
      <c r="L44" s="107" t="s">
        <v>7794</v>
      </c>
      <c r="M44" s="107" t="s">
        <v>7794</v>
      </c>
      <c r="N44" s="107">
        <v>-0.99544278058499569</v>
      </c>
      <c r="O44" s="107">
        <v>0</v>
      </c>
      <c r="P44" s="107">
        <v>0</v>
      </c>
      <c r="Q44" s="107">
        <v>1.0083354142142</v>
      </c>
      <c r="R44" s="107">
        <v>-0.49792479529186084</v>
      </c>
    </row>
    <row r="45" spans="1:18">
      <c r="A45" s="89" t="s">
        <v>943</v>
      </c>
      <c r="B45" s="89" t="s">
        <v>166</v>
      </c>
      <c r="C45" s="107" t="s">
        <v>7794</v>
      </c>
      <c r="D45" s="107" t="s">
        <v>7794</v>
      </c>
      <c r="E45" s="107" t="s">
        <v>7794</v>
      </c>
      <c r="F45" s="107" t="s">
        <v>7794</v>
      </c>
      <c r="G45" s="107" t="s">
        <v>7794</v>
      </c>
      <c r="H45" s="107" t="s">
        <v>7794</v>
      </c>
      <c r="I45" s="107" t="s">
        <v>7794</v>
      </c>
      <c r="J45" s="107" t="s">
        <v>7794</v>
      </c>
      <c r="K45" s="107" t="s">
        <v>7794</v>
      </c>
      <c r="L45" s="107" t="s">
        <v>7794</v>
      </c>
      <c r="M45" s="107" t="s">
        <v>7794</v>
      </c>
      <c r="N45" s="107">
        <v>-0.99927132985315914</v>
      </c>
      <c r="O45" s="107">
        <v>2194.2626332622604</v>
      </c>
      <c r="P45" s="107">
        <v>9.6514371043267211E-2</v>
      </c>
      <c r="Q45" s="107">
        <v>2.3924912914333518E-2</v>
      </c>
      <c r="R45" s="107">
        <v>0.19281716417829742</v>
      </c>
    </row>
    <row r="46" spans="1:18">
      <c r="A46" s="89" t="s">
        <v>946</v>
      </c>
      <c r="B46" s="89" t="s">
        <v>154</v>
      </c>
      <c r="C46" s="107" t="s">
        <v>7794</v>
      </c>
      <c r="D46" s="107" t="s">
        <v>7794</v>
      </c>
      <c r="E46" s="107" t="s">
        <v>7794</v>
      </c>
      <c r="F46" s="107" t="s">
        <v>7794</v>
      </c>
      <c r="G46" s="107" t="s">
        <v>7794</v>
      </c>
      <c r="H46" s="107" t="s">
        <v>7794</v>
      </c>
      <c r="I46" s="107" t="s">
        <v>7794</v>
      </c>
      <c r="J46" s="107" t="s">
        <v>7794</v>
      </c>
      <c r="K46" s="107" t="s">
        <v>7794</v>
      </c>
      <c r="L46" s="107" t="s">
        <v>7794</v>
      </c>
      <c r="M46" s="107" t="s">
        <v>7794</v>
      </c>
      <c r="N46" s="107">
        <v>16.103213517982002</v>
      </c>
      <c r="O46" s="107">
        <v>-0.34404014672719796</v>
      </c>
      <c r="P46" s="107">
        <v>2.5344709908289076E-2</v>
      </c>
      <c r="Q46" s="107">
        <v>0.30626641720809711</v>
      </c>
      <c r="R46" s="107">
        <v>0.61906541428201156</v>
      </c>
    </row>
    <row r="47" spans="1:18">
      <c r="A47" s="89" t="s">
        <v>949</v>
      </c>
      <c r="B47" s="89" t="s">
        <v>132</v>
      </c>
      <c r="C47" s="107" t="s">
        <v>7794</v>
      </c>
      <c r="D47" s="107" t="s">
        <v>7794</v>
      </c>
      <c r="E47" s="107" t="s">
        <v>7794</v>
      </c>
      <c r="F47" s="107" t="s">
        <v>7794</v>
      </c>
      <c r="G47" s="107" t="s">
        <v>7794</v>
      </c>
      <c r="H47" s="107" t="s">
        <v>7794</v>
      </c>
      <c r="I47" s="107" t="s">
        <v>7794</v>
      </c>
      <c r="J47" s="107" t="s">
        <v>7794</v>
      </c>
      <c r="K47" s="107" t="s">
        <v>7794</v>
      </c>
      <c r="L47" s="107" t="s">
        <v>7794</v>
      </c>
      <c r="M47" s="107" t="s">
        <v>7794</v>
      </c>
      <c r="N47" s="107">
        <v>4.25594326025025E-3</v>
      </c>
      <c r="O47" s="107">
        <v>-0.29823203751609162</v>
      </c>
      <c r="P47" s="107">
        <v>0.46817336855149794</v>
      </c>
      <c r="Q47" s="107">
        <v>-9.8706231028792613E-2</v>
      </c>
      <c r="R47" s="107">
        <v>-0.10197117620925222</v>
      </c>
    </row>
    <row r="48" spans="1:18">
      <c r="A48" s="89" t="s">
        <v>962</v>
      </c>
      <c r="B48" s="89" t="s">
        <v>131</v>
      </c>
      <c r="C48" s="107" t="s">
        <v>7794</v>
      </c>
      <c r="D48" s="107" t="s">
        <v>7794</v>
      </c>
      <c r="E48" s="107" t="s">
        <v>7794</v>
      </c>
      <c r="F48" s="107" t="s">
        <v>7794</v>
      </c>
      <c r="G48" s="107" t="s">
        <v>7794</v>
      </c>
      <c r="H48" s="107" t="s">
        <v>7794</v>
      </c>
      <c r="I48" s="107" t="s">
        <v>7794</v>
      </c>
      <c r="J48" s="107" t="s">
        <v>7794</v>
      </c>
      <c r="K48" s="107" t="s">
        <v>7794</v>
      </c>
      <c r="L48" s="107" t="s">
        <v>7794</v>
      </c>
      <c r="M48" s="107" t="s">
        <v>7794</v>
      </c>
      <c r="N48" s="107">
        <v>0.22070585265881881</v>
      </c>
      <c r="O48" s="107">
        <v>6.3776851331572404E-2</v>
      </c>
      <c r="P48" s="107">
        <v>0.14091031793441045</v>
      </c>
      <c r="Q48" s="107">
        <v>0.15178689622084152</v>
      </c>
      <c r="R48" s="107">
        <v>0.23222420188066062</v>
      </c>
    </row>
    <row r="49" spans="1:18">
      <c r="A49" s="89" t="s">
        <v>1021</v>
      </c>
      <c r="B49" s="89" t="s">
        <v>1022</v>
      </c>
      <c r="C49" s="107" t="s">
        <v>7794</v>
      </c>
      <c r="D49" s="107" t="s">
        <v>7794</v>
      </c>
      <c r="E49" s="107" t="s">
        <v>7794</v>
      </c>
      <c r="F49" s="107" t="s">
        <v>7794</v>
      </c>
      <c r="G49" s="107" t="s">
        <v>7794</v>
      </c>
      <c r="H49" s="107" t="s">
        <v>7794</v>
      </c>
      <c r="I49" s="107" t="s">
        <v>7794</v>
      </c>
      <c r="J49" s="107" t="s">
        <v>7794</v>
      </c>
      <c r="K49" s="107" t="s">
        <v>7794</v>
      </c>
      <c r="L49" s="107" t="s">
        <v>7794</v>
      </c>
      <c r="M49" s="107" t="s">
        <v>7794</v>
      </c>
      <c r="N49" s="107">
        <v>0.20823597535936322</v>
      </c>
      <c r="O49" s="107">
        <v>3.634943712144012E-2</v>
      </c>
      <c r="P49" s="107">
        <v>0.14466509404551142</v>
      </c>
      <c r="Q49" s="107">
        <v>0.22687385424771911</v>
      </c>
      <c r="R49" s="107">
        <v>8.2283167295869708E-2</v>
      </c>
    </row>
    <row r="50" spans="1:18">
      <c r="A50" s="89" t="s">
        <v>1047</v>
      </c>
      <c r="B50" s="89" t="s">
        <v>1048</v>
      </c>
      <c r="C50" s="107" t="s">
        <v>7794</v>
      </c>
      <c r="D50" s="107" t="s">
        <v>7794</v>
      </c>
      <c r="E50" s="107" t="s">
        <v>7794</v>
      </c>
      <c r="F50" s="107" t="s">
        <v>7794</v>
      </c>
      <c r="G50" s="107" t="s">
        <v>7794</v>
      </c>
      <c r="H50" s="107" t="s">
        <v>7794</v>
      </c>
      <c r="I50" s="107" t="s">
        <v>7794</v>
      </c>
      <c r="J50" s="107" t="s">
        <v>7794</v>
      </c>
      <c r="K50" s="107" t="s">
        <v>7794</v>
      </c>
      <c r="L50" s="107" t="s">
        <v>7794</v>
      </c>
      <c r="M50" s="107" t="s">
        <v>7794</v>
      </c>
      <c r="N50" s="107">
        <v>7.7287486304253861E-2</v>
      </c>
      <c r="O50" s="107">
        <v>5.1714693015421087E-3</v>
      </c>
      <c r="P50" s="107">
        <v>9.6093372450836823E-2</v>
      </c>
      <c r="Q50" s="107">
        <v>3.8451122453598385E-2</v>
      </c>
      <c r="R50" s="107">
        <v>0.13991947702188079</v>
      </c>
    </row>
    <row r="51" spans="1:18" ht="25.5">
      <c r="A51" s="89" t="s">
        <v>1113</v>
      </c>
      <c r="B51" s="89" t="s">
        <v>1114</v>
      </c>
      <c r="C51" s="107" t="s">
        <v>7794</v>
      </c>
      <c r="D51" s="107" t="s">
        <v>7794</v>
      </c>
      <c r="E51" s="107" t="s">
        <v>7794</v>
      </c>
      <c r="F51" s="107" t="s">
        <v>7794</v>
      </c>
      <c r="G51" s="107" t="s">
        <v>7794</v>
      </c>
      <c r="H51" s="107" t="s">
        <v>7794</v>
      </c>
      <c r="I51" s="107" t="s">
        <v>7794</v>
      </c>
      <c r="J51" s="107" t="s">
        <v>7794</v>
      </c>
      <c r="K51" s="107" t="s">
        <v>7794</v>
      </c>
      <c r="L51" s="107" t="s">
        <v>7794</v>
      </c>
      <c r="M51" s="107" t="s">
        <v>7794</v>
      </c>
      <c r="N51" s="107">
        <v>-1</v>
      </c>
      <c r="O51" s="107" t="s">
        <v>7794</v>
      </c>
      <c r="P51" s="107" t="s">
        <v>7794</v>
      </c>
      <c r="Q51" s="107" t="s">
        <v>7794</v>
      </c>
      <c r="R51" s="107" t="s">
        <v>7794</v>
      </c>
    </row>
    <row r="52" spans="1:18">
      <c r="A52" s="89" t="s">
        <v>1125</v>
      </c>
      <c r="B52" s="89" t="s">
        <v>176</v>
      </c>
      <c r="C52" s="107" t="s">
        <v>7794</v>
      </c>
      <c r="D52" s="107" t="s">
        <v>7794</v>
      </c>
      <c r="E52" s="107" t="s">
        <v>7794</v>
      </c>
      <c r="F52" s="107" t="s">
        <v>7794</v>
      </c>
      <c r="G52" s="107" t="s">
        <v>7794</v>
      </c>
      <c r="H52" s="107" t="s">
        <v>7794</v>
      </c>
      <c r="I52" s="107" t="s">
        <v>7794</v>
      </c>
      <c r="J52" s="107" t="s">
        <v>7794</v>
      </c>
      <c r="K52" s="107" t="s">
        <v>7794</v>
      </c>
      <c r="L52" s="107" t="s">
        <v>7794</v>
      </c>
      <c r="M52" s="107" t="s">
        <v>7794</v>
      </c>
      <c r="N52" s="107">
        <v>-0.65447504906484133</v>
      </c>
      <c r="O52" s="107">
        <v>5.7866296207504497E-2</v>
      </c>
      <c r="P52" s="107">
        <v>1.1177091241982473</v>
      </c>
      <c r="Q52" s="107">
        <v>-4.5519566450525906E-2</v>
      </c>
      <c r="R52" s="107">
        <v>-5.9330097220305134E-2</v>
      </c>
    </row>
    <row r="53" spans="1:18">
      <c r="A53" s="89" t="s">
        <v>1162</v>
      </c>
      <c r="B53" s="89" t="s">
        <v>1163</v>
      </c>
      <c r="C53" s="107" t="s">
        <v>7794</v>
      </c>
      <c r="D53" s="107" t="s">
        <v>7794</v>
      </c>
      <c r="E53" s="107" t="s">
        <v>7794</v>
      </c>
      <c r="F53" s="107" t="s">
        <v>7794</v>
      </c>
      <c r="G53" s="107" t="s">
        <v>7794</v>
      </c>
      <c r="H53" s="107" t="s">
        <v>7794</v>
      </c>
      <c r="I53" s="107" t="s">
        <v>7794</v>
      </c>
      <c r="J53" s="107" t="s">
        <v>7794</v>
      </c>
      <c r="K53" s="107" t="s">
        <v>7794</v>
      </c>
      <c r="L53" s="107" t="s">
        <v>7794</v>
      </c>
      <c r="M53" s="107" t="s">
        <v>7794</v>
      </c>
      <c r="N53" s="107">
        <v>-1</v>
      </c>
      <c r="O53" s="107" t="s">
        <v>7794</v>
      </c>
      <c r="P53" s="107" t="s">
        <v>7794</v>
      </c>
      <c r="Q53" s="107" t="s">
        <v>7794</v>
      </c>
      <c r="R53" s="107" t="s">
        <v>7794</v>
      </c>
    </row>
    <row r="54" spans="1:18">
      <c r="A54" s="89" t="s">
        <v>1168</v>
      </c>
      <c r="B54" s="89" t="s">
        <v>1169</v>
      </c>
      <c r="C54" s="107" t="s">
        <v>7794</v>
      </c>
      <c r="D54" s="107" t="s">
        <v>7794</v>
      </c>
      <c r="E54" s="107" t="s">
        <v>7794</v>
      </c>
      <c r="F54" s="107" t="s">
        <v>7794</v>
      </c>
      <c r="G54" s="107" t="s">
        <v>7794</v>
      </c>
      <c r="H54" s="107" t="s">
        <v>7794</v>
      </c>
      <c r="I54" s="107" t="s">
        <v>7794</v>
      </c>
      <c r="J54" s="107" t="s">
        <v>7794</v>
      </c>
      <c r="K54" s="107" t="s">
        <v>7794</v>
      </c>
      <c r="L54" s="107" t="s">
        <v>7794</v>
      </c>
      <c r="M54" s="107" t="s">
        <v>7794</v>
      </c>
      <c r="N54" s="107">
        <v>1.5918195351096731</v>
      </c>
      <c r="O54" s="107">
        <v>-0.75006886191821209</v>
      </c>
      <c r="P54" s="107">
        <v>2.6391509744873285</v>
      </c>
      <c r="Q54" s="107">
        <v>-3.4936949028279263E-2</v>
      </c>
      <c r="R54" s="107">
        <v>0.63438115793964545</v>
      </c>
    </row>
    <row r="55" spans="1:18" ht="25.5">
      <c r="A55" s="89" t="s">
        <v>1176</v>
      </c>
      <c r="B55" s="89" t="s">
        <v>7663</v>
      </c>
      <c r="C55" s="107" t="s">
        <v>7794</v>
      </c>
      <c r="D55" s="107" t="s">
        <v>7794</v>
      </c>
      <c r="E55" s="107" t="s">
        <v>7794</v>
      </c>
      <c r="F55" s="107" t="s">
        <v>7794</v>
      </c>
      <c r="G55" s="107" t="s">
        <v>7794</v>
      </c>
      <c r="H55" s="107" t="s">
        <v>7794</v>
      </c>
      <c r="I55" s="107" t="s">
        <v>7794</v>
      </c>
      <c r="J55" s="107" t="s">
        <v>7794</v>
      </c>
      <c r="K55" s="107" t="s">
        <v>7794</v>
      </c>
      <c r="L55" s="107" t="s">
        <v>7794</v>
      </c>
      <c r="M55" s="107" t="s">
        <v>7794</v>
      </c>
      <c r="N55" s="107">
        <v>0.19687374642219257</v>
      </c>
      <c r="O55" s="107">
        <v>0.18677764792780827</v>
      </c>
      <c r="P55" s="107">
        <v>1.0206219375992198E-2</v>
      </c>
      <c r="Q55" s="107">
        <v>0.16278722432373649</v>
      </c>
      <c r="R55" s="107">
        <v>8.4745533216529445E-2</v>
      </c>
    </row>
    <row r="56" spans="1:18">
      <c r="A56" s="89" t="s">
        <v>1189</v>
      </c>
      <c r="B56" s="89" t="s">
        <v>191</v>
      </c>
      <c r="C56" s="107" t="s">
        <v>7794</v>
      </c>
      <c r="D56" s="107" t="s">
        <v>7794</v>
      </c>
      <c r="E56" s="107" t="s">
        <v>7794</v>
      </c>
      <c r="F56" s="107" t="s">
        <v>7794</v>
      </c>
      <c r="G56" s="107" t="s">
        <v>7794</v>
      </c>
      <c r="H56" s="107" t="s">
        <v>7794</v>
      </c>
      <c r="I56" s="107" t="s">
        <v>7794</v>
      </c>
      <c r="J56" s="107" t="s">
        <v>7794</v>
      </c>
      <c r="K56" s="107" t="s">
        <v>7794</v>
      </c>
      <c r="L56" s="107" t="s">
        <v>7794</v>
      </c>
      <c r="M56" s="107" t="s">
        <v>7794</v>
      </c>
      <c r="N56" s="107">
        <v>-0.99747448489201374</v>
      </c>
      <c r="O56" s="107">
        <v>-8.8122092670829377E-2</v>
      </c>
      <c r="P56" s="107">
        <v>-0.63231767466389188</v>
      </c>
      <c r="Q56" s="107">
        <v>0</v>
      </c>
      <c r="R56" s="107">
        <v>0</v>
      </c>
    </row>
    <row r="57" spans="1:18">
      <c r="A57" s="89" t="s">
        <v>1194</v>
      </c>
      <c r="B57" s="89" t="s">
        <v>1195</v>
      </c>
      <c r="C57" s="107" t="s">
        <v>7794</v>
      </c>
      <c r="D57" s="107" t="s">
        <v>7794</v>
      </c>
      <c r="E57" s="107" t="s">
        <v>7794</v>
      </c>
      <c r="F57" s="107" t="s">
        <v>7794</v>
      </c>
      <c r="G57" s="107" t="s">
        <v>7794</v>
      </c>
      <c r="H57" s="107" t="s">
        <v>7794</v>
      </c>
      <c r="I57" s="107" t="s">
        <v>7794</v>
      </c>
      <c r="J57" s="107" t="s">
        <v>7794</v>
      </c>
      <c r="K57" s="107" t="s">
        <v>7794</v>
      </c>
      <c r="L57" s="107" t="s">
        <v>7794</v>
      </c>
      <c r="M57" s="107" t="s">
        <v>7794</v>
      </c>
      <c r="N57" s="107">
        <v>3491.0527375527427</v>
      </c>
      <c r="O57" s="107">
        <v>-0.97736047111292801</v>
      </c>
      <c r="P57" s="107">
        <v>3.5695420645773233</v>
      </c>
      <c r="Q57" s="107">
        <v>-6.9181345126768656E-3</v>
      </c>
      <c r="R57" s="107">
        <v>8.655027684732767</v>
      </c>
    </row>
    <row r="58" spans="1:18" ht="25.5">
      <c r="A58" s="89" t="s">
        <v>1202</v>
      </c>
      <c r="B58" s="89" t="s">
        <v>185</v>
      </c>
      <c r="C58" s="107" t="s">
        <v>7794</v>
      </c>
      <c r="D58" s="107" t="s">
        <v>7794</v>
      </c>
      <c r="E58" s="107" t="s">
        <v>7794</v>
      </c>
      <c r="F58" s="107" t="s">
        <v>7794</v>
      </c>
      <c r="G58" s="107" t="s">
        <v>7794</v>
      </c>
      <c r="H58" s="107" t="s">
        <v>7794</v>
      </c>
      <c r="I58" s="107" t="s">
        <v>7794</v>
      </c>
      <c r="J58" s="107" t="s">
        <v>7794</v>
      </c>
      <c r="K58" s="107" t="s">
        <v>7794</v>
      </c>
      <c r="L58" s="107" t="s">
        <v>7794</v>
      </c>
      <c r="M58" s="107" t="s">
        <v>7794</v>
      </c>
      <c r="N58" s="107">
        <v>0.46637102857180257</v>
      </c>
      <c r="O58" s="107">
        <v>-2.9846802614142631E-2</v>
      </c>
      <c r="P58" s="107">
        <v>5.6257667135355405E-3</v>
      </c>
      <c r="Q58" s="107">
        <v>-0.90976832779356775</v>
      </c>
      <c r="R58" s="107">
        <v>-0.33636013095911033</v>
      </c>
    </row>
    <row r="59" spans="1:18">
      <c r="A59" s="89" t="s">
        <v>1207</v>
      </c>
      <c r="B59" s="89" t="s">
        <v>126</v>
      </c>
      <c r="C59" s="107" t="s">
        <v>7794</v>
      </c>
      <c r="D59" s="107" t="s">
        <v>7794</v>
      </c>
      <c r="E59" s="107" t="s">
        <v>7794</v>
      </c>
      <c r="F59" s="107" t="s">
        <v>7794</v>
      </c>
      <c r="G59" s="107" t="s">
        <v>7794</v>
      </c>
      <c r="H59" s="107" t="s">
        <v>7794</v>
      </c>
      <c r="I59" s="107" t="s">
        <v>7794</v>
      </c>
      <c r="J59" s="107" t="s">
        <v>7794</v>
      </c>
      <c r="K59" s="107" t="s">
        <v>7794</v>
      </c>
      <c r="L59" s="107" t="s">
        <v>7794</v>
      </c>
      <c r="M59" s="107" t="s">
        <v>7794</v>
      </c>
      <c r="N59" s="107">
        <v>0.28519117972932895</v>
      </c>
      <c r="O59" s="107">
        <v>2.9299424873627355E-2</v>
      </c>
      <c r="P59" s="107">
        <v>0.34469429247888472</v>
      </c>
      <c r="Q59" s="107">
        <v>-2.1878895432610457E-2</v>
      </c>
      <c r="R59" s="107">
        <v>0.17351603732595078</v>
      </c>
    </row>
    <row r="60" spans="1:18" ht="25.5">
      <c r="A60" s="89" t="s">
        <v>7654</v>
      </c>
      <c r="B60" s="89" t="s">
        <v>7655</v>
      </c>
      <c r="C60" s="107" t="s">
        <v>7794</v>
      </c>
      <c r="D60" s="107" t="s">
        <v>7794</v>
      </c>
      <c r="E60" s="107" t="s">
        <v>7794</v>
      </c>
      <c r="F60" s="107" t="s">
        <v>7794</v>
      </c>
      <c r="G60" s="107" t="s">
        <v>7794</v>
      </c>
      <c r="H60" s="107" t="s">
        <v>7794</v>
      </c>
      <c r="I60" s="107" t="s">
        <v>7794</v>
      </c>
      <c r="J60" s="107" t="s">
        <v>7794</v>
      </c>
      <c r="K60" s="107" t="s">
        <v>7794</v>
      </c>
      <c r="L60" s="107" t="s">
        <v>7794</v>
      </c>
      <c r="M60" s="107" t="s">
        <v>7794</v>
      </c>
      <c r="N60" s="107" t="s">
        <v>7794</v>
      </c>
      <c r="O60" s="107" t="s">
        <v>7794</v>
      </c>
      <c r="P60" s="107" t="s">
        <v>7794</v>
      </c>
      <c r="Q60" s="107">
        <v>3.1617130489350096</v>
      </c>
      <c r="R60" s="107">
        <v>0.16543501662188298</v>
      </c>
    </row>
    <row r="61" spans="1:18">
      <c r="A61" s="89" t="s">
        <v>1231</v>
      </c>
      <c r="B61" s="89" t="s">
        <v>1232</v>
      </c>
      <c r="C61" s="107" t="s">
        <v>7794</v>
      </c>
      <c r="D61" s="107" t="s">
        <v>7794</v>
      </c>
      <c r="E61" s="107" t="s">
        <v>7794</v>
      </c>
      <c r="F61" s="107" t="s">
        <v>7794</v>
      </c>
      <c r="G61" s="107" t="s">
        <v>7794</v>
      </c>
      <c r="H61" s="107" t="s">
        <v>7794</v>
      </c>
      <c r="I61" s="107" t="s">
        <v>7794</v>
      </c>
      <c r="J61" s="107" t="s">
        <v>7794</v>
      </c>
      <c r="K61" s="107" t="s">
        <v>7794</v>
      </c>
      <c r="L61" s="107" t="s">
        <v>7794</v>
      </c>
      <c r="M61" s="107" t="s">
        <v>7794</v>
      </c>
      <c r="N61" s="107">
        <v>0.10878287097699935</v>
      </c>
      <c r="O61" s="107">
        <v>0.10914214305632264</v>
      </c>
      <c r="P61" s="107">
        <v>0.28447904035452343</v>
      </c>
      <c r="Q61" s="107">
        <v>-0.15861475556623694</v>
      </c>
      <c r="R61" s="107">
        <v>0.14923565032185193</v>
      </c>
    </row>
    <row r="62" spans="1:18">
      <c r="A62" s="89" t="s">
        <v>1320</v>
      </c>
      <c r="B62" s="89" t="s">
        <v>1321</v>
      </c>
      <c r="C62" s="107" t="s">
        <v>7794</v>
      </c>
      <c r="D62" s="107" t="s">
        <v>7794</v>
      </c>
      <c r="E62" s="107" t="s">
        <v>7794</v>
      </c>
      <c r="F62" s="107" t="s">
        <v>7794</v>
      </c>
      <c r="G62" s="107" t="s">
        <v>7794</v>
      </c>
      <c r="H62" s="107" t="s">
        <v>7794</v>
      </c>
      <c r="I62" s="107" t="s">
        <v>7794</v>
      </c>
      <c r="J62" s="107" t="s">
        <v>7794</v>
      </c>
      <c r="K62" s="107" t="s">
        <v>7794</v>
      </c>
      <c r="L62" s="107" t="s">
        <v>7794</v>
      </c>
      <c r="M62" s="107" t="s">
        <v>7794</v>
      </c>
      <c r="N62" s="107">
        <v>0.11175782429066361</v>
      </c>
      <c r="O62" s="107">
        <v>0.17069802611948171</v>
      </c>
      <c r="P62" s="107">
        <v>0.11121185792814692</v>
      </c>
      <c r="Q62" s="107">
        <v>0.19731718968331036</v>
      </c>
      <c r="R62" s="107">
        <v>0.28014447824919997</v>
      </c>
    </row>
    <row r="63" spans="1:18">
      <c r="A63" s="89" t="s">
        <v>1340</v>
      </c>
      <c r="B63" s="89" t="s">
        <v>1341</v>
      </c>
      <c r="C63" s="107" t="s">
        <v>7794</v>
      </c>
      <c r="D63" s="107" t="s">
        <v>7794</v>
      </c>
      <c r="E63" s="107" t="s">
        <v>7794</v>
      </c>
      <c r="F63" s="107" t="s">
        <v>7794</v>
      </c>
      <c r="G63" s="107" t="s">
        <v>7794</v>
      </c>
      <c r="H63" s="107" t="s">
        <v>7794</v>
      </c>
      <c r="I63" s="107" t="s">
        <v>7794</v>
      </c>
      <c r="J63" s="107" t="s">
        <v>7794</v>
      </c>
      <c r="K63" s="107" t="s">
        <v>7794</v>
      </c>
      <c r="L63" s="107" t="s">
        <v>7794</v>
      </c>
      <c r="M63" s="107" t="s">
        <v>7794</v>
      </c>
      <c r="N63" s="107">
        <v>-1.2468026135755372E-2</v>
      </c>
      <c r="O63" s="107">
        <v>0.1034671626676551</v>
      </c>
      <c r="P63" s="107">
        <v>0.10986792721035332</v>
      </c>
      <c r="Q63" s="107">
        <v>0.14126206939710473</v>
      </c>
      <c r="R63" s="107">
        <v>0.28860950223071269</v>
      </c>
    </row>
    <row r="64" spans="1:18">
      <c r="A64" s="89" t="s">
        <v>1359</v>
      </c>
      <c r="B64" s="89" t="s">
        <v>1360</v>
      </c>
      <c r="C64" s="107" t="s">
        <v>7794</v>
      </c>
      <c r="D64" s="107" t="s">
        <v>7794</v>
      </c>
      <c r="E64" s="107" t="s">
        <v>7794</v>
      </c>
      <c r="F64" s="107" t="s">
        <v>7794</v>
      </c>
      <c r="G64" s="107" t="s">
        <v>7794</v>
      </c>
      <c r="H64" s="107" t="s">
        <v>7794</v>
      </c>
      <c r="I64" s="107" t="s">
        <v>7794</v>
      </c>
      <c r="J64" s="107" t="s">
        <v>7794</v>
      </c>
      <c r="K64" s="107" t="s">
        <v>7794</v>
      </c>
      <c r="L64" s="107" t="s">
        <v>7794</v>
      </c>
      <c r="M64" s="107" t="s">
        <v>7794</v>
      </c>
      <c r="N64" s="107">
        <v>0.13071769796563104</v>
      </c>
      <c r="O64" s="107">
        <v>0.12870807495849634</v>
      </c>
      <c r="P64" s="107">
        <v>1.0827208066256806</v>
      </c>
      <c r="Q64" s="107">
        <v>0.42666618367936859</v>
      </c>
      <c r="R64" s="107">
        <v>0.35920704162342476</v>
      </c>
    </row>
    <row r="65" spans="1:18" ht="25.5">
      <c r="A65" s="89" t="s">
        <v>1372</v>
      </c>
      <c r="B65" s="89" t="s">
        <v>1373</v>
      </c>
      <c r="C65" s="107" t="s">
        <v>7794</v>
      </c>
      <c r="D65" s="107" t="s">
        <v>7794</v>
      </c>
      <c r="E65" s="107" t="s">
        <v>7794</v>
      </c>
      <c r="F65" s="107" t="s">
        <v>7794</v>
      </c>
      <c r="G65" s="107" t="s">
        <v>7794</v>
      </c>
      <c r="H65" s="107" t="s">
        <v>7794</v>
      </c>
      <c r="I65" s="107" t="s">
        <v>7794</v>
      </c>
      <c r="J65" s="107" t="s">
        <v>7794</v>
      </c>
      <c r="K65" s="107" t="s">
        <v>7794</v>
      </c>
      <c r="L65" s="107" t="s">
        <v>7794</v>
      </c>
      <c r="M65" s="107" t="s">
        <v>7794</v>
      </c>
      <c r="N65" s="107">
        <v>6.4432015235401146</v>
      </c>
      <c r="O65" s="107">
        <v>5.2147488397118025E-2</v>
      </c>
      <c r="P65" s="107">
        <v>2.2640998396489209</v>
      </c>
      <c r="Q65" s="107">
        <v>0.27198869387714897</v>
      </c>
      <c r="R65" s="107">
        <v>0.20316799159760213</v>
      </c>
    </row>
    <row r="66" spans="1:18">
      <c r="A66" s="89" t="s">
        <v>251</v>
      </c>
      <c r="B66" s="89" t="s">
        <v>1383</v>
      </c>
      <c r="C66" s="107">
        <v>8.0591855844412974E-2</v>
      </c>
      <c r="D66" s="107">
        <v>0.12622879610483628</v>
      </c>
      <c r="E66" s="107">
        <v>9.1632040251533375E-2</v>
      </c>
      <c r="F66" s="107">
        <v>3.0544588733018907E-2</v>
      </c>
      <c r="G66" s="107">
        <v>1.3017048999834024E-2</v>
      </c>
      <c r="H66" s="107">
        <v>9.5165038526708212E-2</v>
      </c>
      <c r="I66" s="107">
        <v>0.12141503078838434</v>
      </c>
      <c r="J66" s="107">
        <v>0.10557845895739026</v>
      </c>
      <c r="K66" s="107">
        <v>3.1336026798935102E-2</v>
      </c>
      <c r="L66" s="107">
        <v>3.8252109676686352E-2</v>
      </c>
      <c r="M66" s="107">
        <v>-0.83698786723880858</v>
      </c>
      <c r="N66" s="107">
        <v>-0.38602102027827601</v>
      </c>
      <c r="O66" s="107">
        <v>-0.3452229933484432</v>
      </c>
      <c r="P66" s="107">
        <v>-0.17437876803220587</v>
      </c>
      <c r="Q66" s="107">
        <v>0.32822184955538525</v>
      </c>
      <c r="R66" s="107">
        <v>4.970360729133616E-2</v>
      </c>
    </row>
    <row r="67" spans="1:18">
      <c r="A67" s="89" t="s">
        <v>252</v>
      </c>
      <c r="B67" s="89" t="s">
        <v>134</v>
      </c>
      <c r="C67" s="107">
        <v>0.10573293716087173</v>
      </c>
      <c r="D67" s="107">
        <v>0.45646324908748537</v>
      </c>
      <c r="E67" s="107">
        <v>0.23441436798163351</v>
      </c>
      <c r="F67" s="107">
        <v>5.5008598576244294E-2</v>
      </c>
      <c r="G67" s="107">
        <v>9.560750430570808E-3</v>
      </c>
      <c r="H67" s="107">
        <v>0.10050639698662756</v>
      </c>
      <c r="I67" s="107">
        <v>0.1219688433949595</v>
      </c>
      <c r="J67" s="107">
        <v>9.6179715505113617E-2</v>
      </c>
      <c r="K67" s="107">
        <v>0.14975614611932109</v>
      </c>
      <c r="L67" s="107">
        <v>0.10221964243141612</v>
      </c>
      <c r="M67" s="107">
        <v>-1</v>
      </c>
      <c r="N67" s="107" t="s">
        <v>7794</v>
      </c>
      <c r="O67" s="107" t="s">
        <v>7794</v>
      </c>
      <c r="P67" s="107" t="s">
        <v>7794</v>
      </c>
      <c r="Q67" s="107" t="s">
        <v>7794</v>
      </c>
      <c r="R67" s="107" t="s">
        <v>7794</v>
      </c>
    </row>
    <row r="68" spans="1:18">
      <c r="A68" s="89" t="s">
        <v>253</v>
      </c>
      <c r="B68" s="89" t="s">
        <v>133</v>
      </c>
      <c r="C68" s="107">
        <v>1.5120967741935054E-3</v>
      </c>
      <c r="D68" s="107">
        <v>0.35279315551082036</v>
      </c>
      <c r="E68" s="107">
        <v>0.7957589285714286</v>
      </c>
      <c r="F68" s="107">
        <v>-0.47027139009736896</v>
      </c>
      <c r="G68" s="107">
        <v>-0.10559249120062575</v>
      </c>
      <c r="H68" s="107">
        <v>0.55050284215128986</v>
      </c>
      <c r="I68" s="107">
        <v>16.5922165820643</v>
      </c>
      <c r="J68" s="107">
        <v>-0.98725593921323462</v>
      </c>
      <c r="K68" s="107">
        <v>3.0955974842767295</v>
      </c>
      <c r="L68" s="107">
        <v>9.7727886977886964</v>
      </c>
      <c r="M68" s="107">
        <v>-1</v>
      </c>
      <c r="N68" s="107" t="s">
        <v>7794</v>
      </c>
      <c r="O68" s="107" t="s">
        <v>7794</v>
      </c>
      <c r="P68" s="107" t="s">
        <v>7794</v>
      </c>
      <c r="Q68" s="107" t="s">
        <v>7794</v>
      </c>
      <c r="R68" s="107" t="s">
        <v>7794</v>
      </c>
    </row>
    <row r="69" spans="1:18">
      <c r="A69" s="89" t="s">
        <v>254</v>
      </c>
      <c r="B69" s="89" t="s">
        <v>166</v>
      </c>
      <c r="C69" s="107">
        <v>-0.51320968828681868</v>
      </c>
      <c r="D69" s="107">
        <v>-1</v>
      </c>
      <c r="E69" s="107" t="s">
        <v>7794</v>
      </c>
      <c r="F69" s="107" t="s">
        <v>7794</v>
      </c>
      <c r="G69" s="107" t="s">
        <v>7794</v>
      </c>
      <c r="H69" s="107">
        <v>-1</v>
      </c>
      <c r="I69" s="107" t="s">
        <v>7794</v>
      </c>
      <c r="J69" s="107" t="s">
        <v>7794</v>
      </c>
      <c r="K69" s="107" t="s">
        <v>7794</v>
      </c>
      <c r="L69" s="107" t="s">
        <v>7794</v>
      </c>
      <c r="M69" s="107" t="s">
        <v>7794</v>
      </c>
      <c r="N69" s="107" t="s">
        <v>7794</v>
      </c>
      <c r="O69" s="107" t="s">
        <v>7794</v>
      </c>
      <c r="P69" s="107" t="s">
        <v>7794</v>
      </c>
      <c r="Q69" s="107" t="s">
        <v>7794</v>
      </c>
      <c r="R69" s="107" t="s">
        <v>7794</v>
      </c>
    </row>
    <row r="70" spans="1:18">
      <c r="A70" s="89" t="s">
        <v>255</v>
      </c>
      <c r="B70" s="89" t="s">
        <v>154</v>
      </c>
      <c r="C70" s="107" t="s">
        <v>7794</v>
      </c>
      <c r="D70" s="107" t="s">
        <v>7794</v>
      </c>
      <c r="E70" s="107" t="s">
        <v>7794</v>
      </c>
      <c r="F70" s="107" t="s">
        <v>7794</v>
      </c>
      <c r="G70" s="107" t="s">
        <v>7794</v>
      </c>
      <c r="H70" s="107">
        <v>-0.36576680921860705</v>
      </c>
      <c r="I70" s="107">
        <v>-0.28478225660723044</v>
      </c>
      <c r="J70" s="107">
        <v>-0.55851920624085416</v>
      </c>
      <c r="K70" s="107">
        <v>0.65872635961529391</v>
      </c>
      <c r="L70" s="107">
        <v>-2.2017757638130409E-2</v>
      </c>
      <c r="M70" s="107">
        <v>-1</v>
      </c>
      <c r="N70" s="107" t="s">
        <v>7794</v>
      </c>
      <c r="O70" s="107" t="s">
        <v>7794</v>
      </c>
      <c r="P70" s="107" t="s">
        <v>7794</v>
      </c>
      <c r="Q70" s="107" t="s">
        <v>7794</v>
      </c>
      <c r="R70" s="107" t="s">
        <v>7794</v>
      </c>
    </row>
    <row r="71" spans="1:18">
      <c r="A71" s="89" t="s">
        <v>256</v>
      </c>
      <c r="B71" s="89" t="s">
        <v>132</v>
      </c>
      <c r="C71" s="107">
        <v>-0.2709666392339567</v>
      </c>
      <c r="D71" s="107">
        <v>-8.4997456681534356E-2</v>
      </c>
      <c r="E71" s="107">
        <v>-4.6991515686576113E-2</v>
      </c>
      <c r="F71" s="107">
        <v>1.1851824413395606E-2</v>
      </c>
      <c r="G71" s="107">
        <v>0.1407806439718966</v>
      </c>
      <c r="H71" s="107">
        <v>0.32061791822795738</v>
      </c>
      <c r="I71" s="107">
        <v>3.7478140537400284E-2</v>
      </c>
      <c r="J71" s="107">
        <v>0.27041922346999026</v>
      </c>
      <c r="K71" s="107">
        <v>3.9039476438539777E-2</v>
      </c>
      <c r="L71" s="107">
        <v>-0.34267557565080209</v>
      </c>
      <c r="M71" s="107">
        <v>-1</v>
      </c>
      <c r="N71" s="107" t="s">
        <v>7794</v>
      </c>
      <c r="O71" s="107" t="s">
        <v>7794</v>
      </c>
      <c r="P71" s="107" t="s">
        <v>7794</v>
      </c>
      <c r="Q71" s="107" t="s">
        <v>7794</v>
      </c>
      <c r="R71" s="107" t="s">
        <v>7794</v>
      </c>
    </row>
    <row r="72" spans="1:18">
      <c r="A72" s="89" t="s">
        <v>257</v>
      </c>
      <c r="B72" s="89" t="s">
        <v>131</v>
      </c>
      <c r="C72" s="107">
        <v>-4.4960289680929022E-2</v>
      </c>
      <c r="D72" s="107">
        <v>-0.14871055448065207</v>
      </c>
      <c r="E72" s="107">
        <v>0.12712287821367152</v>
      </c>
      <c r="F72" s="107">
        <v>0.2127372290060412</v>
      </c>
      <c r="G72" s="107">
        <v>1.0424134590897749E-2</v>
      </c>
      <c r="H72" s="107">
        <v>8.6655602731680048E-2</v>
      </c>
      <c r="I72" s="107">
        <v>9.7316524306539698E-2</v>
      </c>
      <c r="J72" s="107">
        <v>0.12532486501237283</v>
      </c>
      <c r="K72" s="107">
        <v>-1.6805599843612518E-2</v>
      </c>
      <c r="L72" s="107">
        <v>4.1919873377284977E-2</v>
      </c>
      <c r="M72" s="107">
        <v>-1</v>
      </c>
      <c r="N72" s="107" t="s">
        <v>7794</v>
      </c>
      <c r="O72" s="107" t="s">
        <v>7794</v>
      </c>
      <c r="P72" s="107" t="s">
        <v>7794</v>
      </c>
      <c r="Q72" s="107" t="s">
        <v>7794</v>
      </c>
      <c r="R72" s="107" t="s">
        <v>7794</v>
      </c>
    </row>
    <row r="73" spans="1:18">
      <c r="A73" s="89" t="s">
        <v>258</v>
      </c>
      <c r="B73" s="89" t="s">
        <v>130</v>
      </c>
      <c r="C73" s="107">
        <v>8.0888856191451142E-2</v>
      </c>
      <c r="D73" s="107">
        <v>6.3413452417062866E-2</v>
      </c>
      <c r="E73" s="107">
        <v>2.3952799759007881E-2</v>
      </c>
      <c r="F73" s="107">
        <v>0.12708911642295839</v>
      </c>
      <c r="G73" s="107">
        <v>-6.4427064722152871E-2</v>
      </c>
      <c r="H73" s="107">
        <v>7.4516196238538779E-3</v>
      </c>
      <c r="I73" s="107">
        <v>4.3659392770091898E-2</v>
      </c>
      <c r="J73" s="107">
        <v>0.11279079952392146</v>
      </c>
      <c r="K73" s="107">
        <v>4.2778770742954775E-2</v>
      </c>
      <c r="L73" s="107">
        <v>7.5933050654434009E-2</v>
      </c>
      <c r="M73" s="107">
        <v>-1</v>
      </c>
      <c r="N73" s="107" t="s">
        <v>7794</v>
      </c>
      <c r="O73" s="107" t="s">
        <v>7794</v>
      </c>
      <c r="P73" s="107" t="s">
        <v>7794</v>
      </c>
      <c r="Q73" s="107" t="s">
        <v>7794</v>
      </c>
      <c r="R73" s="107" t="s">
        <v>7794</v>
      </c>
    </row>
    <row r="74" spans="1:18">
      <c r="A74" s="89" t="s">
        <v>259</v>
      </c>
      <c r="B74" s="89" t="s">
        <v>129</v>
      </c>
      <c r="C74" s="107">
        <v>9.56120984324762E-2</v>
      </c>
      <c r="D74" s="107">
        <v>0.16700781737960413</v>
      </c>
      <c r="E74" s="107">
        <v>0.20353643283562195</v>
      </c>
      <c r="F74" s="107">
        <v>0.24887083447334413</v>
      </c>
      <c r="G74" s="107">
        <v>0.17433785606434427</v>
      </c>
      <c r="H74" s="107">
        <v>7.5957492947818395E-2</v>
      </c>
      <c r="I74" s="107">
        <v>5.5341047675662169E-2</v>
      </c>
      <c r="J74" s="107">
        <v>0.15371558128176099</v>
      </c>
      <c r="K74" s="107">
        <v>0.12223714198331725</v>
      </c>
      <c r="L74" s="107">
        <v>5.0335900147999935E-2</v>
      </c>
      <c r="M74" s="107">
        <v>-1</v>
      </c>
      <c r="N74" s="107" t="s">
        <v>7794</v>
      </c>
      <c r="O74" s="107" t="s">
        <v>7794</v>
      </c>
      <c r="P74" s="107" t="s">
        <v>7794</v>
      </c>
      <c r="Q74" s="107" t="s">
        <v>7794</v>
      </c>
      <c r="R74" s="107" t="s">
        <v>7794</v>
      </c>
    </row>
    <row r="75" spans="1:18">
      <c r="A75" s="89" t="s">
        <v>260</v>
      </c>
      <c r="B75" s="89" t="s">
        <v>128</v>
      </c>
      <c r="C75" s="107">
        <v>-0.38724465559214072</v>
      </c>
      <c r="D75" s="107">
        <v>-0.3204786575942884</v>
      </c>
      <c r="E75" s="107">
        <v>-9.2255887282158278E-2</v>
      </c>
      <c r="F75" s="107">
        <v>-1</v>
      </c>
      <c r="G75" s="107" t="s">
        <v>7794</v>
      </c>
      <c r="H75" s="107" t="s">
        <v>7794</v>
      </c>
      <c r="I75" s="107" t="s">
        <v>7794</v>
      </c>
      <c r="J75" s="107" t="s">
        <v>7794</v>
      </c>
      <c r="K75" s="107" t="s">
        <v>7794</v>
      </c>
      <c r="L75" s="107" t="s">
        <v>7794</v>
      </c>
      <c r="M75" s="107" t="s">
        <v>7794</v>
      </c>
      <c r="N75" s="107" t="s">
        <v>7794</v>
      </c>
      <c r="O75" s="107" t="s">
        <v>7794</v>
      </c>
      <c r="P75" s="107" t="s">
        <v>7794</v>
      </c>
      <c r="Q75" s="107" t="s">
        <v>7794</v>
      </c>
      <c r="R75" s="107" t="s">
        <v>7794</v>
      </c>
    </row>
    <row r="76" spans="1:18" ht="25.5">
      <c r="A76" s="89" t="s">
        <v>261</v>
      </c>
      <c r="B76" s="89" t="s">
        <v>127</v>
      </c>
      <c r="C76" s="107">
        <v>-0.93947674608544118</v>
      </c>
      <c r="D76" s="107">
        <v>0.70823130101403242</v>
      </c>
      <c r="E76" s="107">
        <v>0.75444285135452738</v>
      </c>
      <c r="F76" s="107">
        <v>1.4383019451017991</v>
      </c>
      <c r="G76" s="107">
        <v>0.17413596282216415</v>
      </c>
      <c r="H76" s="107">
        <v>0.63078173860530473</v>
      </c>
      <c r="I76" s="107">
        <v>-0.29959959859321139</v>
      </c>
      <c r="J76" s="107">
        <v>0.55756004141703497</v>
      </c>
      <c r="K76" s="107">
        <v>0.17317745247625616</v>
      </c>
      <c r="L76" s="107">
        <v>-7.4429484763771647E-4</v>
      </c>
      <c r="M76" s="107">
        <v>-1</v>
      </c>
      <c r="N76" s="107" t="s">
        <v>7794</v>
      </c>
      <c r="O76" s="107" t="s">
        <v>7794</v>
      </c>
      <c r="P76" s="107" t="s">
        <v>7794</v>
      </c>
      <c r="Q76" s="107" t="s">
        <v>7794</v>
      </c>
      <c r="R76" s="107" t="s">
        <v>7794</v>
      </c>
    </row>
    <row r="77" spans="1:18">
      <c r="A77" s="89" t="s">
        <v>262</v>
      </c>
      <c r="B77" s="89" t="s">
        <v>126</v>
      </c>
      <c r="C77" s="107">
        <v>0.18361581907228519</v>
      </c>
      <c r="D77" s="107">
        <v>0.12058795946155887</v>
      </c>
      <c r="E77" s="107">
        <v>-7.8143769921511175E-2</v>
      </c>
      <c r="F77" s="107">
        <v>2.3320633366350707E-2</v>
      </c>
      <c r="G77" s="107">
        <v>0.64439787052839792</v>
      </c>
      <c r="H77" s="107">
        <v>0.31388956465432072</v>
      </c>
      <c r="I77" s="107">
        <v>-0.21766437294602048</v>
      </c>
      <c r="J77" s="107">
        <v>0.12713864795789309</v>
      </c>
      <c r="K77" s="107">
        <v>5.3360351140981699E-2</v>
      </c>
      <c r="L77" s="107">
        <v>-0.14543633142264512</v>
      </c>
      <c r="M77" s="107">
        <v>-1</v>
      </c>
      <c r="N77" s="107" t="s">
        <v>7794</v>
      </c>
      <c r="O77" s="107" t="s">
        <v>7794</v>
      </c>
      <c r="P77" s="107" t="s">
        <v>7794</v>
      </c>
      <c r="Q77" s="107" t="s">
        <v>7794</v>
      </c>
      <c r="R77" s="107" t="s">
        <v>7794</v>
      </c>
    </row>
    <row r="78" spans="1:18">
      <c r="A78" s="89" t="s">
        <v>263</v>
      </c>
      <c r="B78" s="89" t="s">
        <v>125</v>
      </c>
      <c r="C78" s="107">
        <v>0.19371910484086974</v>
      </c>
      <c r="D78" s="107">
        <v>-0.29970865922360101</v>
      </c>
      <c r="E78" s="107">
        <v>-0.10286162465957427</v>
      </c>
      <c r="F78" s="107">
        <v>0.49157976637606215</v>
      </c>
      <c r="G78" s="107">
        <v>-0.14412344355682805</v>
      </c>
      <c r="H78" s="107">
        <v>-5.0158124340156207E-2</v>
      </c>
      <c r="I78" s="107">
        <v>0.35343227971112934</v>
      </c>
      <c r="J78" s="107">
        <v>0.12422783966452067</v>
      </c>
      <c r="K78" s="107">
        <v>-7.624379074352472E-2</v>
      </c>
      <c r="L78" s="107">
        <v>0.28257828026028076</v>
      </c>
      <c r="M78" s="107">
        <v>10.270702796510209</v>
      </c>
      <c r="N78" s="107">
        <v>-0.37536121919474807</v>
      </c>
      <c r="O78" s="107">
        <v>-0.33370605671715148</v>
      </c>
      <c r="P78" s="107">
        <v>-0.15133142685811229</v>
      </c>
      <c r="Q78" s="107">
        <v>0.3047289921610894</v>
      </c>
      <c r="R78" s="107">
        <v>6.0179587836011628E-2</v>
      </c>
    </row>
    <row r="79" spans="1:18">
      <c r="A79" s="89" t="s">
        <v>264</v>
      </c>
      <c r="B79" s="89" t="s">
        <v>124</v>
      </c>
      <c r="C79" s="107">
        <v>-0.79731716950267661</v>
      </c>
      <c r="D79" s="107">
        <v>19.684488442826346</v>
      </c>
      <c r="E79" s="107">
        <v>-0.24848321604773405</v>
      </c>
      <c r="F79" s="107">
        <v>-0.40522844456558704</v>
      </c>
      <c r="G79" s="107">
        <v>0.49220364678991424</v>
      </c>
      <c r="H79" s="107">
        <v>-3.3201084737344067E-2</v>
      </c>
      <c r="I79" s="107">
        <v>9.0381480375776313E-3</v>
      </c>
      <c r="J79" s="107">
        <v>-0.10483153522987176</v>
      </c>
      <c r="K79" s="107">
        <v>-0.4897983287221287</v>
      </c>
      <c r="L79" s="107">
        <v>-0.9946370591552075</v>
      </c>
      <c r="M79" s="107">
        <v>3.3653225597856178</v>
      </c>
      <c r="N79" s="107">
        <v>6.2583246257141623E-2</v>
      </c>
      <c r="O79" s="107">
        <v>-0.23332079833737718</v>
      </c>
      <c r="P79" s="107">
        <v>-0.6926697242444444</v>
      </c>
      <c r="Q79" s="107">
        <v>-0.46568769945309152</v>
      </c>
      <c r="R79" s="107">
        <v>9.7842528693821151E-3</v>
      </c>
    </row>
    <row r="80" spans="1:18">
      <c r="A80" s="89" t="s">
        <v>265</v>
      </c>
      <c r="B80" s="89" t="s">
        <v>184</v>
      </c>
      <c r="C80" s="107">
        <v>-0.9314222126787246</v>
      </c>
      <c r="D80" s="107">
        <v>-1</v>
      </c>
      <c r="E80" s="107" t="s">
        <v>7794</v>
      </c>
      <c r="F80" s="107" t="s">
        <v>7794</v>
      </c>
      <c r="G80" s="107" t="s">
        <v>7794</v>
      </c>
      <c r="H80" s="107" t="s">
        <v>7794</v>
      </c>
      <c r="I80" s="107" t="s">
        <v>7794</v>
      </c>
      <c r="J80" s="107" t="s">
        <v>7794</v>
      </c>
      <c r="K80" s="107" t="s">
        <v>7794</v>
      </c>
      <c r="L80" s="107" t="s">
        <v>7794</v>
      </c>
      <c r="M80" s="107" t="s">
        <v>7794</v>
      </c>
      <c r="N80" s="107" t="s">
        <v>7794</v>
      </c>
      <c r="O80" s="107" t="s">
        <v>7794</v>
      </c>
      <c r="P80" s="107" t="s">
        <v>7794</v>
      </c>
      <c r="Q80" s="107" t="s">
        <v>7794</v>
      </c>
      <c r="R80" s="107" t="s">
        <v>7794</v>
      </c>
    </row>
    <row r="81" spans="1:18" ht="25.5">
      <c r="A81" s="89" t="s">
        <v>266</v>
      </c>
      <c r="B81" s="89" t="s">
        <v>123</v>
      </c>
      <c r="C81" s="107">
        <v>0.49204908510020329</v>
      </c>
      <c r="D81" s="107">
        <v>4.8373360585930891E-2</v>
      </c>
      <c r="E81" s="107">
        <v>0</v>
      </c>
      <c r="F81" s="107">
        <v>-0.13921318324242771</v>
      </c>
      <c r="G81" s="107">
        <v>-0.76054951869927467</v>
      </c>
      <c r="H81" s="107">
        <v>-0.12127695512640058</v>
      </c>
      <c r="I81" s="107">
        <v>12.888575639136285</v>
      </c>
      <c r="J81" s="107">
        <v>-0.17577124825266766</v>
      </c>
      <c r="K81" s="107">
        <v>1.672219143731914</v>
      </c>
      <c r="L81" s="107">
        <v>-0.79180535214571779</v>
      </c>
      <c r="M81" s="107">
        <v>-1</v>
      </c>
      <c r="N81" s="107" t="s">
        <v>7794</v>
      </c>
      <c r="O81" s="107" t="s">
        <v>7794</v>
      </c>
      <c r="P81" s="107" t="s">
        <v>7794</v>
      </c>
      <c r="Q81" s="107" t="s">
        <v>7794</v>
      </c>
      <c r="R81" s="107" t="s">
        <v>7794</v>
      </c>
    </row>
    <row r="82" spans="1:18">
      <c r="A82" s="89" t="s">
        <v>267</v>
      </c>
      <c r="B82" s="89" t="s">
        <v>122</v>
      </c>
      <c r="C82" s="107">
        <v>2.9060031298588918E-4</v>
      </c>
      <c r="D82" s="107">
        <v>0.24666181846172708</v>
      </c>
      <c r="E82" s="107">
        <v>-9.1999681314670401E-2</v>
      </c>
      <c r="F82" s="107">
        <v>-8.6063632002021051E-2</v>
      </c>
      <c r="G82" s="107">
        <v>-9.6684037741224915E-2</v>
      </c>
      <c r="H82" s="107">
        <v>0.11617646130627057</v>
      </c>
      <c r="I82" s="107">
        <v>0.17239835566036787</v>
      </c>
      <c r="J82" s="107">
        <v>0.10203053792479455</v>
      </c>
      <c r="K82" s="107">
        <v>-0.14087776872157987</v>
      </c>
      <c r="L82" s="107">
        <v>-6.2435689024520569E-2</v>
      </c>
      <c r="M82" s="107">
        <v>-1</v>
      </c>
      <c r="N82" s="107" t="s">
        <v>7794</v>
      </c>
      <c r="O82" s="107" t="s">
        <v>7794</v>
      </c>
      <c r="P82" s="107" t="s">
        <v>7794</v>
      </c>
      <c r="Q82" s="107" t="s">
        <v>7794</v>
      </c>
      <c r="R82" s="107" t="s">
        <v>7794</v>
      </c>
    </row>
    <row r="83" spans="1:18" ht="25.5">
      <c r="A83" s="89" t="s">
        <v>268</v>
      </c>
      <c r="B83" s="89" t="s">
        <v>121</v>
      </c>
      <c r="C83" s="107">
        <v>1.0977215024339237E-2</v>
      </c>
      <c r="D83" s="107">
        <v>5.7887348808164374E-2</v>
      </c>
      <c r="E83" s="107">
        <v>-1.6924910462225218E-2</v>
      </c>
      <c r="F83" s="107">
        <v>0.19332631862592575</v>
      </c>
      <c r="G83" s="107">
        <v>0.2034856516472352</v>
      </c>
      <c r="H83" s="107">
        <v>0.4008852582318807</v>
      </c>
      <c r="I83" s="107">
        <v>0.18306249163147226</v>
      </c>
      <c r="J83" s="107">
        <v>0.53538920000573675</v>
      </c>
      <c r="K83" s="107">
        <v>-0.13999518438558523</v>
      </c>
      <c r="L83" s="107">
        <v>0.4518583225447903</v>
      </c>
      <c r="M83" s="107">
        <v>-1</v>
      </c>
      <c r="N83" s="107" t="s">
        <v>7794</v>
      </c>
      <c r="O83" s="107" t="s">
        <v>7794</v>
      </c>
      <c r="P83" s="107" t="s">
        <v>7794</v>
      </c>
      <c r="Q83" s="107" t="s">
        <v>7794</v>
      </c>
      <c r="R83" s="107" t="s">
        <v>7794</v>
      </c>
    </row>
    <row r="84" spans="1:18">
      <c r="A84" s="89" t="s">
        <v>269</v>
      </c>
      <c r="B84" s="89" t="s">
        <v>120</v>
      </c>
      <c r="C84" s="107">
        <v>5.4154308671581886E-2</v>
      </c>
      <c r="D84" s="107">
        <v>-9.790488824696375E-2</v>
      </c>
      <c r="E84" s="107">
        <v>0.30721798908539122</v>
      </c>
      <c r="F84" s="107">
        <v>-3.3996296914585167E-2</v>
      </c>
      <c r="G84" s="107">
        <v>-0.2225225250682078</v>
      </c>
      <c r="H84" s="107">
        <v>0.11825606449625337</v>
      </c>
      <c r="I84" s="107">
        <v>0.22493846242896498</v>
      </c>
      <c r="J84" s="107">
        <v>-7.582147276469553E-3</v>
      </c>
      <c r="K84" s="107">
        <v>5.6001098169102148E-2</v>
      </c>
      <c r="L84" s="107">
        <v>0.10870970233051991</v>
      </c>
      <c r="M84" s="107">
        <v>-1</v>
      </c>
      <c r="N84" s="107" t="s">
        <v>7794</v>
      </c>
      <c r="O84" s="107" t="s">
        <v>7794</v>
      </c>
      <c r="P84" s="107" t="s">
        <v>7794</v>
      </c>
      <c r="Q84" s="107" t="s">
        <v>7794</v>
      </c>
      <c r="R84" s="107" t="s">
        <v>7794</v>
      </c>
    </row>
    <row r="85" spans="1:18">
      <c r="A85" s="89" t="s">
        <v>270</v>
      </c>
      <c r="B85" s="89" t="s">
        <v>119</v>
      </c>
      <c r="C85" s="107">
        <v>3.0507206726335001E-2</v>
      </c>
      <c r="D85" s="107">
        <v>0.17048235826817693</v>
      </c>
      <c r="E85" s="107">
        <v>0.11003624356973329</v>
      </c>
      <c r="F85" s="107">
        <v>0.12598697346922538</v>
      </c>
      <c r="G85" s="107">
        <v>2.7822840016905381E-2</v>
      </c>
      <c r="H85" s="107">
        <v>-9.1553116830267456E-4</v>
      </c>
      <c r="I85" s="107">
        <v>0.16285044652445446</v>
      </c>
      <c r="J85" s="107">
        <v>-2.8900477904379773E-2</v>
      </c>
      <c r="K85" s="107">
        <v>5.7228355637960693E-2</v>
      </c>
      <c r="L85" s="107">
        <v>-8.2988631776676591E-2</v>
      </c>
      <c r="M85" s="107">
        <v>-1</v>
      </c>
      <c r="N85" s="107" t="s">
        <v>7794</v>
      </c>
      <c r="O85" s="107" t="s">
        <v>7794</v>
      </c>
      <c r="P85" s="107" t="s">
        <v>7794</v>
      </c>
      <c r="Q85" s="107" t="s">
        <v>7794</v>
      </c>
      <c r="R85" s="107" t="s">
        <v>7794</v>
      </c>
    </row>
    <row r="86" spans="1:18">
      <c r="A86" s="89" t="s">
        <v>271</v>
      </c>
      <c r="B86" s="89" t="s">
        <v>191</v>
      </c>
      <c r="C86" s="107">
        <v>10.358437143416264</v>
      </c>
      <c r="D86" s="107">
        <v>-1.7664708876877544E-2</v>
      </c>
      <c r="E86" s="107">
        <v>7.6670217024941367E-2</v>
      </c>
      <c r="F86" s="107">
        <v>0.25864448626527081</v>
      </c>
      <c r="G86" s="107">
        <v>2.3927752835157587</v>
      </c>
      <c r="H86" s="107">
        <v>-0.1207812011135857</v>
      </c>
      <c r="I86" s="107">
        <v>0.27511875271984554</v>
      </c>
      <c r="J86" s="107">
        <v>0.62939510638921425</v>
      </c>
      <c r="K86" s="107">
        <v>-0.57941606977544624</v>
      </c>
      <c r="L86" s="107">
        <v>-0.34842911277094646</v>
      </c>
      <c r="M86" s="107">
        <v>-1</v>
      </c>
      <c r="N86" s="107" t="s">
        <v>7794</v>
      </c>
      <c r="O86" s="107" t="s">
        <v>7794</v>
      </c>
      <c r="P86" s="107" t="s">
        <v>7794</v>
      </c>
      <c r="Q86" s="107" t="s">
        <v>7794</v>
      </c>
      <c r="R86" s="107" t="s">
        <v>7794</v>
      </c>
    </row>
    <row r="87" spans="1:18">
      <c r="A87" s="89" t="s">
        <v>1424</v>
      </c>
      <c r="B87" s="89" t="s">
        <v>1425</v>
      </c>
      <c r="C87" s="107" t="s">
        <v>7794</v>
      </c>
      <c r="D87" s="107" t="s">
        <v>7794</v>
      </c>
      <c r="E87" s="107" t="s">
        <v>7794</v>
      </c>
      <c r="F87" s="107" t="s">
        <v>7794</v>
      </c>
      <c r="G87" s="107" t="s">
        <v>7794</v>
      </c>
      <c r="H87" s="107" t="s">
        <v>7794</v>
      </c>
      <c r="I87" s="107" t="s">
        <v>7794</v>
      </c>
      <c r="J87" s="107" t="s">
        <v>7794</v>
      </c>
      <c r="K87" s="107" t="s">
        <v>7794</v>
      </c>
      <c r="L87" s="107" t="s">
        <v>7794</v>
      </c>
      <c r="M87" s="107" t="s">
        <v>7794</v>
      </c>
      <c r="N87" s="107">
        <v>89.583584249061403</v>
      </c>
      <c r="O87" s="107">
        <v>1.0633277264764858</v>
      </c>
      <c r="P87" s="107">
        <v>-0.49908961352662706</v>
      </c>
      <c r="Q87" s="107">
        <v>2.474893117514259</v>
      </c>
      <c r="R87" s="107">
        <v>0.28382397451717911</v>
      </c>
    </row>
    <row r="88" spans="1:18" ht="25.5">
      <c r="A88" s="89" t="s">
        <v>273</v>
      </c>
      <c r="B88" s="89" t="s">
        <v>185</v>
      </c>
      <c r="C88" s="107" t="s">
        <v>7794</v>
      </c>
      <c r="D88" s="107" t="s">
        <v>7794</v>
      </c>
      <c r="E88" s="107" t="s">
        <v>7794</v>
      </c>
      <c r="F88" s="107" t="s">
        <v>7794</v>
      </c>
      <c r="G88" s="107" t="s">
        <v>7794</v>
      </c>
      <c r="H88" s="107" t="s">
        <v>7794</v>
      </c>
      <c r="I88" s="107" t="s">
        <v>7794</v>
      </c>
      <c r="J88" s="107" t="s">
        <v>7794</v>
      </c>
      <c r="K88" s="107" t="s">
        <v>7794</v>
      </c>
      <c r="L88" s="107">
        <v>0.6346100974780724</v>
      </c>
      <c r="M88" s="107">
        <v>-1</v>
      </c>
      <c r="N88" s="107" t="s">
        <v>7794</v>
      </c>
      <c r="O88" s="107" t="s">
        <v>7794</v>
      </c>
      <c r="P88" s="107" t="s">
        <v>7794</v>
      </c>
      <c r="Q88" s="107" t="s">
        <v>7794</v>
      </c>
      <c r="R88" s="107" t="s">
        <v>7794</v>
      </c>
    </row>
    <row r="89" spans="1:18">
      <c r="A89" s="89" t="s">
        <v>274</v>
      </c>
      <c r="B89" s="89" t="s">
        <v>118</v>
      </c>
      <c r="C89" s="107">
        <v>0.20421635257028026</v>
      </c>
      <c r="D89" s="107">
        <v>0.10782669718719085</v>
      </c>
      <c r="E89" s="107">
        <v>3.2256354197993886E-2</v>
      </c>
      <c r="F89" s="107">
        <v>1.8732267521494261E-2</v>
      </c>
      <c r="G89" s="107">
        <v>5.548647756632441E-4</v>
      </c>
      <c r="H89" s="107">
        <v>7.0052557631080203E-2</v>
      </c>
      <c r="I89" s="107">
        <v>0.25622614374437314</v>
      </c>
      <c r="J89" s="107">
        <v>0.14027026324829683</v>
      </c>
      <c r="K89" s="107">
        <v>3.1499703402543044E-2</v>
      </c>
      <c r="L89" s="107">
        <v>-1.7698592393518009E-2</v>
      </c>
      <c r="M89" s="107">
        <v>-1</v>
      </c>
      <c r="N89" s="107" t="s">
        <v>7794</v>
      </c>
      <c r="O89" s="107" t="s">
        <v>7794</v>
      </c>
      <c r="P89" s="107" t="s">
        <v>7794</v>
      </c>
      <c r="Q89" s="107" t="s">
        <v>7794</v>
      </c>
      <c r="R89" s="107" t="s">
        <v>7794</v>
      </c>
    </row>
    <row r="90" spans="1:18">
      <c r="A90" s="89" t="s">
        <v>275</v>
      </c>
      <c r="B90" s="89" t="s">
        <v>155</v>
      </c>
      <c r="C90" s="107">
        <v>5.3357598826478281E-2</v>
      </c>
      <c r="D90" s="107">
        <v>5.9021109635423175E-2</v>
      </c>
      <c r="E90" s="107">
        <v>-0.25558277328450685</v>
      </c>
      <c r="F90" s="107">
        <v>0.12197307995208329</v>
      </c>
      <c r="G90" s="107">
        <v>0.21168027950986978</v>
      </c>
      <c r="H90" s="107">
        <v>3.1849616615448717E-2</v>
      </c>
      <c r="I90" s="107">
        <v>8.3600650531702403E-2</v>
      </c>
      <c r="J90" s="107">
        <v>0.19704140699665729</v>
      </c>
      <c r="K90" s="107">
        <v>0.1778200536290715</v>
      </c>
      <c r="L90" s="107">
        <v>2.7552870319740297E-3</v>
      </c>
      <c r="M90" s="107">
        <v>-1</v>
      </c>
      <c r="N90" s="107" t="s">
        <v>7794</v>
      </c>
      <c r="O90" s="107" t="s">
        <v>7794</v>
      </c>
      <c r="P90" s="107" t="s">
        <v>7794</v>
      </c>
      <c r="Q90" s="107" t="s">
        <v>7794</v>
      </c>
      <c r="R90" s="107" t="s">
        <v>7794</v>
      </c>
    </row>
    <row r="91" spans="1:18">
      <c r="A91" s="89" t="s">
        <v>276</v>
      </c>
      <c r="B91" s="89" t="s">
        <v>167</v>
      </c>
      <c r="C91" s="107">
        <v>0.11260535598152699</v>
      </c>
      <c r="D91" s="107">
        <v>-0.17025388403091646</v>
      </c>
      <c r="E91" s="107">
        <v>-0.36837695129042736</v>
      </c>
      <c r="F91" s="107">
        <v>6.3422888009269318E-2</v>
      </c>
      <c r="G91" s="107">
        <v>-6.710183540306236E-2</v>
      </c>
      <c r="H91" s="107">
        <v>-6.5633375835249641E-2</v>
      </c>
      <c r="I91" s="107">
        <v>-8.9673666321339995E-2</v>
      </c>
      <c r="J91" s="107">
        <v>-0.98301349643411506</v>
      </c>
      <c r="K91" s="107">
        <v>-0.14614959977918851</v>
      </c>
      <c r="L91" s="107">
        <v>-4.3363379226236787E-2</v>
      </c>
      <c r="M91" s="107">
        <v>-1</v>
      </c>
      <c r="N91" s="107" t="s">
        <v>7794</v>
      </c>
      <c r="O91" s="107" t="s">
        <v>7794</v>
      </c>
      <c r="P91" s="107" t="s">
        <v>7794</v>
      </c>
      <c r="Q91" s="107" t="s">
        <v>7794</v>
      </c>
      <c r="R91" s="107" t="s">
        <v>7794</v>
      </c>
    </row>
    <row r="92" spans="1:18">
      <c r="A92" s="89" t="s">
        <v>1427</v>
      </c>
      <c r="B92" s="89" t="s">
        <v>1428</v>
      </c>
      <c r="C92" s="107" t="s">
        <v>7794</v>
      </c>
      <c r="D92" s="107" t="s">
        <v>7794</v>
      </c>
      <c r="E92" s="107" t="s">
        <v>7794</v>
      </c>
      <c r="F92" s="107" t="s">
        <v>7794</v>
      </c>
      <c r="G92" s="107" t="s">
        <v>7794</v>
      </c>
      <c r="H92" s="107" t="s">
        <v>7794</v>
      </c>
      <c r="I92" s="107" t="s">
        <v>7794</v>
      </c>
      <c r="J92" s="107" t="s">
        <v>7794</v>
      </c>
      <c r="K92" s="107" t="s">
        <v>7794</v>
      </c>
      <c r="L92" s="107" t="s">
        <v>7794</v>
      </c>
      <c r="M92" s="107" t="s">
        <v>7794</v>
      </c>
      <c r="N92" s="107">
        <v>-7.9124271572843519E-3</v>
      </c>
      <c r="O92" s="107">
        <v>0.22620049616682847</v>
      </c>
      <c r="P92" s="107">
        <v>0.15974816918714607</v>
      </c>
      <c r="Q92" s="107">
        <v>0.19398413194352027</v>
      </c>
      <c r="R92" s="107">
        <v>-6.2588855534276733E-2</v>
      </c>
    </row>
    <row r="93" spans="1:18">
      <c r="A93" s="89" t="s">
        <v>277</v>
      </c>
      <c r="B93" s="89" t="s">
        <v>1431</v>
      </c>
      <c r="C93" s="107">
        <v>4.3869845905439186E-2</v>
      </c>
      <c r="D93" s="107">
        <v>-6.3054901461907398E-2</v>
      </c>
      <c r="E93" s="107">
        <v>8.7612326182964884E-2</v>
      </c>
      <c r="F93" s="107">
        <v>0.16479132917250405</v>
      </c>
      <c r="G93" s="107">
        <v>9.0749145765354644E-2</v>
      </c>
      <c r="H93" s="107">
        <v>8.3556325749079896E-2</v>
      </c>
      <c r="I93" s="107">
        <v>0.10470920019697139</v>
      </c>
      <c r="J93" s="107">
        <v>0.13124053700367866</v>
      </c>
      <c r="K93" s="107">
        <v>0.13412277138103113</v>
      </c>
      <c r="L93" s="107">
        <v>9.3892123704664154E-3</v>
      </c>
      <c r="M93" s="107">
        <v>-0.94136415553116726</v>
      </c>
      <c r="N93" s="107">
        <v>0.12764539404765274</v>
      </c>
      <c r="O93" s="107">
        <v>7.4804114913230357E-2</v>
      </c>
      <c r="P93" s="107">
        <v>0.22752466400818383</v>
      </c>
      <c r="Q93" s="107">
        <v>8.898878801237653E-2</v>
      </c>
      <c r="R93" s="107">
        <v>0.10234878391942615</v>
      </c>
    </row>
    <row r="94" spans="1:18">
      <c r="A94" s="89" t="s">
        <v>278</v>
      </c>
      <c r="B94" s="89" t="s">
        <v>116</v>
      </c>
      <c r="C94" s="107">
        <v>6.964895407203664E-2</v>
      </c>
      <c r="D94" s="107">
        <v>0.10339938202355325</v>
      </c>
      <c r="E94" s="107">
        <v>0.10874420507486859</v>
      </c>
      <c r="F94" s="107">
        <v>9.0164157684168744E-2</v>
      </c>
      <c r="G94" s="107">
        <v>0.12364473739776249</v>
      </c>
      <c r="H94" s="107">
        <v>0.14331292333884638</v>
      </c>
      <c r="I94" s="107">
        <v>3.1665212820028099E-2</v>
      </c>
      <c r="J94" s="107">
        <v>8.0708203049426608E-2</v>
      </c>
      <c r="K94" s="107">
        <v>-6.2718535522593877E-2</v>
      </c>
      <c r="L94" s="107">
        <v>-9.2395019726206895E-2</v>
      </c>
      <c r="M94" s="107">
        <v>0.32194810250353689</v>
      </c>
      <c r="N94" s="107">
        <v>0.1981926179681035</v>
      </c>
      <c r="O94" s="107">
        <v>0.22836397412570286</v>
      </c>
      <c r="P94" s="107">
        <v>0.28046891716376354</v>
      </c>
      <c r="Q94" s="107">
        <v>0.25362568741856228</v>
      </c>
      <c r="R94" s="107">
        <v>0.11939290312092443</v>
      </c>
    </row>
    <row r="95" spans="1:18">
      <c r="A95" s="89" t="s">
        <v>279</v>
      </c>
      <c r="B95" s="89" t="s">
        <v>115</v>
      </c>
      <c r="C95" s="107">
        <v>2.2477423838063615E-2</v>
      </c>
      <c r="D95" s="107">
        <v>7.3230169679377566E-2</v>
      </c>
      <c r="E95" s="107">
        <v>0.15724188922876858</v>
      </c>
      <c r="F95" s="107">
        <v>0.13888696378884502</v>
      </c>
      <c r="G95" s="107">
        <v>5.8474059955809343E-2</v>
      </c>
      <c r="H95" s="107">
        <v>2.9912974892577049E-2</v>
      </c>
      <c r="I95" s="107">
        <v>-0.15108864789084953</v>
      </c>
      <c r="J95" s="107">
        <v>0.93267409746291818</v>
      </c>
      <c r="K95" s="107">
        <v>-0.30286071042528606</v>
      </c>
      <c r="L95" s="107">
        <v>-1.9921486825639212E-2</v>
      </c>
      <c r="M95" s="107">
        <v>0.11462172534013981</v>
      </c>
      <c r="N95" s="107">
        <v>0.16775455618958901</v>
      </c>
      <c r="O95" s="107">
        <v>0.46209088636017226</v>
      </c>
      <c r="P95" s="107">
        <v>-8.3254009421504849E-2</v>
      </c>
      <c r="Q95" s="107">
        <v>-0.24528442998756117</v>
      </c>
      <c r="R95" s="107">
        <v>0.56921593588010388</v>
      </c>
    </row>
    <row r="96" spans="1:18">
      <c r="A96" s="89" t="s">
        <v>280</v>
      </c>
      <c r="B96" s="89" t="s">
        <v>114</v>
      </c>
      <c r="C96" s="107">
        <v>7.6084963697921504E-2</v>
      </c>
      <c r="D96" s="107">
        <v>-5.407976685334559E-2</v>
      </c>
      <c r="E96" s="107">
        <v>0.26801058664043653</v>
      </c>
      <c r="F96" s="107">
        <v>0.14387797981681549</v>
      </c>
      <c r="G96" s="107">
        <v>0.2001284549473894</v>
      </c>
      <c r="H96" s="107">
        <v>0.31234088955125006</v>
      </c>
      <c r="I96" s="107">
        <v>0.15206903924118276</v>
      </c>
      <c r="J96" s="107">
        <v>0.19925518813608178</v>
      </c>
      <c r="K96" s="107">
        <v>-0.14189150518661875</v>
      </c>
      <c r="L96" s="107">
        <v>-0.27164894692618591</v>
      </c>
      <c r="M96" s="107">
        <v>-3.6469346180512452E-2</v>
      </c>
      <c r="N96" s="107">
        <v>0.24738484614291889</v>
      </c>
      <c r="O96" s="107">
        <v>3.593659067437005E-2</v>
      </c>
      <c r="P96" s="107">
        <v>0.63076861607087209</v>
      </c>
      <c r="Q96" s="107">
        <v>3.011366938590232E-2</v>
      </c>
      <c r="R96" s="107">
        <v>0.19398711515972344</v>
      </c>
    </row>
    <row r="97" spans="1:18">
      <c r="A97" s="89" t="s">
        <v>1517</v>
      </c>
      <c r="B97" s="89" t="s">
        <v>1518</v>
      </c>
      <c r="C97" s="107" t="s">
        <v>7794</v>
      </c>
      <c r="D97" s="107" t="s">
        <v>7794</v>
      </c>
      <c r="E97" s="107" t="s">
        <v>7794</v>
      </c>
      <c r="F97" s="107" t="s">
        <v>7794</v>
      </c>
      <c r="G97" s="107" t="s">
        <v>7794</v>
      </c>
      <c r="H97" s="107" t="s">
        <v>7794</v>
      </c>
      <c r="I97" s="107" t="s">
        <v>7794</v>
      </c>
      <c r="J97" s="107" t="s">
        <v>7794</v>
      </c>
      <c r="K97" s="107" t="s">
        <v>7794</v>
      </c>
      <c r="L97" s="107" t="s">
        <v>7794</v>
      </c>
      <c r="M97" s="107" t="s">
        <v>7794</v>
      </c>
      <c r="N97" s="107">
        <v>-0.48455115388466485</v>
      </c>
      <c r="O97" s="107">
        <v>0.14430419924352278</v>
      </c>
      <c r="P97" s="107">
        <v>0.21475622655957327</v>
      </c>
      <c r="Q97" s="107">
        <v>0.83960497391699684</v>
      </c>
      <c r="R97" s="107">
        <v>9.9952492129200099E-2</v>
      </c>
    </row>
    <row r="98" spans="1:18">
      <c r="A98" s="89" t="s">
        <v>281</v>
      </c>
      <c r="B98" s="89" t="s">
        <v>113</v>
      </c>
      <c r="C98" s="107">
        <v>-1.5625980062949241E-2</v>
      </c>
      <c r="D98" s="107">
        <v>0.69198323167938658</v>
      </c>
      <c r="E98" s="107">
        <v>0.99355190120833403</v>
      </c>
      <c r="F98" s="107">
        <v>-0.4846045914730972</v>
      </c>
      <c r="G98" s="107">
        <v>0.29857173420498584</v>
      </c>
      <c r="H98" s="107">
        <v>5.2911019256602909E-2</v>
      </c>
      <c r="I98" s="107">
        <v>0.12217888822143563</v>
      </c>
      <c r="J98" s="107">
        <v>0.14563751606243058</v>
      </c>
      <c r="K98" s="107">
        <v>-0.2469359369772739</v>
      </c>
      <c r="L98" s="107">
        <v>-2.8822487767296012E-2</v>
      </c>
      <c r="M98" s="107">
        <v>0.10361162038021643</v>
      </c>
      <c r="N98" s="107">
        <v>0.37799079698989013</v>
      </c>
      <c r="O98" s="107">
        <v>9.6805349584165645E-2</v>
      </c>
      <c r="P98" s="107">
        <v>5.8483490900325563E-2</v>
      </c>
      <c r="Q98" s="107">
        <v>0.14148519332747966</v>
      </c>
      <c r="R98" s="107">
        <v>0.66703975241194557</v>
      </c>
    </row>
    <row r="99" spans="1:18">
      <c r="A99" s="89" t="s">
        <v>1526</v>
      </c>
      <c r="B99" s="89" t="s">
        <v>1527</v>
      </c>
      <c r="C99" s="107" t="s">
        <v>7794</v>
      </c>
      <c r="D99" s="107" t="s">
        <v>7794</v>
      </c>
      <c r="E99" s="107" t="s">
        <v>7794</v>
      </c>
      <c r="F99" s="107" t="s">
        <v>7794</v>
      </c>
      <c r="G99" s="107" t="s">
        <v>7794</v>
      </c>
      <c r="H99" s="107" t="s">
        <v>7794</v>
      </c>
      <c r="I99" s="107" t="s">
        <v>7794</v>
      </c>
      <c r="J99" s="107" t="s">
        <v>7794</v>
      </c>
      <c r="K99" s="107" t="s">
        <v>7794</v>
      </c>
      <c r="L99" s="107" t="s">
        <v>7794</v>
      </c>
      <c r="M99" s="107" t="s">
        <v>7794</v>
      </c>
      <c r="N99" s="107">
        <v>5.3652393378082142E-2</v>
      </c>
      <c r="O99" s="107">
        <v>0.33163542181612171</v>
      </c>
      <c r="P99" s="107">
        <v>0.11810375241717663</v>
      </c>
      <c r="Q99" s="107">
        <v>0.12840600473133534</v>
      </c>
      <c r="R99" s="107">
        <v>0.17299181454981283</v>
      </c>
    </row>
    <row r="100" spans="1:18">
      <c r="A100" s="89" t="s">
        <v>282</v>
      </c>
      <c r="B100" s="89" t="s">
        <v>112</v>
      </c>
      <c r="C100" s="107">
        <v>0.4482846260278972</v>
      </c>
      <c r="D100" s="107">
        <v>-0.10246694827279657</v>
      </c>
      <c r="E100" s="107">
        <v>0.29418659858295504</v>
      </c>
      <c r="F100" s="107">
        <v>0.62922047137873549</v>
      </c>
      <c r="G100" s="107">
        <v>-9.8338822629305711E-2</v>
      </c>
      <c r="H100" s="107">
        <v>-0.24057168223151359</v>
      </c>
      <c r="I100" s="107">
        <v>-4.4290138144867486E-2</v>
      </c>
      <c r="J100" s="107">
        <v>0.25756870646404106</v>
      </c>
      <c r="K100" s="107">
        <v>-6.0529484239712605E-2</v>
      </c>
      <c r="L100" s="107">
        <v>0.35424669062712266</v>
      </c>
      <c r="M100" s="107">
        <v>-1</v>
      </c>
      <c r="N100" s="107" t="s">
        <v>7794</v>
      </c>
      <c r="O100" s="107" t="s">
        <v>7794</v>
      </c>
      <c r="P100" s="107" t="s">
        <v>7794</v>
      </c>
      <c r="Q100" s="107" t="s">
        <v>7794</v>
      </c>
      <c r="R100" s="107" t="s">
        <v>7794</v>
      </c>
    </row>
    <row r="101" spans="1:18">
      <c r="A101" s="89" t="s">
        <v>283</v>
      </c>
      <c r="B101" s="89" t="s">
        <v>111</v>
      </c>
      <c r="C101" s="107">
        <v>-0.1458546344157684</v>
      </c>
      <c r="D101" s="107">
        <v>3.9226302073958053E-2</v>
      </c>
      <c r="E101" s="107">
        <v>0.27901076982317674</v>
      </c>
      <c r="F101" s="107">
        <v>0.8664085914866444</v>
      </c>
      <c r="G101" s="107">
        <v>3.0578260073587105E-2</v>
      </c>
      <c r="H101" s="107">
        <v>8.0036806749131717E-2</v>
      </c>
      <c r="I101" s="107">
        <v>-8.8944305693491654E-2</v>
      </c>
      <c r="J101" s="107">
        <v>8.5343565189415882E-2</v>
      </c>
      <c r="K101" s="107">
        <v>0.11778990675059742</v>
      </c>
      <c r="L101" s="107">
        <v>-0.51831675610490868</v>
      </c>
      <c r="M101" s="107">
        <v>-1</v>
      </c>
      <c r="N101" s="107" t="s">
        <v>7794</v>
      </c>
      <c r="O101" s="107" t="s">
        <v>7794</v>
      </c>
      <c r="P101" s="107" t="s">
        <v>7794</v>
      </c>
      <c r="Q101" s="107" t="s">
        <v>7794</v>
      </c>
      <c r="R101" s="107" t="s">
        <v>7794</v>
      </c>
    </row>
    <row r="102" spans="1:18">
      <c r="A102" s="89" t="s">
        <v>284</v>
      </c>
      <c r="B102" s="89" t="s">
        <v>110</v>
      </c>
      <c r="C102" s="107">
        <v>5.4452405213722521E-2</v>
      </c>
      <c r="D102" s="107">
        <v>0.20159731269762493</v>
      </c>
      <c r="E102" s="107">
        <v>-1.8729133824168409E-2</v>
      </c>
      <c r="F102" s="107">
        <v>7.9788070210913276E-2</v>
      </c>
      <c r="G102" s="107">
        <v>0.11347756687681088</v>
      </c>
      <c r="H102" s="107">
        <v>0.18243568258675857</v>
      </c>
      <c r="I102" s="107">
        <v>-6.4573259650661741E-2</v>
      </c>
      <c r="J102" s="107">
        <v>-4.3096093841668348E-2</v>
      </c>
      <c r="K102" s="107">
        <v>4.4925016605764867E-2</v>
      </c>
      <c r="L102" s="107">
        <v>3.3849434474019446E-2</v>
      </c>
      <c r="M102" s="107">
        <v>-1</v>
      </c>
      <c r="N102" s="107" t="s">
        <v>7794</v>
      </c>
      <c r="O102" s="107" t="s">
        <v>7794</v>
      </c>
      <c r="P102" s="107" t="s">
        <v>7794</v>
      </c>
      <c r="Q102" s="107" t="s">
        <v>7794</v>
      </c>
      <c r="R102" s="107" t="s">
        <v>7794</v>
      </c>
    </row>
    <row r="103" spans="1:18">
      <c r="A103" s="89" t="s">
        <v>285</v>
      </c>
      <c r="B103" s="89" t="s">
        <v>192</v>
      </c>
      <c r="C103" s="107">
        <v>0.50970512453478389</v>
      </c>
      <c r="D103" s="107">
        <v>-0.53020821481397196</v>
      </c>
      <c r="E103" s="107">
        <v>-4.8437878420924951E-3</v>
      </c>
      <c r="F103" s="107">
        <v>10.665368702847408</v>
      </c>
      <c r="G103" s="107">
        <v>2.2685206433980767</v>
      </c>
      <c r="H103" s="107">
        <v>0.44653943533116314</v>
      </c>
      <c r="I103" s="107">
        <v>-0.16755848022027153</v>
      </c>
      <c r="J103" s="107">
        <v>2.7914701740560846</v>
      </c>
      <c r="K103" s="107">
        <v>-0.65423396915064314</v>
      </c>
      <c r="L103" s="107">
        <v>0.22740208620129621</v>
      </c>
      <c r="M103" s="107">
        <v>-1</v>
      </c>
      <c r="N103" s="107" t="s">
        <v>7794</v>
      </c>
      <c r="O103" s="107" t="s">
        <v>7794</v>
      </c>
      <c r="P103" s="107" t="s">
        <v>7794</v>
      </c>
      <c r="Q103" s="107" t="s">
        <v>7794</v>
      </c>
      <c r="R103" s="107" t="s">
        <v>7794</v>
      </c>
    </row>
    <row r="104" spans="1:18">
      <c r="A104" s="89" t="s">
        <v>286</v>
      </c>
      <c r="B104" s="89" t="s">
        <v>109</v>
      </c>
      <c r="C104" s="107">
        <v>-4.420623871575724E-2</v>
      </c>
      <c r="D104" s="107">
        <v>0.1274819463055461</v>
      </c>
      <c r="E104" s="107">
        <v>0.19971576850718042</v>
      </c>
      <c r="F104" s="107">
        <v>5.0108287474077917E-2</v>
      </c>
      <c r="G104" s="107">
        <v>4.7471620845267237E-2</v>
      </c>
      <c r="H104" s="107">
        <v>-0.1426839034294769</v>
      </c>
      <c r="I104" s="107">
        <v>0.19043604420406468</v>
      </c>
      <c r="J104" s="107">
        <v>1.0254029617111193E-2</v>
      </c>
      <c r="K104" s="107">
        <v>-4.1763697660482602E-2</v>
      </c>
      <c r="L104" s="107">
        <v>-6.542520954134845E-2</v>
      </c>
      <c r="M104" s="107">
        <v>0.93678841689092773</v>
      </c>
      <c r="N104" s="107">
        <v>0.38408965630901504</v>
      </c>
      <c r="O104" s="107">
        <v>0.10008247922896474</v>
      </c>
      <c r="P104" s="107">
        <v>0.32145083159022247</v>
      </c>
      <c r="Q104" s="107">
        <v>0.1958207809184549</v>
      </c>
      <c r="R104" s="107">
        <v>5.7741051701638568E-3</v>
      </c>
    </row>
    <row r="105" spans="1:18">
      <c r="A105" s="89" t="s">
        <v>287</v>
      </c>
      <c r="B105" s="89" t="s">
        <v>156</v>
      </c>
      <c r="C105" s="107">
        <v>0.18869801020298649</v>
      </c>
      <c r="D105" s="107">
        <v>0.56967860668368075</v>
      </c>
      <c r="E105" s="107">
        <v>-0.37102544720384656</v>
      </c>
      <c r="F105" s="107">
        <v>-0.27720208734617824</v>
      </c>
      <c r="G105" s="107">
        <v>2.1152833570562497</v>
      </c>
      <c r="H105" s="107">
        <v>1.2907606566576093</v>
      </c>
      <c r="I105" s="107">
        <v>-0.90563912808453728</v>
      </c>
      <c r="J105" s="107">
        <v>3.4624103914241937</v>
      </c>
      <c r="K105" s="107">
        <v>-0.78962604048448903</v>
      </c>
      <c r="L105" s="107">
        <v>1.8080682817059852</v>
      </c>
      <c r="M105" s="107">
        <v>1.8009842864440166</v>
      </c>
      <c r="N105" s="107">
        <v>0.39702982139843312</v>
      </c>
      <c r="O105" s="107">
        <v>2.2695178281035879</v>
      </c>
      <c r="P105" s="107">
        <v>0.60828809373423431</v>
      </c>
      <c r="Q105" s="107">
        <v>3.6707216498599609</v>
      </c>
      <c r="R105" s="107">
        <v>4.6782717431903542E-3</v>
      </c>
    </row>
    <row r="106" spans="1:18">
      <c r="A106" s="89" t="s">
        <v>288</v>
      </c>
      <c r="B106" s="89" t="s">
        <v>108</v>
      </c>
      <c r="C106" s="107">
        <v>0.51471310545883697</v>
      </c>
      <c r="D106" s="107">
        <v>-0.2310921296178311</v>
      </c>
      <c r="E106" s="107">
        <v>0.10071955592775539</v>
      </c>
      <c r="F106" s="107">
        <v>-3.4312812526264835E-3</v>
      </c>
      <c r="G106" s="107">
        <v>6.4770003683798816E-2</v>
      </c>
      <c r="H106" s="107">
        <v>8.5048248953737637E-2</v>
      </c>
      <c r="I106" s="107">
        <v>0.17790476291112456</v>
      </c>
      <c r="J106" s="107">
        <v>-0.27778229227492457</v>
      </c>
      <c r="K106" s="107">
        <v>0.41627316305173667</v>
      </c>
      <c r="L106" s="107">
        <v>-0.11385874684072161</v>
      </c>
      <c r="M106" s="107">
        <v>-0.1692909626880843</v>
      </c>
      <c r="N106" s="107">
        <v>-0.11028813497083134</v>
      </c>
      <c r="O106" s="107">
        <v>0.28446801366230945</v>
      </c>
      <c r="P106" s="107">
        <v>0.52048138712551606</v>
      </c>
      <c r="Q106" s="107">
        <v>0.11911603075607213</v>
      </c>
      <c r="R106" s="107">
        <v>-1.8845563238236274E-2</v>
      </c>
    </row>
    <row r="107" spans="1:18">
      <c r="A107" s="89" t="s">
        <v>289</v>
      </c>
      <c r="B107" s="89" t="s">
        <v>1624</v>
      </c>
      <c r="C107" s="107">
        <v>-0.15030737111404424</v>
      </c>
      <c r="D107" s="107">
        <v>-2.3677429469768252E-2</v>
      </c>
      <c r="E107" s="107">
        <v>0.21210980309530192</v>
      </c>
      <c r="F107" s="107">
        <v>-7.8636658193105058E-2</v>
      </c>
      <c r="G107" s="107">
        <v>-1.928443585092765E-2</v>
      </c>
      <c r="H107" s="107">
        <v>0.10753024559248114</v>
      </c>
      <c r="I107" s="107">
        <v>-3.0138430705014985E-2</v>
      </c>
      <c r="J107" s="107">
        <v>0.17847270931395065</v>
      </c>
      <c r="K107" s="107">
        <v>-2.862882246494669E-3</v>
      </c>
      <c r="L107" s="107">
        <v>7.0762251625625439E-2</v>
      </c>
      <c r="M107" s="107">
        <v>0.44163627897566426</v>
      </c>
      <c r="N107" s="107">
        <v>-0.57884224358850256</v>
      </c>
      <c r="O107" s="107">
        <v>2.901473133643484E-2</v>
      </c>
      <c r="P107" s="107">
        <v>-0.24845932994968367</v>
      </c>
      <c r="Q107" s="107">
        <v>0.37062534264337832</v>
      </c>
      <c r="R107" s="107">
        <v>-4.7837639988641101E-2</v>
      </c>
    </row>
    <row r="108" spans="1:18">
      <c r="A108" s="89" t="s">
        <v>290</v>
      </c>
      <c r="B108" s="89" t="s">
        <v>193</v>
      </c>
      <c r="C108" s="107">
        <v>4.6875923276697318E-2</v>
      </c>
      <c r="D108" s="107">
        <v>0.11249080266730105</v>
      </c>
      <c r="E108" s="107">
        <v>5.6410356368265191E-2</v>
      </c>
      <c r="F108" s="107">
        <v>0.12035493309155831</v>
      </c>
      <c r="G108" s="107">
        <v>5.0905732803707693E-2</v>
      </c>
      <c r="H108" s="107">
        <v>5.926845006370951E-2</v>
      </c>
      <c r="I108" s="107">
        <v>6.4293068467487613E-2</v>
      </c>
      <c r="J108" s="107">
        <v>0.30174639230007072</v>
      </c>
      <c r="K108" s="107">
        <v>0.1151273184360464</v>
      </c>
      <c r="L108" s="107">
        <v>8.3942346103715648E-2</v>
      </c>
      <c r="M108" s="107">
        <v>0.34305523646232516</v>
      </c>
      <c r="N108" s="107">
        <v>7.4432847375679678E-2</v>
      </c>
      <c r="O108" s="107">
        <v>4.5406442851139373E-2</v>
      </c>
      <c r="P108" s="107">
        <v>5.756929094725205E-2</v>
      </c>
      <c r="Q108" s="107">
        <v>6.1328117336187926E-2</v>
      </c>
      <c r="R108" s="107">
        <v>7.2437584544993605E-2</v>
      </c>
    </row>
    <row r="109" spans="1:18">
      <c r="A109" s="89" t="s">
        <v>291</v>
      </c>
      <c r="B109" s="89" t="s">
        <v>106</v>
      </c>
      <c r="C109" s="107">
        <v>2.7625910989111269E-2</v>
      </c>
      <c r="D109" s="107">
        <v>4.9329812105041615E-2</v>
      </c>
      <c r="E109" s="107">
        <v>8.474397686365176E-2</v>
      </c>
      <c r="F109" s="107">
        <v>3.4695605911942096E-2</v>
      </c>
      <c r="G109" s="107">
        <v>6.8643453120124986E-2</v>
      </c>
      <c r="H109" s="107">
        <v>3.781764817646871E-2</v>
      </c>
      <c r="I109" s="107">
        <v>3.8361953170295227E-2</v>
      </c>
      <c r="J109" s="107">
        <v>0.16245532643215599</v>
      </c>
      <c r="K109" s="107">
        <v>0.15456834168780409</v>
      </c>
      <c r="L109" s="107">
        <v>0.15530247605869962</v>
      </c>
      <c r="M109" s="107">
        <v>0.91352432964095298</v>
      </c>
      <c r="N109" s="107">
        <v>9.0275815210292709E-2</v>
      </c>
      <c r="O109" s="107">
        <v>3.252431225505692E-2</v>
      </c>
      <c r="P109" s="107">
        <v>2.4189215317517609E-2</v>
      </c>
      <c r="Q109" s="107">
        <v>-1.0929706998291655E-3</v>
      </c>
      <c r="R109" s="107">
        <v>1.9716054631718327E-2</v>
      </c>
    </row>
    <row r="110" spans="1:18">
      <c r="A110" s="89" t="s">
        <v>292</v>
      </c>
      <c r="B110" s="89" t="s">
        <v>1648</v>
      </c>
      <c r="C110" s="107">
        <v>-0.17797217397534315</v>
      </c>
      <c r="D110" s="107">
        <v>7.9733981420510247E-2</v>
      </c>
      <c r="E110" s="107">
        <v>3.1488471796911055E-2</v>
      </c>
      <c r="F110" s="107">
        <v>-8.3795835497085802E-3</v>
      </c>
      <c r="G110" s="107">
        <v>8.0912491663935437E-2</v>
      </c>
      <c r="H110" s="107">
        <v>8.4037025301789248E-2</v>
      </c>
      <c r="I110" s="107">
        <v>-0.11940172623317946</v>
      </c>
      <c r="J110" s="107">
        <v>-5.4240498125710856E-2</v>
      </c>
      <c r="K110" s="107">
        <v>9.9872157526672556E-3</v>
      </c>
      <c r="L110" s="107">
        <v>5.6360358720638493E-2</v>
      </c>
      <c r="M110" s="107">
        <v>0.53036486604341726</v>
      </c>
      <c r="N110" s="107">
        <v>-2.9329288960546873E-2</v>
      </c>
      <c r="O110" s="107">
        <v>0.16593344779078745</v>
      </c>
      <c r="P110" s="107">
        <v>1.1047773099733371E-2</v>
      </c>
      <c r="Q110" s="107">
        <v>0.13843537604121048</v>
      </c>
      <c r="R110" s="107">
        <v>0.53445238245967142</v>
      </c>
    </row>
    <row r="111" spans="1:18">
      <c r="A111" s="89" t="s">
        <v>293</v>
      </c>
      <c r="B111" s="89" t="s">
        <v>1661</v>
      </c>
      <c r="C111" s="107">
        <v>0.33237935770930971</v>
      </c>
      <c r="D111" s="107">
        <v>0.20605731146441042</v>
      </c>
      <c r="E111" s="107">
        <v>0.11800290665645319</v>
      </c>
      <c r="F111" s="107">
        <v>7.8316073864803215E-2</v>
      </c>
      <c r="G111" s="107">
        <v>4.027549066060887E-2</v>
      </c>
      <c r="H111" s="107">
        <v>4.1596850647454886E-2</v>
      </c>
      <c r="I111" s="107">
        <v>-0.98157907629654351</v>
      </c>
      <c r="J111" s="107">
        <v>4.3919967887303457E-2</v>
      </c>
      <c r="K111" s="107">
        <v>9.1841373823374317E-2</v>
      </c>
      <c r="L111" s="107">
        <v>0.80656713688839798</v>
      </c>
      <c r="M111" s="107">
        <v>0.93027932158959037</v>
      </c>
      <c r="N111" s="107">
        <v>-9.2313845105623793E-3</v>
      </c>
      <c r="O111" s="107">
        <v>4.7060977850623686E-3</v>
      </c>
      <c r="P111" s="107">
        <v>-0.10281877652271765</v>
      </c>
      <c r="Q111" s="107">
        <v>0.41602743853925284</v>
      </c>
      <c r="R111" s="107">
        <v>0.39159086000031862</v>
      </c>
    </row>
    <row r="112" spans="1:18">
      <c r="A112" s="89" t="s">
        <v>294</v>
      </c>
      <c r="B112" s="89" t="s">
        <v>103</v>
      </c>
      <c r="C112" s="107">
        <v>0.24215727562126066</v>
      </c>
      <c r="D112" s="107">
        <v>0.32775371371038919</v>
      </c>
      <c r="E112" s="107">
        <v>0.11443382475420227</v>
      </c>
      <c r="F112" s="107">
        <v>-0.20822369392055007</v>
      </c>
      <c r="G112" s="107">
        <v>9.2427133558530272E-2</v>
      </c>
      <c r="H112" s="107">
        <v>0.15048530846889552</v>
      </c>
      <c r="I112" s="107">
        <v>0.29370117388474926</v>
      </c>
      <c r="J112" s="107">
        <v>0.46832059191289299</v>
      </c>
      <c r="K112" s="107">
        <v>0.1617193002860331</v>
      </c>
      <c r="L112" s="107">
        <v>0.10133184521822414</v>
      </c>
      <c r="M112" s="107">
        <v>5.1106437476462929E-2</v>
      </c>
      <c r="N112" s="107">
        <v>0.16842191565988363</v>
      </c>
      <c r="O112" s="107">
        <v>0.1241546231278563</v>
      </c>
      <c r="P112" s="107">
        <v>-6.3547440236729758E-3</v>
      </c>
      <c r="Q112" s="107">
        <v>2.1860957049044671E-2</v>
      </c>
      <c r="R112" s="107">
        <v>0.22176809146629783</v>
      </c>
    </row>
    <row r="113" spans="1:18">
      <c r="A113" s="89" t="s">
        <v>295</v>
      </c>
      <c r="B113" s="89" t="s">
        <v>102</v>
      </c>
      <c r="C113" s="107">
        <v>0.51494215237856333</v>
      </c>
      <c r="D113" s="107">
        <v>0.11738843680096256</v>
      </c>
      <c r="E113" s="107">
        <v>0.27722553295881425</v>
      </c>
      <c r="F113" s="107">
        <v>0.29892551411038348</v>
      </c>
      <c r="G113" s="107">
        <v>-0.11539063334121791</v>
      </c>
      <c r="H113" s="107">
        <v>0.17952867922984561</v>
      </c>
      <c r="I113" s="107">
        <v>0.20740469006029727</v>
      </c>
      <c r="J113" s="107">
        <v>0.23819588396546898</v>
      </c>
      <c r="K113" s="107">
        <v>-0.35753933696651952</v>
      </c>
      <c r="L113" s="107">
        <v>-0.13859257389016943</v>
      </c>
      <c r="M113" s="107">
        <v>-7.0043900063922915E-2</v>
      </c>
      <c r="N113" s="107">
        <v>0.12289172002208915</v>
      </c>
      <c r="O113" s="107">
        <v>-7.2928095374563684E-2</v>
      </c>
      <c r="P113" s="107">
        <v>0.4104361474754159</v>
      </c>
      <c r="Q113" s="107">
        <v>3.6700936071401458E-2</v>
      </c>
      <c r="R113" s="107">
        <v>9.2783135144095086E-2</v>
      </c>
    </row>
    <row r="114" spans="1:18">
      <c r="A114" s="89" t="s">
        <v>296</v>
      </c>
      <c r="B114" s="89" t="s">
        <v>194</v>
      </c>
      <c r="C114" s="107">
        <v>1.6957489769842686</v>
      </c>
      <c r="D114" s="107">
        <v>-0.57550878967731989</v>
      </c>
      <c r="E114" s="107">
        <v>0.16516411539768594</v>
      </c>
      <c r="F114" s="107">
        <v>0.25385721735195799</v>
      </c>
      <c r="G114" s="107">
        <v>-2.8950537892897032E-2</v>
      </c>
      <c r="H114" s="107">
        <v>3.6778898190136022E-2</v>
      </c>
      <c r="I114" s="107">
        <v>0.71280943542251474</v>
      </c>
      <c r="J114" s="107">
        <v>0.93912755696317163</v>
      </c>
      <c r="K114" s="107">
        <v>-0.49631891511003468</v>
      </c>
      <c r="L114" s="107">
        <v>0.16406905932005822</v>
      </c>
      <c r="M114" s="107">
        <v>-0.22925651061447538</v>
      </c>
      <c r="N114" s="107">
        <v>7.8036070574154737E-2</v>
      </c>
      <c r="O114" s="107">
        <v>-6.0891825905652341E-2</v>
      </c>
      <c r="P114" s="107">
        <v>0.42799269676778673</v>
      </c>
      <c r="Q114" s="107">
        <v>0.10618569532117816</v>
      </c>
      <c r="R114" s="107">
        <v>6.3352002818451991E-2</v>
      </c>
    </row>
    <row r="115" spans="1:18">
      <c r="A115" s="89" t="s">
        <v>297</v>
      </c>
      <c r="B115" s="89" t="s">
        <v>101</v>
      </c>
      <c r="C115" s="107">
        <v>-1.4149348916100757E-2</v>
      </c>
      <c r="D115" s="107">
        <v>1.6446389328067967E-2</v>
      </c>
      <c r="E115" s="107">
        <v>6.750109363038348E-2</v>
      </c>
      <c r="F115" s="107">
        <v>0.15802858876733406</v>
      </c>
      <c r="G115" s="107">
        <v>6.4150223561426856E-2</v>
      </c>
      <c r="H115" s="107">
        <v>0.15324633153308742</v>
      </c>
      <c r="I115" s="107">
        <v>0.10597488585069259</v>
      </c>
      <c r="J115" s="107">
        <v>0.21982000843092209</v>
      </c>
      <c r="K115" s="107">
        <v>-6.9802879159918896E-2</v>
      </c>
      <c r="L115" s="107">
        <v>8.6783509732363706E-2</v>
      </c>
      <c r="M115" s="107">
        <v>-6.6141540984454572E-3</v>
      </c>
      <c r="N115" s="107">
        <v>-2.7895318932251723E-2</v>
      </c>
      <c r="O115" s="107">
        <v>0.12396633340316199</v>
      </c>
      <c r="P115" s="107">
        <v>9.901003859292512E-2</v>
      </c>
      <c r="Q115" s="107">
        <v>0.1313555771154844</v>
      </c>
      <c r="R115" s="107">
        <v>-5.6830586454316934E-2</v>
      </c>
    </row>
    <row r="116" spans="1:18">
      <c r="A116" s="89" t="s">
        <v>298</v>
      </c>
      <c r="B116" s="89" t="s">
        <v>100</v>
      </c>
      <c r="C116" s="107">
        <v>0.14529358147076099</v>
      </c>
      <c r="D116" s="107">
        <v>0.11356782874573135</v>
      </c>
      <c r="E116" s="107">
        <v>-3.5857795819630112E-2</v>
      </c>
      <c r="F116" s="107">
        <v>-0.33108298883886522</v>
      </c>
      <c r="G116" s="107">
        <v>0.13342507513144097</v>
      </c>
      <c r="H116" s="107">
        <v>-0.32236919531958785</v>
      </c>
      <c r="I116" s="107">
        <v>2.6542938576784358E-2</v>
      </c>
      <c r="J116" s="107">
        <v>0.30523196848551049</v>
      </c>
      <c r="K116" s="107">
        <v>0.17610314040402408</v>
      </c>
      <c r="L116" s="107">
        <v>-0.41520046203861238</v>
      </c>
      <c r="M116" s="107">
        <v>6.7770069909189878E-3</v>
      </c>
      <c r="N116" s="107">
        <v>0.2113068365490236</v>
      </c>
      <c r="O116" s="107">
        <v>0.19438669713910905</v>
      </c>
      <c r="P116" s="107">
        <v>1.1992830360343261</v>
      </c>
      <c r="Q116" s="107">
        <v>0.11004543406000078</v>
      </c>
      <c r="R116" s="107">
        <v>3.7319739692591503E-2</v>
      </c>
    </row>
    <row r="117" spans="1:18">
      <c r="A117" s="89" t="s">
        <v>299</v>
      </c>
      <c r="B117" s="89" t="s">
        <v>99</v>
      </c>
      <c r="C117" s="107">
        <v>-2.0614973964391381E-2</v>
      </c>
      <c r="D117" s="107">
        <v>0.20272131665621895</v>
      </c>
      <c r="E117" s="107">
        <v>-2.0188267685685823E-2</v>
      </c>
      <c r="F117" s="107">
        <v>0.47328509664644858</v>
      </c>
      <c r="G117" s="107">
        <v>-0.30788507701042822</v>
      </c>
      <c r="H117" s="107">
        <v>2.1057763338543367E-2</v>
      </c>
      <c r="I117" s="107">
        <v>0.43068119533383764</v>
      </c>
      <c r="J117" s="107">
        <v>-0.10987878560097564</v>
      </c>
      <c r="K117" s="107">
        <v>0.27116728247618593</v>
      </c>
      <c r="L117" s="107">
        <v>-0.29378567940493838</v>
      </c>
      <c r="M117" s="107">
        <v>0.48251254242721475</v>
      </c>
      <c r="N117" s="107">
        <v>-6.9291952369783028E-2</v>
      </c>
      <c r="O117" s="107">
        <v>-2.3714275415980701E-2</v>
      </c>
      <c r="P117" s="107">
        <v>7.5616151765430351E-2</v>
      </c>
      <c r="Q117" s="107">
        <v>0.30640615269116589</v>
      </c>
      <c r="R117" s="107">
        <v>0.1870302899478653</v>
      </c>
    </row>
    <row r="118" spans="1:18">
      <c r="A118" s="89" t="s">
        <v>300</v>
      </c>
      <c r="B118" s="89" t="s">
        <v>98</v>
      </c>
      <c r="C118" s="107">
        <v>5.1037749632798723E-2</v>
      </c>
      <c r="D118" s="107">
        <v>8.0800122703340804E-2</v>
      </c>
      <c r="E118" s="107">
        <v>6.3625510343229053E-2</v>
      </c>
      <c r="F118" s="107">
        <v>0.1508792378757029</v>
      </c>
      <c r="G118" s="107">
        <v>9.4947294519325931E-2</v>
      </c>
      <c r="H118" s="107">
        <v>7.5220716351649175E-2</v>
      </c>
      <c r="I118" s="107">
        <v>4.2786366979910895E-2</v>
      </c>
      <c r="J118" s="107">
        <v>0.12990155292163963</v>
      </c>
      <c r="K118" s="107">
        <v>0.10613284712137783</v>
      </c>
      <c r="L118" s="107">
        <v>0.1047739447978917</v>
      </c>
      <c r="M118" s="107">
        <v>0.35639728735484444</v>
      </c>
      <c r="N118" s="107">
        <v>7.7560347365710047E-2</v>
      </c>
      <c r="O118" s="107">
        <v>5.0771017268425256E-2</v>
      </c>
      <c r="P118" s="107">
        <v>4.9534369538109635E-2</v>
      </c>
      <c r="Q118" s="107">
        <v>6.1220993255350908E-2</v>
      </c>
      <c r="R118" s="107">
        <v>5.9715295879051E-2</v>
      </c>
    </row>
    <row r="119" spans="1:18">
      <c r="A119" s="89" t="s">
        <v>1780</v>
      </c>
      <c r="B119" s="89" t="s">
        <v>1540</v>
      </c>
      <c r="C119" s="107" t="s">
        <v>7794</v>
      </c>
      <c r="D119" s="107" t="s">
        <v>7794</v>
      </c>
      <c r="E119" s="107" t="s">
        <v>7794</v>
      </c>
      <c r="F119" s="107" t="s">
        <v>7794</v>
      </c>
      <c r="G119" s="107" t="s">
        <v>7794</v>
      </c>
      <c r="H119" s="107" t="s">
        <v>7794</v>
      </c>
      <c r="I119" s="107" t="s">
        <v>7794</v>
      </c>
      <c r="J119" s="107" t="s">
        <v>7794</v>
      </c>
      <c r="K119" s="107" t="s">
        <v>7794</v>
      </c>
      <c r="L119" s="107" t="s">
        <v>7794</v>
      </c>
      <c r="M119" s="107" t="s">
        <v>7794</v>
      </c>
      <c r="N119" s="107">
        <v>0.1927273482680012</v>
      </c>
      <c r="O119" s="107">
        <v>5.1844215225178347E-2</v>
      </c>
      <c r="P119" s="107">
        <v>0.11143313792963028</v>
      </c>
      <c r="Q119" s="107">
        <v>3.1838433925387655E-2</v>
      </c>
      <c r="R119" s="107">
        <v>-8.0954406253022082E-3</v>
      </c>
    </row>
    <row r="120" spans="1:18">
      <c r="A120" s="89" t="s">
        <v>301</v>
      </c>
      <c r="B120" s="89" t="s">
        <v>195</v>
      </c>
      <c r="C120" s="107">
        <v>5.431681374310382E-2</v>
      </c>
      <c r="D120" s="107">
        <v>5.233548098305385E-2</v>
      </c>
      <c r="E120" s="107">
        <v>1.940507980442896E-2</v>
      </c>
      <c r="F120" s="107">
        <v>0.32691850019720681</v>
      </c>
      <c r="G120" s="107">
        <v>9.8139979344997741E-3</v>
      </c>
      <c r="H120" s="107">
        <v>2.5682467347585947E-2</v>
      </c>
      <c r="I120" s="107">
        <v>2.9008502984340767E-2</v>
      </c>
      <c r="J120" s="107">
        <v>0.11671288911474886</v>
      </c>
      <c r="K120" s="107">
        <v>-2.8029301028949849E-2</v>
      </c>
      <c r="L120" s="107">
        <v>2.8464014749076227E-2</v>
      </c>
      <c r="M120" s="107">
        <v>5.1821749791247651E-2</v>
      </c>
      <c r="N120" s="107">
        <v>4.1635823198244104E-2</v>
      </c>
      <c r="O120" s="107">
        <v>4.5906519826986569E-2</v>
      </c>
      <c r="P120" s="107">
        <v>0.12843202984548707</v>
      </c>
      <c r="Q120" s="107">
        <v>0.17050247231481475</v>
      </c>
      <c r="R120" s="107">
        <v>4.5321513919804435E-2</v>
      </c>
    </row>
    <row r="121" spans="1:18">
      <c r="A121" s="89" t="s">
        <v>302</v>
      </c>
      <c r="B121" s="89" t="s">
        <v>97</v>
      </c>
      <c r="C121" s="107">
        <v>0.13058202012666942</v>
      </c>
      <c r="D121" s="107">
        <v>0.12918159371873283</v>
      </c>
      <c r="E121" s="107">
        <v>9.2389545111775107E-2</v>
      </c>
      <c r="F121" s="107">
        <v>6.4859621389575128E-2</v>
      </c>
      <c r="G121" s="107">
        <v>9.0278138787239559E-2</v>
      </c>
      <c r="H121" s="107">
        <v>8.1860126827460133E-2</v>
      </c>
      <c r="I121" s="107">
        <v>6.1136302065253778E-2</v>
      </c>
      <c r="J121" s="107">
        <v>3.6042439343455968E-2</v>
      </c>
      <c r="K121" s="107">
        <v>6.9156353240346302E-2</v>
      </c>
      <c r="L121" s="107">
        <v>9.6995107449665996E-2</v>
      </c>
      <c r="M121" s="107">
        <v>9.2629070657517021E-2</v>
      </c>
      <c r="N121" s="107">
        <v>7.0106764404977095E-2</v>
      </c>
      <c r="O121" s="107">
        <v>6.3197114435390001E-2</v>
      </c>
      <c r="P121" s="107">
        <v>0.1182260293109465</v>
      </c>
      <c r="Q121" s="107">
        <v>7.9519201776981907E-2</v>
      </c>
      <c r="R121" s="107">
        <v>6.8923156421929921E-2</v>
      </c>
    </row>
    <row r="122" spans="1:18">
      <c r="A122" s="89" t="s">
        <v>303</v>
      </c>
      <c r="B122" s="89" t="s">
        <v>196</v>
      </c>
      <c r="C122" s="107">
        <v>1.9570821323151133E-2</v>
      </c>
      <c r="D122" s="107">
        <v>4.2044816768004534E-2</v>
      </c>
      <c r="E122" s="107">
        <v>-1.3750989548485748E-2</v>
      </c>
      <c r="F122" s="107">
        <v>-1.9193003546897125E-2</v>
      </c>
      <c r="G122" s="107">
        <v>0.11244143913946103</v>
      </c>
      <c r="H122" s="107">
        <v>8.5820829637840879E-2</v>
      </c>
      <c r="I122" s="107">
        <v>8.0854470373908027E-2</v>
      </c>
      <c r="J122" s="107">
        <v>-3.4600207107459702E-2</v>
      </c>
      <c r="K122" s="107">
        <v>7.3306523307073324E-2</v>
      </c>
      <c r="L122" s="107">
        <v>8.8734260887450178E-2</v>
      </c>
      <c r="M122" s="107">
        <v>-5.328696172410885E-2</v>
      </c>
      <c r="N122" s="107">
        <v>6.3280877304222161E-2</v>
      </c>
      <c r="O122" s="107">
        <v>5.9688144672700005E-2</v>
      </c>
      <c r="P122" s="107">
        <v>0.20310959982484311</v>
      </c>
      <c r="Q122" s="107">
        <v>0.18639970971141362</v>
      </c>
      <c r="R122" s="107">
        <v>0.10833642275665945</v>
      </c>
    </row>
    <row r="123" spans="1:18">
      <c r="A123" s="89" t="s">
        <v>304</v>
      </c>
      <c r="B123" s="89" t="s">
        <v>96</v>
      </c>
      <c r="C123" s="107">
        <v>0.12049403258963398</v>
      </c>
      <c r="D123" s="107">
        <v>0.12534519582769299</v>
      </c>
      <c r="E123" s="107">
        <v>8.3070562369297329E-2</v>
      </c>
      <c r="F123" s="107">
        <v>9.8538127391097907E-2</v>
      </c>
      <c r="G123" s="107">
        <v>7.5880515990364383E-2</v>
      </c>
      <c r="H123" s="107">
        <v>6.961579819678243E-2</v>
      </c>
      <c r="I123" s="107">
        <v>9.3566919910483382E-2</v>
      </c>
      <c r="J123" s="107">
        <v>0.13125596827694741</v>
      </c>
      <c r="K123" s="107">
        <v>7.7583605324298199E-2</v>
      </c>
      <c r="L123" s="107">
        <v>-3.6440575010902032E-2</v>
      </c>
      <c r="M123" s="107">
        <v>-4.8476216580379816E-3</v>
      </c>
      <c r="N123" s="107">
        <v>8.1367163777223528E-2</v>
      </c>
      <c r="O123" s="107">
        <v>0.19425518471774073</v>
      </c>
      <c r="P123" s="107">
        <v>0.12652828671285832</v>
      </c>
      <c r="Q123" s="107">
        <v>0.11708445011420965</v>
      </c>
      <c r="R123" s="107">
        <v>0.11700464658533671</v>
      </c>
    </row>
    <row r="124" spans="1:18">
      <c r="A124" s="89" t="s">
        <v>305</v>
      </c>
      <c r="B124" s="89" t="s">
        <v>197</v>
      </c>
      <c r="C124" s="107">
        <v>0.10484387494260816</v>
      </c>
      <c r="D124" s="107">
        <v>0.12769069754439988</v>
      </c>
      <c r="E124" s="107">
        <v>4.7817805776963818E-2</v>
      </c>
      <c r="F124" s="107">
        <v>6.7981289838900061E-2</v>
      </c>
      <c r="G124" s="107">
        <v>9.3942172789490908E-2</v>
      </c>
      <c r="H124" s="107">
        <v>6.0002984361225753E-2</v>
      </c>
      <c r="I124" s="107">
        <v>8.1168950375418047E-2</v>
      </c>
      <c r="J124" s="107">
        <v>0.22376135929243945</v>
      </c>
      <c r="K124" s="107">
        <v>5.114731503297798E-2</v>
      </c>
      <c r="L124" s="107">
        <v>-7.593912517336987E-2</v>
      </c>
      <c r="M124" s="107">
        <v>-8.5670692574077334E-2</v>
      </c>
      <c r="N124" s="107">
        <v>7.3502340805709165E-2</v>
      </c>
      <c r="O124" s="107">
        <v>7.9516606144472535E-2</v>
      </c>
      <c r="P124" s="107">
        <v>6.4214029036191E-2</v>
      </c>
      <c r="Q124" s="107">
        <v>6.7878546427339481E-2</v>
      </c>
      <c r="R124" s="107">
        <v>8.5630554651391355E-2</v>
      </c>
    </row>
    <row r="125" spans="1:18">
      <c r="A125" s="89" t="s">
        <v>306</v>
      </c>
      <c r="B125" s="89" t="s">
        <v>95</v>
      </c>
      <c r="C125" s="107">
        <v>6.8695353026558603E-2</v>
      </c>
      <c r="D125" s="107">
        <v>7.0017899972824704E-2</v>
      </c>
      <c r="E125" s="107">
        <v>5.6614934517416726E-2</v>
      </c>
      <c r="F125" s="107">
        <v>5.2581146279536028E-2</v>
      </c>
      <c r="G125" s="107">
        <v>9.5631523480345315E-2</v>
      </c>
      <c r="H125" s="107">
        <v>6.677304188013311E-2</v>
      </c>
      <c r="I125" s="107">
        <v>7.039636616322742E-2</v>
      </c>
      <c r="J125" s="107">
        <v>0.51856292779291224</v>
      </c>
      <c r="K125" s="107">
        <v>0.14902414068179493</v>
      </c>
      <c r="L125" s="107">
        <v>7.3961051597811522E-2</v>
      </c>
      <c r="M125" s="107">
        <v>-2.8754466899678421E-2</v>
      </c>
      <c r="N125" s="107">
        <v>0.12266545336629897</v>
      </c>
      <c r="O125" s="107">
        <v>-5.1631258431136806E-2</v>
      </c>
      <c r="P125" s="107">
        <v>0.13138784989397667</v>
      </c>
      <c r="Q125" s="107">
        <v>0.11754562055502094</v>
      </c>
      <c r="R125" s="107">
        <v>0.11432464454960001</v>
      </c>
    </row>
    <row r="126" spans="1:18">
      <c r="A126" s="89" t="s">
        <v>307</v>
      </c>
      <c r="B126" s="89" t="s">
        <v>198</v>
      </c>
      <c r="C126" s="107">
        <v>2.2800266961591209E-2</v>
      </c>
      <c r="D126" s="107">
        <v>5.8503940738131144E-2</v>
      </c>
      <c r="E126" s="107">
        <v>5.0809020162015273E-2</v>
      </c>
      <c r="F126" s="107">
        <v>7.831882403387036E-2</v>
      </c>
      <c r="G126" s="107">
        <v>4.4056399743727326E-2</v>
      </c>
      <c r="H126" s="107">
        <v>6.5708161756486083E-2</v>
      </c>
      <c r="I126" s="107">
        <v>0.1019488329798337</v>
      </c>
      <c r="J126" s="107">
        <v>0.12875468516493127</v>
      </c>
      <c r="K126" s="107">
        <v>2.0329566510853159E-2</v>
      </c>
      <c r="L126" s="107">
        <v>0.12865402743170296</v>
      </c>
      <c r="M126" s="107">
        <v>-0.16411860253207666</v>
      </c>
      <c r="N126" s="107">
        <v>6.7435826404042443E-2</v>
      </c>
      <c r="O126" s="107">
        <v>3.7863675364385285E-2</v>
      </c>
      <c r="P126" s="107">
        <v>7.0756218622057832E-2</v>
      </c>
      <c r="Q126" s="107">
        <v>0.10648951913140858</v>
      </c>
      <c r="R126" s="107">
        <v>0.10999236662564815</v>
      </c>
    </row>
    <row r="127" spans="1:18">
      <c r="A127" s="89" t="s">
        <v>308</v>
      </c>
      <c r="B127" s="89" t="s">
        <v>94</v>
      </c>
      <c r="C127" s="107">
        <v>0.19269312907256908</v>
      </c>
      <c r="D127" s="107">
        <v>4.1732926796715253E-2</v>
      </c>
      <c r="E127" s="107">
        <v>5.2689348864433327E-2</v>
      </c>
      <c r="F127" s="107">
        <v>9.0967017822928486E-2</v>
      </c>
      <c r="G127" s="107">
        <v>9.2969161597938443E-2</v>
      </c>
      <c r="H127" s="107">
        <v>7.4183095081178152E-2</v>
      </c>
      <c r="I127" s="107">
        <v>4.6961249369396718E-2</v>
      </c>
      <c r="J127" s="107">
        <v>0.10934456729814368</v>
      </c>
      <c r="K127" s="107">
        <v>0.14241004881724018</v>
      </c>
      <c r="L127" s="107">
        <v>1.8214728157428528E-2</v>
      </c>
      <c r="M127" s="107">
        <v>-8.1486315266193321E-2</v>
      </c>
      <c r="N127" s="107">
        <v>9.8998239571805424E-2</v>
      </c>
      <c r="O127" s="107">
        <v>7.2077954614760964E-2</v>
      </c>
      <c r="P127" s="107">
        <v>8.1934576188204655E-2</v>
      </c>
      <c r="Q127" s="107">
        <v>5.8829428529906025E-2</v>
      </c>
      <c r="R127" s="107">
        <v>9.6618640807468736E-2</v>
      </c>
    </row>
    <row r="128" spans="1:18">
      <c r="A128" s="89" t="s">
        <v>1963</v>
      </c>
      <c r="B128" s="89" t="s">
        <v>70</v>
      </c>
      <c r="C128" s="107" t="s">
        <v>7794</v>
      </c>
      <c r="D128" s="107" t="s">
        <v>7794</v>
      </c>
      <c r="E128" s="107" t="s">
        <v>7794</v>
      </c>
      <c r="F128" s="107" t="s">
        <v>7794</v>
      </c>
      <c r="G128" s="107" t="s">
        <v>7794</v>
      </c>
      <c r="H128" s="107" t="s">
        <v>7794</v>
      </c>
      <c r="I128" s="107" t="s">
        <v>7794</v>
      </c>
      <c r="J128" s="107" t="s">
        <v>7794</v>
      </c>
      <c r="K128" s="107" t="s">
        <v>7794</v>
      </c>
      <c r="L128" s="107" t="s">
        <v>7794</v>
      </c>
      <c r="M128" s="107" t="s">
        <v>7794</v>
      </c>
      <c r="N128" s="107">
        <v>5.5299735853463483E-2</v>
      </c>
      <c r="O128" s="107">
        <v>2.3101525625512931E-3</v>
      </c>
      <c r="P128" s="107">
        <v>5.2576606748743648E-2</v>
      </c>
      <c r="Q128" s="107">
        <v>2.8606568075103311E-2</v>
      </c>
      <c r="R128" s="107">
        <v>1.4500228910852231E-2</v>
      </c>
    </row>
    <row r="129" spans="1:18">
      <c r="A129" s="89" t="s">
        <v>309</v>
      </c>
      <c r="B129" s="89" t="s">
        <v>93</v>
      </c>
      <c r="C129" s="107">
        <v>0.12448669038411686</v>
      </c>
      <c r="D129" s="107">
        <v>7.5930588783923003E-2</v>
      </c>
      <c r="E129" s="107">
        <v>0.10429344075985858</v>
      </c>
      <c r="F129" s="107">
        <v>0.603852349566387</v>
      </c>
      <c r="G129" s="107">
        <v>0.28195246292986709</v>
      </c>
      <c r="H129" s="107">
        <v>3.8560448012188608E-2</v>
      </c>
      <c r="I129" s="107">
        <v>2.1892616459306957E-4</v>
      </c>
      <c r="J129" s="107">
        <v>0.46053809018954195</v>
      </c>
      <c r="K129" s="107">
        <v>5.6580565844995157E-2</v>
      </c>
      <c r="L129" s="107">
        <v>1.4361783387533134E-3</v>
      </c>
      <c r="M129" s="107">
        <v>-1</v>
      </c>
      <c r="N129" s="107" t="s">
        <v>7794</v>
      </c>
      <c r="O129" s="107" t="s">
        <v>7794</v>
      </c>
      <c r="P129" s="107" t="s">
        <v>7794</v>
      </c>
      <c r="Q129" s="107" t="s">
        <v>7794</v>
      </c>
      <c r="R129" s="107" t="s">
        <v>7794</v>
      </c>
    </row>
    <row r="130" spans="1:18">
      <c r="A130" s="89" t="s">
        <v>1978</v>
      </c>
      <c r="B130" s="89" t="s">
        <v>1979</v>
      </c>
      <c r="C130" s="107" t="s">
        <v>7794</v>
      </c>
      <c r="D130" s="107" t="s">
        <v>7794</v>
      </c>
      <c r="E130" s="107" t="s">
        <v>7794</v>
      </c>
      <c r="F130" s="107" t="s">
        <v>7794</v>
      </c>
      <c r="G130" s="107" t="s">
        <v>7794</v>
      </c>
      <c r="H130" s="107" t="s">
        <v>7794</v>
      </c>
      <c r="I130" s="107" t="s">
        <v>7794</v>
      </c>
      <c r="J130" s="107" t="s">
        <v>7794</v>
      </c>
      <c r="K130" s="107" t="s">
        <v>7794</v>
      </c>
      <c r="L130" s="107" t="s">
        <v>7794</v>
      </c>
      <c r="M130" s="107" t="s">
        <v>7794</v>
      </c>
      <c r="N130" s="107">
        <v>0.15491975724721807</v>
      </c>
      <c r="O130" s="107">
        <v>4.177853409922716E-2</v>
      </c>
      <c r="P130" s="107">
        <v>1.0455773683221015</v>
      </c>
      <c r="Q130" s="107">
        <v>0.13967060694141131</v>
      </c>
      <c r="R130" s="107">
        <v>1.9154592832471673E-2</v>
      </c>
    </row>
    <row r="131" spans="1:18" ht="25.5">
      <c r="A131" s="89" t="s">
        <v>310</v>
      </c>
      <c r="B131" s="89" t="s">
        <v>1992</v>
      </c>
      <c r="C131" s="107">
        <v>0.16754512582846903</v>
      </c>
      <c r="D131" s="107">
        <v>6.1425930006854923E-2</v>
      </c>
      <c r="E131" s="107">
        <v>9.3042216743810302E-2</v>
      </c>
      <c r="F131" s="107">
        <v>0.11058886127178402</v>
      </c>
      <c r="G131" s="107">
        <v>0.10286178502003618</v>
      </c>
      <c r="H131" s="107">
        <v>7.9876259682097439E-2</v>
      </c>
      <c r="I131" s="107">
        <v>8.0038687403529041E-2</v>
      </c>
      <c r="J131" s="107">
        <v>-0.20803138980693692</v>
      </c>
      <c r="K131" s="107">
        <v>-6.2547434577367667E-2</v>
      </c>
      <c r="L131" s="107">
        <v>8.9793424280902423E-2</v>
      </c>
      <c r="M131" s="107">
        <v>-7.8025818606191399E-2</v>
      </c>
      <c r="N131" s="107">
        <v>0.161388227894395</v>
      </c>
      <c r="O131" s="107">
        <v>9.5241991060516451E-2</v>
      </c>
      <c r="P131" s="107">
        <v>0.22031822721824401</v>
      </c>
      <c r="Q131" s="107">
        <v>0.1276438839379701</v>
      </c>
      <c r="R131" s="107">
        <v>9.1373909044380586E-2</v>
      </c>
    </row>
    <row r="132" spans="1:18">
      <c r="A132" s="89" t="s">
        <v>311</v>
      </c>
      <c r="B132" s="89" t="s">
        <v>91</v>
      </c>
      <c r="C132" s="107">
        <v>1.3365344898802256E-2</v>
      </c>
      <c r="D132" s="107">
        <v>8.4335786094498433E-2</v>
      </c>
      <c r="E132" s="107">
        <v>0.13856992854090877</v>
      </c>
      <c r="F132" s="107">
        <v>7.6872622724177608E-2</v>
      </c>
      <c r="G132" s="107">
        <v>-8.2499804551871891E-2</v>
      </c>
      <c r="H132" s="107">
        <v>0.30540567408235364</v>
      </c>
      <c r="I132" s="107">
        <v>-0.28665649161091189</v>
      </c>
      <c r="J132" s="107">
        <v>-8.1806568448148376E-3</v>
      </c>
      <c r="K132" s="107">
        <v>4.4862276366239184E-2</v>
      </c>
      <c r="L132" s="107">
        <v>-5.5348459839541508E-3</v>
      </c>
      <c r="M132" s="107">
        <v>-1</v>
      </c>
      <c r="N132" s="107" t="s">
        <v>7794</v>
      </c>
      <c r="O132" s="107" t="s">
        <v>7794</v>
      </c>
      <c r="P132" s="107" t="s">
        <v>7794</v>
      </c>
      <c r="Q132" s="107" t="s">
        <v>7794</v>
      </c>
      <c r="R132" s="107" t="s">
        <v>7794</v>
      </c>
    </row>
    <row r="133" spans="1:18">
      <c r="A133" s="89" t="s">
        <v>312</v>
      </c>
      <c r="B133" s="89" t="s">
        <v>90</v>
      </c>
      <c r="C133" s="107">
        <v>0.10240536591279015</v>
      </c>
      <c r="D133" s="107">
        <v>-0.30639156327582517</v>
      </c>
      <c r="E133" s="107">
        <v>0.15514077878890564</v>
      </c>
      <c r="F133" s="107">
        <v>0.42746305953967667</v>
      </c>
      <c r="G133" s="107">
        <v>0.17327691147828816</v>
      </c>
      <c r="H133" s="107">
        <v>1.8217875985354404E-2</v>
      </c>
      <c r="I133" s="107">
        <v>2.1372287400553747E-2</v>
      </c>
      <c r="J133" s="107">
        <v>-0.95264542258469964</v>
      </c>
      <c r="K133" s="107">
        <v>-0.65103320086409722</v>
      </c>
      <c r="L133" s="107">
        <v>-1.3149825874632315E-2</v>
      </c>
      <c r="M133" s="107">
        <v>-1</v>
      </c>
      <c r="N133" s="107" t="s">
        <v>7794</v>
      </c>
      <c r="O133" s="107" t="s">
        <v>7794</v>
      </c>
      <c r="P133" s="107" t="s">
        <v>7794</v>
      </c>
      <c r="Q133" s="107" t="s">
        <v>7794</v>
      </c>
      <c r="R133" s="107" t="s">
        <v>7794</v>
      </c>
    </row>
    <row r="134" spans="1:18" ht="25.5">
      <c r="A134" s="89" t="s">
        <v>313</v>
      </c>
      <c r="B134" s="89" t="s">
        <v>2009</v>
      </c>
      <c r="C134" s="107">
        <v>3.137771415155366E-2</v>
      </c>
      <c r="D134" s="107">
        <v>-0.37948283521899406</v>
      </c>
      <c r="E134" s="107">
        <v>0.14121965159295558</v>
      </c>
      <c r="F134" s="107">
        <v>2.5409783477512438E-2</v>
      </c>
      <c r="G134" s="107">
        <v>0.19559541851493645</v>
      </c>
      <c r="H134" s="107">
        <v>9.6628775397558098E-3</v>
      </c>
      <c r="I134" s="107">
        <v>6.380131505586073E-2</v>
      </c>
      <c r="J134" s="107">
        <v>-0.17129369756534985</v>
      </c>
      <c r="K134" s="107">
        <v>8.474867507079864E-2</v>
      </c>
      <c r="L134" s="107">
        <v>3.5082559257000989E-2</v>
      </c>
      <c r="M134" s="107">
        <v>-0.24343386592650551</v>
      </c>
      <c r="N134" s="107">
        <v>-2.8159786745360904E-3</v>
      </c>
      <c r="O134" s="107">
        <v>4.5369618420183055E-2</v>
      </c>
      <c r="P134" s="107">
        <v>0.77174910206554515</v>
      </c>
      <c r="Q134" s="107">
        <v>-4.9248186119496995E-2</v>
      </c>
      <c r="R134" s="107">
        <v>0.16957210433240588</v>
      </c>
    </row>
    <row r="135" spans="1:18">
      <c r="A135" s="89" t="s">
        <v>2032</v>
      </c>
      <c r="B135" s="89" t="s">
        <v>2033</v>
      </c>
      <c r="C135" s="107" t="s">
        <v>7794</v>
      </c>
      <c r="D135" s="107" t="s">
        <v>7794</v>
      </c>
      <c r="E135" s="107" t="s">
        <v>7794</v>
      </c>
      <c r="F135" s="107" t="s">
        <v>7794</v>
      </c>
      <c r="G135" s="107" t="s">
        <v>7794</v>
      </c>
      <c r="H135" s="107" t="s">
        <v>7794</v>
      </c>
      <c r="I135" s="107" t="s">
        <v>7794</v>
      </c>
      <c r="J135" s="107" t="s">
        <v>7794</v>
      </c>
      <c r="K135" s="107" t="s">
        <v>7794</v>
      </c>
      <c r="L135" s="107" t="s">
        <v>7794</v>
      </c>
      <c r="M135" s="107" t="s">
        <v>7794</v>
      </c>
      <c r="N135" s="107">
        <v>0.65884787550665536</v>
      </c>
      <c r="O135" s="107">
        <v>5.6140130146996592E-2</v>
      </c>
      <c r="P135" s="107">
        <v>0.20357722316927851</v>
      </c>
      <c r="Q135" s="107">
        <v>0.19778882124339692</v>
      </c>
      <c r="R135" s="107">
        <v>470.02819346332961</v>
      </c>
    </row>
    <row r="136" spans="1:18" ht="25.5">
      <c r="A136" s="89" t="s">
        <v>2036</v>
      </c>
      <c r="B136" s="89" t="s">
        <v>2037</v>
      </c>
      <c r="C136" s="107" t="s">
        <v>7794</v>
      </c>
      <c r="D136" s="107" t="s">
        <v>7794</v>
      </c>
      <c r="E136" s="107" t="s">
        <v>7794</v>
      </c>
      <c r="F136" s="107" t="s">
        <v>7794</v>
      </c>
      <c r="G136" s="107" t="s">
        <v>7794</v>
      </c>
      <c r="H136" s="107" t="s">
        <v>7794</v>
      </c>
      <c r="I136" s="107" t="s">
        <v>7794</v>
      </c>
      <c r="J136" s="107" t="s">
        <v>7794</v>
      </c>
      <c r="K136" s="107" t="s">
        <v>7794</v>
      </c>
      <c r="L136" s="107" t="s">
        <v>7794</v>
      </c>
      <c r="M136" s="107" t="s">
        <v>7794</v>
      </c>
      <c r="N136" s="107" t="s">
        <v>7794</v>
      </c>
      <c r="O136" s="107" t="s">
        <v>7794</v>
      </c>
      <c r="P136" s="107">
        <v>0.14386536374731329</v>
      </c>
      <c r="Q136" s="107">
        <v>-1</v>
      </c>
      <c r="R136" s="107" t="s">
        <v>7794</v>
      </c>
    </row>
    <row r="137" spans="1:18">
      <c r="A137" s="89" t="s">
        <v>314</v>
      </c>
      <c r="B137" s="89" t="s">
        <v>211</v>
      </c>
      <c r="C137" s="107">
        <v>1.2801118900750863E-2</v>
      </c>
      <c r="D137" s="107">
        <v>4.9756900262982962E-2</v>
      </c>
      <c r="E137" s="107">
        <v>7.7379469834696124E-2</v>
      </c>
      <c r="F137" s="107">
        <v>0.20862484678218873</v>
      </c>
      <c r="G137" s="107">
        <v>0.15751784539396541</v>
      </c>
      <c r="H137" s="107">
        <v>3.723492971392206E-2</v>
      </c>
      <c r="I137" s="107">
        <v>5.6314909251156786E-2</v>
      </c>
      <c r="J137" s="107">
        <v>1.0291840649154711</v>
      </c>
      <c r="K137" s="107">
        <v>6.7507092713375183E-2</v>
      </c>
      <c r="L137" s="107">
        <v>0.11522856861351571</v>
      </c>
      <c r="M137" s="107">
        <v>0.94622806919449265</v>
      </c>
      <c r="N137" s="107">
        <v>4.1498685302008065E-2</v>
      </c>
      <c r="O137" s="107">
        <v>2.7394103232012856E-2</v>
      </c>
      <c r="P137" s="107">
        <v>2.8792308461830229E-2</v>
      </c>
      <c r="Q137" s="107">
        <v>2.7988738810208469E-2</v>
      </c>
      <c r="R137" s="107">
        <v>4.8703198499507661E-2</v>
      </c>
    </row>
    <row r="138" spans="1:18">
      <c r="A138" s="89" t="s">
        <v>315</v>
      </c>
      <c r="B138" s="89" t="s">
        <v>199</v>
      </c>
      <c r="C138" s="107">
        <v>-9.4710878719795777E-2</v>
      </c>
      <c r="D138" s="107">
        <v>-0.27571288785218329</v>
      </c>
      <c r="E138" s="107">
        <v>-4.6469471791513617E-2</v>
      </c>
      <c r="F138" s="107">
        <v>0.22766459504710967</v>
      </c>
      <c r="G138" s="107">
        <v>-0.28321242572222194</v>
      </c>
      <c r="H138" s="107">
        <v>9.0488690038101005E-2</v>
      </c>
      <c r="I138" s="107">
        <v>0.17115835481166353</v>
      </c>
      <c r="J138" s="107">
        <v>0.17840719080865108</v>
      </c>
      <c r="K138" s="107">
        <v>2.98476503474574E-2</v>
      </c>
      <c r="L138" s="107">
        <v>5.5283049463417111E-3</v>
      </c>
      <c r="M138" s="107">
        <v>0.46718648610777502</v>
      </c>
      <c r="N138" s="107">
        <v>3.8023872390599971</v>
      </c>
      <c r="O138" s="107">
        <v>0.11875570120196111</v>
      </c>
      <c r="P138" s="107">
        <v>0.26056567169340772</v>
      </c>
      <c r="Q138" s="107">
        <v>0.50326740609176523</v>
      </c>
      <c r="R138" s="107">
        <v>0.57666619113708051</v>
      </c>
    </row>
    <row r="139" spans="1:18">
      <c r="A139" s="89" t="s">
        <v>316</v>
      </c>
      <c r="B139" s="89" t="s">
        <v>200</v>
      </c>
      <c r="C139" s="107" t="s">
        <v>7794</v>
      </c>
      <c r="D139" s="107">
        <v>-0.93198475200157282</v>
      </c>
      <c r="E139" s="107">
        <v>0</v>
      </c>
      <c r="F139" s="107">
        <v>0</v>
      </c>
      <c r="G139" s="107">
        <v>-1</v>
      </c>
      <c r="H139" s="107" t="s">
        <v>7794</v>
      </c>
      <c r="I139" s="107" t="s">
        <v>7794</v>
      </c>
      <c r="J139" s="107" t="s">
        <v>7794</v>
      </c>
      <c r="K139" s="107" t="s">
        <v>7794</v>
      </c>
      <c r="L139" s="107" t="s">
        <v>7794</v>
      </c>
      <c r="M139" s="107" t="s">
        <v>7794</v>
      </c>
      <c r="N139" s="107" t="s">
        <v>7794</v>
      </c>
      <c r="O139" s="107" t="s">
        <v>7794</v>
      </c>
      <c r="P139" s="107">
        <v>0</v>
      </c>
      <c r="Q139" s="107">
        <v>0</v>
      </c>
      <c r="R139" s="107">
        <v>326.66654253292756</v>
      </c>
    </row>
    <row r="140" spans="1:18">
      <c r="A140" s="89" t="s">
        <v>317</v>
      </c>
      <c r="B140" s="89" t="s">
        <v>2046</v>
      </c>
      <c r="C140" s="107">
        <v>0.14743074433251979</v>
      </c>
      <c r="D140" s="107">
        <v>0.34976536172790573</v>
      </c>
      <c r="E140" s="107">
        <v>0.13159115422278411</v>
      </c>
      <c r="F140" s="107">
        <v>0.21887314679052516</v>
      </c>
      <c r="G140" s="107">
        <v>-0.15336928015112983</v>
      </c>
      <c r="H140" s="107">
        <v>-0.20494616581978797</v>
      </c>
      <c r="I140" s="107">
        <v>-8.5416023146523079E-2</v>
      </c>
      <c r="J140" s="107">
        <v>0.46915473645815142</v>
      </c>
      <c r="K140" s="107">
        <v>0.33419262270349037</v>
      </c>
      <c r="L140" s="107">
        <v>6.0922504934463051E-2</v>
      </c>
      <c r="M140" s="107">
        <v>0.18724692571048074</v>
      </c>
      <c r="N140" s="107">
        <v>0.36406098673983411</v>
      </c>
      <c r="O140" s="107">
        <v>0.15910071228040845</v>
      </c>
      <c r="P140" s="107">
        <v>0.11135251287959913</v>
      </c>
      <c r="Q140" s="107">
        <v>0.20609556646523775</v>
      </c>
      <c r="R140" s="107">
        <v>0.17427816703835042</v>
      </c>
    </row>
    <row r="141" spans="1:18">
      <c r="A141" s="89" t="s">
        <v>318</v>
      </c>
      <c r="B141" s="89" t="s">
        <v>169</v>
      </c>
      <c r="C141" s="107">
        <v>0.105704828689418</v>
      </c>
      <c r="D141" s="107">
        <v>5.7376008575075739</v>
      </c>
      <c r="E141" s="107">
        <v>3.6488517096895157E-2</v>
      </c>
      <c r="F141" s="107">
        <v>0.25876873151945889</v>
      </c>
      <c r="G141" s="107">
        <v>7.0963890310474529</v>
      </c>
      <c r="H141" s="107">
        <v>0.26021982765003604</v>
      </c>
      <c r="I141" s="107">
        <v>0.35787722143399336</v>
      </c>
      <c r="J141" s="107">
        <v>3.9488619685692505E-2</v>
      </c>
      <c r="K141" s="107">
        <v>7.6426629899009502E-2</v>
      </c>
      <c r="L141" s="107">
        <v>6.9209488829114596E-2</v>
      </c>
      <c r="M141" s="107">
        <v>-7.9927487745480752E-2</v>
      </c>
      <c r="N141" s="107">
        <v>-0.8299691765033258</v>
      </c>
      <c r="O141" s="107">
        <v>0.12610850890677816</v>
      </c>
      <c r="P141" s="107">
        <v>7.8625918752894819E-2</v>
      </c>
      <c r="Q141" s="107">
        <v>0.1075639169517062</v>
      </c>
      <c r="R141" s="107">
        <v>0.24770367274396188</v>
      </c>
    </row>
    <row r="142" spans="1:18">
      <c r="A142" s="89" t="s">
        <v>319</v>
      </c>
      <c r="B142" s="89" t="s">
        <v>88</v>
      </c>
      <c r="C142" s="107">
        <v>4.4689961957562474E-2</v>
      </c>
      <c r="D142" s="107">
        <v>2.9054482003217474E-2</v>
      </c>
      <c r="E142" s="107">
        <v>7.7575159533013638E-2</v>
      </c>
      <c r="F142" s="107">
        <v>0.20176302804457036</v>
      </c>
      <c r="G142" s="107">
        <v>0.19417764665083803</v>
      </c>
      <c r="H142" s="107">
        <v>7.7302423359555172E-2</v>
      </c>
      <c r="I142" s="107">
        <v>7.530280003255263E-2</v>
      </c>
      <c r="J142" s="107">
        <v>0.88656953250555981</v>
      </c>
      <c r="K142" s="107">
        <v>6.6501895890648921E-2</v>
      </c>
      <c r="L142" s="107">
        <v>0.11883609829349884</v>
      </c>
      <c r="M142" s="107">
        <v>0.85170574524942255</v>
      </c>
      <c r="N142" s="107">
        <v>3.2253285490020378E-2</v>
      </c>
      <c r="O142" s="107">
        <v>2.2027243601010271E-2</v>
      </c>
      <c r="P142" s="107">
        <v>2.8944897539263215E-2</v>
      </c>
      <c r="Q142" s="107">
        <v>2.2397904975790306E-2</v>
      </c>
      <c r="R142" s="107">
        <v>3.8898947990410937E-2</v>
      </c>
    </row>
    <row r="143" spans="1:18">
      <c r="A143" s="89" t="s">
        <v>320</v>
      </c>
      <c r="B143" s="89" t="s">
        <v>2092</v>
      </c>
      <c r="C143" s="107">
        <v>9.956510345134495E-2</v>
      </c>
      <c r="D143" s="107">
        <v>-3.4990657931839309E-3</v>
      </c>
      <c r="E143" s="107">
        <v>0.14210735049720258</v>
      </c>
      <c r="F143" s="107">
        <v>0.13569922224009479</v>
      </c>
      <c r="G143" s="107">
        <v>2.1094662723247115E-2</v>
      </c>
      <c r="H143" s="107">
        <v>0.53634736467583721</v>
      </c>
      <c r="I143" s="107">
        <v>2.2967227526069278E-2</v>
      </c>
      <c r="J143" s="107">
        <v>7.8843012345275465E-2</v>
      </c>
      <c r="K143" s="107">
        <v>1.3069478145823155E-2</v>
      </c>
      <c r="L143" s="107">
        <v>-2.0721363410613147E-2</v>
      </c>
      <c r="M143" s="107">
        <v>9.8922267993448054E-2</v>
      </c>
      <c r="N143" s="107">
        <v>0.72670859633987406</v>
      </c>
      <c r="O143" s="107">
        <v>0.89243556378775235</v>
      </c>
      <c r="P143" s="107">
        <v>1.1021368270170084E-2</v>
      </c>
      <c r="Q143" s="107">
        <v>6.9922889618312389E-4</v>
      </c>
      <c r="R143" s="107">
        <v>-1.2536536611962079E-2</v>
      </c>
    </row>
    <row r="144" spans="1:18">
      <c r="A144" s="89" t="s">
        <v>321</v>
      </c>
      <c r="B144" s="89" t="s">
        <v>87</v>
      </c>
      <c r="C144" s="107">
        <v>5.5906149705432284E-2</v>
      </c>
      <c r="D144" s="107">
        <v>0.22441430158331577</v>
      </c>
      <c r="E144" s="107">
        <v>-3.045417292032615E-2</v>
      </c>
      <c r="F144" s="107">
        <v>5.340764410708787E-2</v>
      </c>
      <c r="G144" s="107">
        <v>9.9456379236246839E-2</v>
      </c>
      <c r="H144" s="107">
        <v>0.18504241370184316</v>
      </c>
      <c r="I144" s="107">
        <v>0.97905229213481304</v>
      </c>
      <c r="J144" s="107">
        <v>0.12150955612647452</v>
      </c>
      <c r="K144" s="107">
        <v>1.5648278604229793E-2</v>
      </c>
      <c r="L144" s="107">
        <v>0.15929644932901699</v>
      </c>
      <c r="M144" s="107">
        <v>-0.64989525536334281</v>
      </c>
      <c r="N144" s="107">
        <v>-2.3136773154560197E-2</v>
      </c>
      <c r="O144" s="107">
        <v>-1.2191633358849985E-2</v>
      </c>
      <c r="P144" s="107">
        <v>8.6366997371400966E-3</v>
      </c>
      <c r="Q144" s="107">
        <v>5.9079878706838063E-3</v>
      </c>
      <c r="R144" s="107">
        <v>6.2046448687917977E-2</v>
      </c>
    </row>
    <row r="145" spans="1:18" ht="25.5">
      <c r="A145" s="89" t="s">
        <v>322</v>
      </c>
      <c r="B145" s="89" t="s">
        <v>170</v>
      </c>
      <c r="C145" s="107">
        <v>-0.22432722808715622</v>
      </c>
      <c r="D145" s="107">
        <v>9.544747064810255E-2</v>
      </c>
      <c r="E145" s="107">
        <v>9.9443951701890132E-2</v>
      </c>
      <c r="F145" s="107">
        <v>0.3169625149683224</v>
      </c>
      <c r="G145" s="107">
        <v>1.2950755215817344</v>
      </c>
      <c r="H145" s="107">
        <v>0.3475006456344909</v>
      </c>
      <c r="I145" s="107">
        <v>0.16720409015511684</v>
      </c>
      <c r="J145" s="107">
        <v>0.15747380159005164</v>
      </c>
      <c r="K145" s="107">
        <v>0.31136742406854689</v>
      </c>
      <c r="L145" s="107">
        <v>0.79857976829416732</v>
      </c>
      <c r="M145" s="107">
        <v>-1</v>
      </c>
      <c r="N145" s="107" t="s">
        <v>7794</v>
      </c>
      <c r="O145" s="107" t="s">
        <v>7794</v>
      </c>
      <c r="P145" s="107" t="s">
        <v>7794</v>
      </c>
      <c r="Q145" s="107" t="s">
        <v>7794</v>
      </c>
      <c r="R145" s="107" t="s">
        <v>7794</v>
      </c>
    </row>
    <row r="146" spans="1:18" ht="25.5">
      <c r="A146" s="89" t="s">
        <v>2112</v>
      </c>
      <c r="B146" s="89" t="s">
        <v>2113</v>
      </c>
      <c r="C146" s="107" t="s">
        <v>7794</v>
      </c>
      <c r="D146" s="107" t="s">
        <v>7794</v>
      </c>
      <c r="E146" s="107" t="s">
        <v>7794</v>
      </c>
      <c r="F146" s="107" t="s">
        <v>7794</v>
      </c>
      <c r="G146" s="107" t="s">
        <v>7794</v>
      </c>
      <c r="H146" s="107" t="s">
        <v>7794</v>
      </c>
      <c r="I146" s="107" t="s">
        <v>7794</v>
      </c>
      <c r="J146" s="107" t="s">
        <v>7794</v>
      </c>
      <c r="K146" s="107" t="s">
        <v>7794</v>
      </c>
      <c r="L146" s="107" t="s">
        <v>7794</v>
      </c>
      <c r="M146" s="107" t="s">
        <v>7794</v>
      </c>
      <c r="N146" s="107">
        <v>5.7265060758689756E-2</v>
      </c>
      <c r="O146" s="107">
        <v>3.2665820245958654E-2</v>
      </c>
      <c r="P146" s="107">
        <v>2.2229653633813129E-2</v>
      </c>
      <c r="Q146" s="107">
        <v>1.7070518832650317E-2</v>
      </c>
      <c r="R146" s="107">
        <v>-9.5223443777203709E-4</v>
      </c>
    </row>
    <row r="147" spans="1:18" ht="25.5">
      <c r="A147" s="89" t="s">
        <v>323</v>
      </c>
      <c r="B147" s="89" t="s">
        <v>2120</v>
      </c>
      <c r="C147" s="107">
        <v>0.27448166122273854</v>
      </c>
      <c r="D147" s="107">
        <v>0.13276596138861607</v>
      </c>
      <c r="E147" s="107">
        <v>0.1138889456912362</v>
      </c>
      <c r="F147" s="107">
        <v>0.18093211757969296</v>
      </c>
      <c r="G147" s="107">
        <v>0.13121921303331585</v>
      </c>
      <c r="H147" s="107">
        <v>0.12609236638915178</v>
      </c>
      <c r="I147" s="107">
        <v>0.12251700861748227</v>
      </c>
      <c r="J147" s="107">
        <v>0.12037969479784238</v>
      </c>
      <c r="K147" s="107">
        <v>0.16912486897162515</v>
      </c>
      <c r="L147" s="107">
        <v>0.13187103948708323</v>
      </c>
      <c r="M147" s="107">
        <v>-0.20490353983805898</v>
      </c>
      <c r="N147" s="107">
        <v>0.11176057161595132</v>
      </c>
      <c r="O147" s="107">
        <v>0.14244457204101457</v>
      </c>
      <c r="P147" s="107">
        <v>9.0429397624970598E-2</v>
      </c>
      <c r="Q147" s="107">
        <v>0.1040502635105176</v>
      </c>
      <c r="R147" s="107">
        <v>4.7036802667322686E-2</v>
      </c>
    </row>
    <row r="148" spans="1:18" ht="25.5">
      <c r="A148" s="89" t="s">
        <v>2133</v>
      </c>
      <c r="B148" s="89" t="s">
        <v>2134</v>
      </c>
      <c r="C148" s="107" t="s">
        <v>7794</v>
      </c>
      <c r="D148" s="107" t="s">
        <v>7794</v>
      </c>
      <c r="E148" s="107" t="s">
        <v>7794</v>
      </c>
      <c r="F148" s="107" t="s">
        <v>7794</v>
      </c>
      <c r="G148" s="107" t="s">
        <v>7794</v>
      </c>
      <c r="H148" s="107" t="s">
        <v>7794</v>
      </c>
      <c r="I148" s="107" t="s">
        <v>7794</v>
      </c>
      <c r="J148" s="107" t="s">
        <v>7794</v>
      </c>
      <c r="K148" s="107" t="s">
        <v>7794</v>
      </c>
      <c r="L148" s="107" t="s">
        <v>7794</v>
      </c>
      <c r="M148" s="107" t="s">
        <v>7794</v>
      </c>
      <c r="N148" s="107">
        <v>0.26787141421387073</v>
      </c>
      <c r="O148" s="107">
        <v>0.3302744514330993</v>
      </c>
      <c r="P148" s="107">
        <v>-0.10955753878317476</v>
      </c>
      <c r="Q148" s="107">
        <v>0.81219998653731285</v>
      </c>
      <c r="R148" s="107">
        <v>1.1517704658307433</v>
      </c>
    </row>
    <row r="149" spans="1:18" ht="25.5">
      <c r="A149" s="89" t="s">
        <v>2140</v>
      </c>
      <c r="B149" s="89" t="s">
        <v>2141</v>
      </c>
      <c r="C149" s="107" t="s">
        <v>7794</v>
      </c>
      <c r="D149" s="107" t="s">
        <v>7794</v>
      </c>
      <c r="E149" s="107" t="s">
        <v>7794</v>
      </c>
      <c r="F149" s="107" t="s">
        <v>7794</v>
      </c>
      <c r="G149" s="107" t="s">
        <v>7794</v>
      </c>
      <c r="H149" s="107" t="s">
        <v>7794</v>
      </c>
      <c r="I149" s="107" t="s">
        <v>7794</v>
      </c>
      <c r="J149" s="107" t="s">
        <v>7794</v>
      </c>
      <c r="K149" s="107" t="s">
        <v>7794</v>
      </c>
      <c r="L149" s="107" t="s">
        <v>7794</v>
      </c>
      <c r="M149" s="107" t="s">
        <v>7794</v>
      </c>
      <c r="N149" s="107">
        <v>79.323813343516989</v>
      </c>
      <c r="O149" s="107">
        <v>1.6270599918783004</v>
      </c>
      <c r="P149" s="107">
        <v>0.58084736114679814</v>
      </c>
      <c r="Q149" s="107">
        <v>0.31232567979294346</v>
      </c>
      <c r="R149" s="107">
        <v>1.3790580697036474</v>
      </c>
    </row>
    <row r="150" spans="1:18">
      <c r="A150" s="89" t="s">
        <v>2145</v>
      </c>
      <c r="B150" s="89" t="s">
        <v>2146</v>
      </c>
      <c r="C150" s="107" t="s">
        <v>7794</v>
      </c>
      <c r="D150" s="107" t="s">
        <v>7794</v>
      </c>
      <c r="E150" s="107" t="s">
        <v>7794</v>
      </c>
      <c r="F150" s="107" t="s">
        <v>7794</v>
      </c>
      <c r="G150" s="107" t="s">
        <v>7794</v>
      </c>
      <c r="H150" s="107" t="s">
        <v>7794</v>
      </c>
      <c r="I150" s="107" t="s">
        <v>7794</v>
      </c>
      <c r="J150" s="107" t="s">
        <v>7794</v>
      </c>
      <c r="K150" s="107" t="s">
        <v>7794</v>
      </c>
      <c r="L150" s="107" t="s">
        <v>7794</v>
      </c>
      <c r="M150" s="107" t="s">
        <v>7794</v>
      </c>
      <c r="N150" s="107">
        <v>1.3639099411630333</v>
      </c>
      <c r="O150" s="107">
        <v>-0.35437617253735165</v>
      </c>
      <c r="P150" s="107">
        <v>0.4027610349130688</v>
      </c>
      <c r="Q150" s="107">
        <v>0.53535952301461331</v>
      </c>
      <c r="R150" s="107">
        <v>0.4831254238121141</v>
      </c>
    </row>
    <row r="151" spans="1:18" ht="25.5">
      <c r="A151" s="89" t="s">
        <v>7656</v>
      </c>
      <c r="B151" s="89" t="s">
        <v>7657</v>
      </c>
      <c r="C151" s="107" t="s">
        <v>7794</v>
      </c>
      <c r="D151" s="107" t="s">
        <v>7794</v>
      </c>
      <c r="E151" s="107" t="s">
        <v>7794</v>
      </c>
      <c r="F151" s="107" t="s">
        <v>7794</v>
      </c>
      <c r="G151" s="107" t="s">
        <v>7794</v>
      </c>
      <c r="H151" s="107" t="s">
        <v>7794</v>
      </c>
      <c r="I151" s="107" t="s">
        <v>7794</v>
      </c>
      <c r="J151" s="107" t="s">
        <v>7794</v>
      </c>
      <c r="K151" s="107" t="s">
        <v>7794</v>
      </c>
      <c r="L151" s="107" t="s">
        <v>7794</v>
      </c>
      <c r="M151" s="107" t="s">
        <v>7794</v>
      </c>
      <c r="N151" s="107" t="s">
        <v>7794</v>
      </c>
      <c r="O151" s="107" t="s">
        <v>7794</v>
      </c>
      <c r="P151" s="107" t="s">
        <v>7794</v>
      </c>
      <c r="Q151" s="107" t="s">
        <v>7794</v>
      </c>
      <c r="R151" s="107">
        <v>0</v>
      </c>
    </row>
    <row r="152" spans="1:18">
      <c r="A152" s="89" t="s">
        <v>324</v>
      </c>
      <c r="B152" s="89" t="s">
        <v>2156</v>
      </c>
      <c r="C152" s="107">
        <v>7.6278421702363541E-2</v>
      </c>
      <c r="D152" s="107">
        <v>7.7953526394544559E-2</v>
      </c>
      <c r="E152" s="107">
        <v>5.3973962957284849E-2</v>
      </c>
      <c r="F152" s="107">
        <v>9.3760651549923191E-2</v>
      </c>
      <c r="G152" s="107">
        <v>-4.2331213405949142E-2</v>
      </c>
      <c r="H152" s="107">
        <v>-0.14438956598140751</v>
      </c>
      <c r="I152" s="107">
        <v>-3.8635958018919947E-2</v>
      </c>
      <c r="J152" s="107">
        <v>0.24257921904792856</v>
      </c>
      <c r="K152" s="107">
        <v>0.24333424400556258</v>
      </c>
      <c r="L152" s="107">
        <v>-0.50041403429877063</v>
      </c>
      <c r="M152" s="107">
        <v>-1</v>
      </c>
      <c r="N152" s="107" t="s">
        <v>7794</v>
      </c>
      <c r="O152" s="107" t="s">
        <v>7794</v>
      </c>
      <c r="P152" s="107" t="s">
        <v>7794</v>
      </c>
      <c r="Q152" s="107" t="s">
        <v>7794</v>
      </c>
      <c r="R152" s="107" t="s">
        <v>7794</v>
      </c>
    </row>
    <row r="153" spans="1:18">
      <c r="A153" s="89" t="s">
        <v>325</v>
      </c>
      <c r="B153" s="89" t="s">
        <v>2157</v>
      </c>
      <c r="C153" s="107">
        <v>-4.9524920549894214E-2</v>
      </c>
      <c r="D153" s="107">
        <v>7.5518323046681157E-2</v>
      </c>
      <c r="E153" s="107">
        <v>7.785670795023325E-2</v>
      </c>
      <c r="F153" s="107">
        <v>0.14899243133787521</v>
      </c>
      <c r="G153" s="107">
        <v>7.5153087841313138E-3</v>
      </c>
      <c r="H153" s="107">
        <v>-3.1717261119396101E-2</v>
      </c>
      <c r="I153" s="107">
        <v>0.33194174515108243</v>
      </c>
      <c r="J153" s="107">
        <v>-0.18756510147900529</v>
      </c>
      <c r="K153" s="107">
        <v>0.22389018931564508</v>
      </c>
      <c r="L153" s="107">
        <v>-0.32156417689018257</v>
      </c>
      <c r="M153" s="107">
        <v>-1</v>
      </c>
      <c r="N153" s="107" t="s">
        <v>7794</v>
      </c>
      <c r="O153" s="107" t="s">
        <v>7794</v>
      </c>
      <c r="P153" s="107" t="s">
        <v>7794</v>
      </c>
      <c r="Q153" s="107" t="s">
        <v>7794</v>
      </c>
      <c r="R153" s="107" t="s">
        <v>7794</v>
      </c>
    </row>
    <row r="154" spans="1:18">
      <c r="A154" s="89" t="s">
        <v>326</v>
      </c>
      <c r="B154" s="89" t="s">
        <v>2162</v>
      </c>
      <c r="C154" s="107">
        <v>-0.77076469021543237</v>
      </c>
      <c r="D154" s="107">
        <v>0.32247295339794002</v>
      </c>
      <c r="E154" s="107">
        <v>0.87990003828761232</v>
      </c>
      <c r="F154" s="107">
        <v>0.76209308303778478</v>
      </c>
      <c r="G154" s="107">
        <v>0.49512465412901419</v>
      </c>
      <c r="H154" s="107">
        <v>0.58697408835260312</v>
      </c>
      <c r="I154" s="107">
        <v>1.3592747170728949</v>
      </c>
      <c r="J154" s="107">
        <v>-0.54928828666192142</v>
      </c>
      <c r="K154" s="107">
        <v>5.0754476759381939E-2</v>
      </c>
      <c r="L154" s="107">
        <v>-1.3813205420060926E-2</v>
      </c>
      <c r="M154" s="107">
        <v>-1</v>
      </c>
      <c r="N154" s="107" t="s">
        <v>7794</v>
      </c>
      <c r="O154" s="107" t="s">
        <v>7794</v>
      </c>
      <c r="P154" s="107" t="s">
        <v>7794</v>
      </c>
      <c r="Q154" s="107" t="s">
        <v>7794</v>
      </c>
      <c r="R154" s="107" t="s">
        <v>7794</v>
      </c>
    </row>
    <row r="155" spans="1:18" ht="25.5">
      <c r="A155" s="89" t="s">
        <v>327</v>
      </c>
      <c r="B155" s="89" t="s">
        <v>84</v>
      </c>
      <c r="C155" s="107">
        <v>-4.1279816813152737E-2</v>
      </c>
      <c r="D155" s="107">
        <v>0.28888824218134923</v>
      </c>
      <c r="E155" s="107">
        <v>0.28886192845836067</v>
      </c>
      <c r="F155" s="107">
        <v>6.3323705416399312E-2</v>
      </c>
      <c r="G155" s="107">
        <v>0.20130166624105472</v>
      </c>
      <c r="H155" s="107">
        <v>0.11250746340299833</v>
      </c>
      <c r="I155" s="107">
        <v>0.46059980341892581</v>
      </c>
      <c r="J155" s="107">
        <v>0.38522601579110538</v>
      </c>
      <c r="K155" s="107">
        <v>1.9577790215097979E-2</v>
      </c>
      <c r="L155" s="107">
        <v>-0.90730905953900975</v>
      </c>
      <c r="M155" s="107">
        <v>-1</v>
      </c>
      <c r="N155" s="107" t="s">
        <v>7794</v>
      </c>
      <c r="O155" s="107" t="s">
        <v>7794</v>
      </c>
      <c r="P155" s="107" t="s">
        <v>7794</v>
      </c>
      <c r="Q155" s="107" t="s">
        <v>7794</v>
      </c>
      <c r="R155" s="107" t="s">
        <v>7794</v>
      </c>
    </row>
    <row r="156" spans="1:18" ht="25.5">
      <c r="A156" s="89" t="s">
        <v>328</v>
      </c>
      <c r="B156" s="89" t="s">
        <v>83</v>
      </c>
      <c r="C156" s="107">
        <v>-0.35453481718097413</v>
      </c>
      <c r="D156" s="107">
        <v>-0.54927024201765184</v>
      </c>
      <c r="E156" s="107">
        <v>2.9357367231306331E-3</v>
      </c>
      <c r="F156" s="107">
        <v>5.8542868015103444E-3</v>
      </c>
      <c r="G156" s="107">
        <v>4.4291825509996219E-2</v>
      </c>
      <c r="H156" s="107">
        <v>5.4618921554967503E-3</v>
      </c>
      <c r="I156" s="107">
        <v>7.2669826224328604E-2</v>
      </c>
      <c r="J156" s="107">
        <v>0.13032581453634084</v>
      </c>
      <c r="K156" s="107">
        <v>-0.28054495165382765</v>
      </c>
      <c r="L156" s="107">
        <v>1.2240060789858296</v>
      </c>
      <c r="M156" s="107">
        <v>-1</v>
      </c>
      <c r="N156" s="107" t="s">
        <v>7794</v>
      </c>
      <c r="O156" s="107" t="s">
        <v>7794</v>
      </c>
      <c r="P156" s="107" t="s">
        <v>7794</v>
      </c>
      <c r="Q156" s="107" t="s">
        <v>7794</v>
      </c>
      <c r="R156" s="107" t="s">
        <v>7794</v>
      </c>
    </row>
    <row r="157" spans="1:18">
      <c r="A157" s="89" t="s">
        <v>329</v>
      </c>
      <c r="B157" s="89" t="s">
        <v>82</v>
      </c>
      <c r="C157" s="107">
        <v>0.2693923421163249</v>
      </c>
      <c r="D157" s="107">
        <v>0.24998990974916313</v>
      </c>
      <c r="E157" s="107">
        <v>0.19044189388700561</v>
      </c>
      <c r="F157" s="107">
        <v>0.17478069639603522</v>
      </c>
      <c r="G157" s="107">
        <v>0.22629006620768344</v>
      </c>
      <c r="H157" s="107">
        <v>5.0381291123650973E-2</v>
      </c>
      <c r="I157" s="107">
        <v>0.11859580871560182</v>
      </c>
      <c r="J157" s="107">
        <v>-0.10649393548155928</v>
      </c>
      <c r="K157" s="107">
        <v>-2.1167715181865665E-3</v>
      </c>
      <c r="L157" s="107">
        <v>0.1270059986167722</v>
      </c>
      <c r="M157" s="107">
        <v>-0.62386344153438067</v>
      </c>
      <c r="N157" s="107">
        <v>0.2237991807597719</v>
      </c>
      <c r="O157" s="107">
        <v>4.5654849989504198E-2</v>
      </c>
      <c r="P157" s="107">
        <v>0.1269296045519579</v>
      </c>
      <c r="Q157" s="107">
        <v>6.9796812408395414E-2</v>
      </c>
      <c r="R157" s="107">
        <v>0.13425717767913525</v>
      </c>
    </row>
    <row r="158" spans="1:18">
      <c r="A158" s="89" t="s">
        <v>330</v>
      </c>
      <c r="B158" s="89" t="s">
        <v>81</v>
      </c>
      <c r="C158" s="107">
        <v>1.2191778455401905</v>
      </c>
      <c r="D158" s="107">
        <v>0.67813170182032012</v>
      </c>
      <c r="E158" s="107">
        <v>0.44626097617463323</v>
      </c>
      <c r="F158" s="107">
        <v>0.30016140869864683</v>
      </c>
      <c r="G158" s="107">
        <v>0.50194720645614033</v>
      </c>
      <c r="H158" s="107">
        <v>3.7583923584662893E-2</v>
      </c>
      <c r="I158" s="107">
        <v>0.16701300378412376</v>
      </c>
      <c r="J158" s="107">
        <v>4.2290844836294639E-2</v>
      </c>
      <c r="K158" s="107">
        <v>0.14740101712201326</v>
      </c>
      <c r="L158" s="107">
        <v>0.15134567731638993</v>
      </c>
      <c r="M158" s="107">
        <v>-1</v>
      </c>
      <c r="N158" s="107" t="s">
        <v>7794</v>
      </c>
      <c r="O158" s="107" t="s">
        <v>7794</v>
      </c>
      <c r="P158" s="107" t="s">
        <v>7794</v>
      </c>
      <c r="Q158" s="107" t="s">
        <v>7794</v>
      </c>
      <c r="R158" s="107" t="s">
        <v>7794</v>
      </c>
    </row>
    <row r="159" spans="1:18" ht="25.5">
      <c r="A159" s="89" t="s">
        <v>2166</v>
      </c>
      <c r="B159" s="89" t="s">
        <v>2167</v>
      </c>
      <c r="C159" s="107" t="s">
        <v>7794</v>
      </c>
      <c r="D159" s="107" t="s">
        <v>7794</v>
      </c>
      <c r="E159" s="107" t="s">
        <v>7794</v>
      </c>
      <c r="F159" s="107" t="s">
        <v>7794</v>
      </c>
      <c r="G159" s="107" t="s">
        <v>7794</v>
      </c>
      <c r="H159" s="107" t="s">
        <v>7794</v>
      </c>
      <c r="I159" s="107" t="s">
        <v>7794</v>
      </c>
      <c r="J159" s="107" t="s">
        <v>7794</v>
      </c>
      <c r="K159" s="107" t="s">
        <v>7794</v>
      </c>
      <c r="L159" s="107" t="s">
        <v>7794</v>
      </c>
      <c r="M159" s="107" t="s">
        <v>7794</v>
      </c>
      <c r="N159" s="107" t="s">
        <v>7794</v>
      </c>
      <c r="O159" s="107">
        <v>-0.1409300373532113</v>
      </c>
      <c r="P159" s="107">
        <v>-0.10771871684154466</v>
      </c>
      <c r="Q159" s="107">
        <v>-0.88334844190032147</v>
      </c>
      <c r="R159" s="107">
        <v>-1</v>
      </c>
    </row>
    <row r="160" spans="1:18" ht="25.5">
      <c r="A160" s="89" t="s">
        <v>2177</v>
      </c>
      <c r="B160" s="89" t="s">
        <v>2178</v>
      </c>
      <c r="C160" s="107" t="s">
        <v>7794</v>
      </c>
      <c r="D160" s="107" t="s">
        <v>7794</v>
      </c>
      <c r="E160" s="107" t="s">
        <v>7794</v>
      </c>
      <c r="F160" s="107" t="s">
        <v>7794</v>
      </c>
      <c r="G160" s="107" t="s">
        <v>7794</v>
      </c>
      <c r="H160" s="107" t="s">
        <v>7794</v>
      </c>
      <c r="I160" s="107" t="s">
        <v>7794</v>
      </c>
      <c r="J160" s="107" t="s">
        <v>7794</v>
      </c>
      <c r="K160" s="107" t="s">
        <v>7794</v>
      </c>
      <c r="L160" s="107" t="s">
        <v>7794</v>
      </c>
      <c r="M160" s="107" t="s">
        <v>7794</v>
      </c>
      <c r="N160" s="107" t="s">
        <v>7794</v>
      </c>
      <c r="O160" s="107">
        <v>-1</v>
      </c>
      <c r="P160" s="107" t="s">
        <v>7794</v>
      </c>
      <c r="Q160" s="107" t="s">
        <v>7794</v>
      </c>
      <c r="R160" s="107" t="s">
        <v>7794</v>
      </c>
    </row>
    <row r="161" spans="1:18">
      <c r="A161" s="89" t="s">
        <v>2183</v>
      </c>
      <c r="B161" s="89" t="s">
        <v>2184</v>
      </c>
      <c r="C161" s="107" t="s">
        <v>7794</v>
      </c>
      <c r="D161" s="107" t="s">
        <v>7794</v>
      </c>
      <c r="E161" s="107" t="s">
        <v>7794</v>
      </c>
      <c r="F161" s="107" t="s">
        <v>7794</v>
      </c>
      <c r="G161" s="107" t="s">
        <v>7794</v>
      </c>
      <c r="H161" s="107" t="s">
        <v>7794</v>
      </c>
      <c r="I161" s="107" t="s">
        <v>7794</v>
      </c>
      <c r="J161" s="107" t="s">
        <v>7794</v>
      </c>
      <c r="K161" s="107" t="s">
        <v>7794</v>
      </c>
      <c r="L161" s="107" t="s">
        <v>7794</v>
      </c>
      <c r="M161" s="107" t="s">
        <v>7794</v>
      </c>
      <c r="N161" s="107" t="s">
        <v>7794</v>
      </c>
      <c r="O161" s="107" t="s">
        <v>7794</v>
      </c>
      <c r="P161" s="107" t="s">
        <v>7794</v>
      </c>
      <c r="Q161" s="107" t="s">
        <v>7794</v>
      </c>
      <c r="R161" s="107" t="s">
        <v>7794</v>
      </c>
    </row>
    <row r="162" spans="1:18">
      <c r="A162" s="89" t="s">
        <v>331</v>
      </c>
      <c r="B162" s="89" t="s">
        <v>80</v>
      </c>
      <c r="C162" s="107">
        <v>-6.128900825469985E-2</v>
      </c>
      <c r="D162" s="107">
        <v>2.1930620549318158E-2</v>
      </c>
      <c r="E162" s="107">
        <v>0.18204341969781868</v>
      </c>
      <c r="F162" s="107">
        <v>-0.10651353413578046</v>
      </c>
      <c r="G162" s="107">
        <v>-1.6908692753579202E-2</v>
      </c>
      <c r="H162" s="107">
        <v>0.12457922199494775</v>
      </c>
      <c r="I162" s="107">
        <v>0.24338811749887501</v>
      </c>
      <c r="J162" s="107">
        <v>-2.741307905917334E-2</v>
      </c>
      <c r="K162" s="107">
        <v>-0.10124603215938</v>
      </c>
      <c r="L162" s="107">
        <v>-8.5981273326023899E-2</v>
      </c>
      <c r="M162" s="107">
        <v>0.35245430107241082</v>
      </c>
      <c r="N162" s="107">
        <v>0.1027049695616562</v>
      </c>
      <c r="O162" s="107">
        <v>6.8157831904300137E-2</v>
      </c>
      <c r="P162" s="107">
        <v>0.21384057049063188</v>
      </c>
      <c r="Q162" s="107">
        <v>0.23510141665338846</v>
      </c>
      <c r="R162" s="107">
        <v>0.22590724268339035</v>
      </c>
    </row>
    <row r="163" spans="1:18">
      <c r="A163" s="89" t="s">
        <v>2225</v>
      </c>
      <c r="B163" s="89" t="s">
        <v>122</v>
      </c>
      <c r="C163" s="107" t="s">
        <v>7794</v>
      </c>
      <c r="D163" s="107" t="s">
        <v>7794</v>
      </c>
      <c r="E163" s="107" t="s">
        <v>7794</v>
      </c>
      <c r="F163" s="107" t="s">
        <v>7794</v>
      </c>
      <c r="G163" s="107" t="s">
        <v>7794</v>
      </c>
      <c r="H163" s="107" t="s">
        <v>7794</v>
      </c>
      <c r="I163" s="107" t="s">
        <v>7794</v>
      </c>
      <c r="J163" s="107" t="s">
        <v>7794</v>
      </c>
      <c r="K163" s="107" t="s">
        <v>7794</v>
      </c>
      <c r="L163" s="107" t="s">
        <v>7794</v>
      </c>
      <c r="M163" s="107" t="s">
        <v>7794</v>
      </c>
      <c r="N163" s="107">
        <v>8.7430289633069647E-2</v>
      </c>
      <c r="O163" s="107">
        <v>-5.1133871721408375E-2</v>
      </c>
      <c r="P163" s="107">
        <v>0.10124540696950102</v>
      </c>
      <c r="Q163" s="107">
        <v>0.15860431500604655</v>
      </c>
      <c r="R163" s="107">
        <v>4.9793055902144445E-2</v>
      </c>
    </row>
    <row r="164" spans="1:18" ht="25.5">
      <c r="A164" s="89" t="s">
        <v>2238</v>
      </c>
      <c r="B164" s="89" t="s">
        <v>7664</v>
      </c>
      <c r="C164" s="107" t="s">
        <v>7794</v>
      </c>
      <c r="D164" s="107" t="s">
        <v>7794</v>
      </c>
      <c r="E164" s="107" t="s">
        <v>7794</v>
      </c>
      <c r="F164" s="107" t="s">
        <v>7794</v>
      </c>
      <c r="G164" s="107" t="s">
        <v>7794</v>
      </c>
      <c r="H164" s="107" t="s">
        <v>7794</v>
      </c>
      <c r="I164" s="107" t="s">
        <v>7794</v>
      </c>
      <c r="J164" s="107" t="s">
        <v>7794</v>
      </c>
      <c r="K164" s="107" t="s">
        <v>7794</v>
      </c>
      <c r="L164" s="107" t="s">
        <v>7794</v>
      </c>
      <c r="M164" s="107" t="s">
        <v>7794</v>
      </c>
      <c r="N164" s="107">
        <v>1.1618307666170447E-2</v>
      </c>
      <c r="O164" s="107">
        <v>0.28484068703145082</v>
      </c>
      <c r="P164" s="107">
        <v>0.62135228085561711</v>
      </c>
      <c r="Q164" s="107">
        <v>0.17130746463499458</v>
      </c>
      <c r="R164" s="107">
        <v>0.12794838157644484</v>
      </c>
    </row>
    <row r="165" spans="1:18">
      <c r="A165" s="89" t="s">
        <v>2260</v>
      </c>
      <c r="B165" s="89" t="s">
        <v>120</v>
      </c>
      <c r="C165" s="107" t="s">
        <v>7794</v>
      </c>
      <c r="D165" s="107" t="s">
        <v>7794</v>
      </c>
      <c r="E165" s="107" t="s">
        <v>7794</v>
      </c>
      <c r="F165" s="107" t="s">
        <v>7794</v>
      </c>
      <c r="G165" s="107" t="s">
        <v>7794</v>
      </c>
      <c r="H165" s="107" t="s">
        <v>7794</v>
      </c>
      <c r="I165" s="107" t="s">
        <v>7794</v>
      </c>
      <c r="J165" s="107" t="s">
        <v>7794</v>
      </c>
      <c r="K165" s="107" t="s">
        <v>7794</v>
      </c>
      <c r="L165" s="107" t="s">
        <v>7794</v>
      </c>
      <c r="M165" s="107" t="s">
        <v>7794</v>
      </c>
      <c r="N165" s="107">
        <v>0.25288594952914378</v>
      </c>
      <c r="O165" s="107">
        <v>-7.9352077759486939E-3</v>
      </c>
      <c r="P165" s="107">
        <v>0.10918621304277454</v>
      </c>
      <c r="Q165" s="107">
        <v>3.6461129525683811E-2</v>
      </c>
      <c r="R165" s="107">
        <v>0.14379452012205296</v>
      </c>
    </row>
    <row r="166" spans="1:18">
      <c r="A166" s="89" t="s">
        <v>2273</v>
      </c>
      <c r="B166" s="89" t="s">
        <v>119</v>
      </c>
      <c r="C166" s="107" t="s">
        <v>7794</v>
      </c>
      <c r="D166" s="107" t="s">
        <v>7794</v>
      </c>
      <c r="E166" s="107" t="s">
        <v>7794</v>
      </c>
      <c r="F166" s="107" t="s">
        <v>7794</v>
      </c>
      <c r="G166" s="107" t="s">
        <v>7794</v>
      </c>
      <c r="H166" s="107" t="s">
        <v>7794</v>
      </c>
      <c r="I166" s="107" t="s">
        <v>7794</v>
      </c>
      <c r="J166" s="107" t="s">
        <v>7794</v>
      </c>
      <c r="K166" s="107" t="s">
        <v>7794</v>
      </c>
      <c r="L166" s="107" t="s">
        <v>7794</v>
      </c>
      <c r="M166" s="107" t="s">
        <v>7794</v>
      </c>
      <c r="N166" s="107">
        <v>2.6640751580827793E-2</v>
      </c>
      <c r="O166" s="107">
        <v>1.6167455962371236E-2</v>
      </c>
      <c r="P166" s="107">
        <v>0.16040429321624861</v>
      </c>
      <c r="Q166" s="107">
        <v>0.61077782294760485</v>
      </c>
      <c r="R166" s="107">
        <v>-0.23797006843831081</v>
      </c>
    </row>
    <row r="167" spans="1:18">
      <c r="A167" s="89" t="s">
        <v>332</v>
      </c>
      <c r="B167" s="89" t="s">
        <v>79</v>
      </c>
      <c r="C167" s="107">
        <v>2.3408426894478085E-2</v>
      </c>
      <c r="D167" s="107">
        <v>1.4395757841771051E-2</v>
      </c>
      <c r="E167" s="107">
        <v>0.23631404111161958</v>
      </c>
      <c r="F167" s="107">
        <v>7.3217849165637006E-2</v>
      </c>
      <c r="G167" s="107">
        <v>0.37033714519225391</v>
      </c>
      <c r="H167" s="107">
        <v>-0.16253610855495071</v>
      </c>
      <c r="I167" s="107">
        <v>-1.459220355211388E-2</v>
      </c>
      <c r="J167" s="107">
        <v>0.22878621672103749</v>
      </c>
      <c r="K167" s="107">
        <v>0.22865067779614101</v>
      </c>
      <c r="L167" s="107">
        <v>0.83740485336628057</v>
      </c>
      <c r="M167" s="107">
        <v>-1</v>
      </c>
      <c r="N167" s="107" t="s">
        <v>7794</v>
      </c>
      <c r="O167" s="107" t="s">
        <v>7794</v>
      </c>
      <c r="P167" s="107" t="s">
        <v>7794</v>
      </c>
      <c r="Q167" s="107" t="s">
        <v>7794</v>
      </c>
      <c r="R167" s="107" t="s">
        <v>7794</v>
      </c>
    </row>
    <row r="168" spans="1:18">
      <c r="A168" s="89" t="s">
        <v>333</v>
      </c>
      <c r="B168" s="89" t="s">
        <v>78</v>
      </c>
      <c r="C168" s="107">
        <v>0.23603736186957613</v>
      </c>
      <c r="D168" s="107">
        <v>0.28063557888557811</v>
      </c>
      <c r="E168" s="107">
        <v>0.49838074924564246</v>
      </c>
      <c r="F168" s="107">
        <v>0.22200699854894346</v>
      </c>
      <c r="G168" s="107">
        <v>0.19442729423910676</v>
      </c>
      <c r="H168" s="107">
        <v>0.22835114265614687</v>
      </c>
      <c r="I168" s="107">
        <v>0.14611436612960738</v>
      </c>
      <c r="J168" s="107">
        <v>0.2208895484928326</v>
      </c>
      <c r="K168" s="107">
        <v>-4.885952273505445E-2</v>
      </c>
      <c r="L168" s="107">
        <v>-0.4115957657642827</v>
      </c>
      <c r="M168" s="107">
        <v>-1</v>
      </c>
      <c r="N168" s="107" t="s">
        <v>7794</v>
      </c>
      <c r="O168" s="107" t="s">
        <v>7794</v>
      </c>
      <c r="P168" s="107" t="s">
        <v>7794</v>
      </c>
      <c r="Q168" s="107" t="s">
        <v>7794</v>
      </c>
      <c r="R168" s="107" t="s">
        <v>7794</v>
      </c>
    </row>
    <row r="169" spans="1:18">
      <c r="A169" s="89" t="s">
        <v>334</v>
      </c>
      <c r="B169" s="89" t="s">
        <v>77</v>
      </c>
      <c r="C169" s="107">
        <v>6.4070114500545117E-2</v>
      </c>
      <c r="D169" s="107">
        <v>5.1572839361257561E-2</v>
      </c>
      <c r="E169" s="107">
        <v>-7.0413261269160476E-2</v>
      </c>
      <c r="F169" s="107">
        <v>0.18990078759627149</v>
      </c>
      <c r="G169" s="107">
        <v>8.3811955574893293E-2</v>
      </c>
      <c r="H169" s="107">
        <v>6.9359163965383441E-2</v>
      </c>
      <c r="I169" s="107">
        <v>8.3221588346678255E-2</v>
      </c>
      <c r="J169" s="107">
        <v>-0.17777217528374178</v>
      </c>
      <c r="K169" s="107">
        <v>5.335979584996231E-2</v>
      </c>
      <c r="L169" s="107">
        <v>-3.3152907462895564E-3</v>
      </c>
      <c r="M169" s="107">
        <v>-1</v>
      </c>
      <c r="N169" s="107" t="s">
        <v>7794</v>
      </c>
      <c r="O169" s="107" t="s">
        <v>7794</v>
      </c>
      <c r="P169" s="107" t="s">
        <v>7794</v>
      </c>
      <c r="Q169" s="107" t="s">
        <v>7794</v>
      </c>
      <c r="R169" s="107" t="s">
        <v>7794</v>
      </c>
    </row>
    <row r="170" spans="1:18" ht="25.5">
      <c r="A170" s="89" t="s">
        <v>335</v>
      </c>
      <c r="B170" s="89" t="s">
        <v>76</v>
      </c>
      <c r="C170" s="107">
        <v>-0.13955611076764662</v>
      </c>
      <c r="D170" s="107">
        <v>6.9137161184831042E-2</v>
      </c>
      <c r="E170" s="107">
        <v>0.27899772231580111</v>
      </c>
      <c r="F170" s="107">
        <v>-0.11089895961083118</v>
      </c>
      <c r="G170" s="107">
        <v>0.29551691862409735</v>
      </c>
      <c r="H170" s="107">
        <v>0.56806699585446974</v>
      </c>
      <c r="I170" s="107">
        <v>0.25736499007343139</v>
      </c>
      <c r="J170" s="107">
        <v>2.2011066810662814</v>
      </c>
      <c r="K170" s="107">
        <v>1.3623441331402919E-2</v>
      </c>
      <c r="L170" s="107">
        <v>-6.5298254210325646E-2</v>
      </c>
      <c r="M170" s="107">
        <v>-1</v>
      </c>
      <c r="N170" s="107" t="s">
        <v>7794</v>
      </c>
      <c r="O170" s="107" t="s">
        <v>7794</v>
      </c>
      <c r="P170" s="107" t="s">
        <v>7794</v>
      </c>
      <c r="Q170" s="107" t="s">
        <v>7794</v>
      </c>
      <c r="R170" s="107" t="s">
        <v>7794</v>
      </c>
    </row>
    <row r="171" spans="1:18" ht="25.5">
      <c r="A171" s="89" t="s">
        <v>336</v>
      </c>
      <c r="B171" s="89" t="s">
        <v>75</v>
      </c>
      <c r="C171" s="107">
        <v>0.19174094484932835</v>
      </c>
      <c r="D171" s="107">
        <v>0.18050021354875412</v>
      </c>
      <c r="E171" s="107">
        <v>-0.23235593818911293</v>
      </c>
      <c r="F171" s="107">
        <v>0.31472791223780971</v>
      </c>
      <c r="G171" s="107">
        <v>0.16301498388008628</v>
      </c>
      <c r="H171" s="107">
        <v>0.15505613944289487</v>
      </c>
      <c r="I171" s="107">
        <v>0.1467850040497638</v>
      </c>
      <c r="J171" s="107">
        <v>-0.35066169163644845</v>
      </c>
      <c r="K171" s="107">
        <v>6.4886498846380647E-2</v>
      </c>
      <c r="L171" s="107">
        <v>7.2688697948296355E-2</v>
      </c>
      <c r="M171" s="107">
        <v>-1</v>
      </c>
      <c r="N171" s="107" t="s">
        <v>7794</v>
      </c>
      <c r="O171" s="107" t="s">
        <v>7794</v>
      </c>
      <c r="P171" s="107" t="s">
        <v>7794</v>
      </c>
      <c r="Q171" s="107" t="s">
        <v>7794</v>
      </c>
      <c r="R171" s="107" t="s">
        <v>7794</v>
      </c>
    </row>
    <row r="172" spans="1:18">
      <c r="A172" s="89" t="s">
        <v>337</v>
      </c>
      <c r="B172" s="89" t="s">
        <v>74</v>
      </c>
      <c r="C172" s="107">
        <v>0.21194512719954917</v>
      </c>
      <c r="D172" s="107">
        <v>3.1153299635624929</v>
      </c>
      <c r="E172" s="107">
        <v>0.53754899010122736</v>
      </c>
      <c r="F172" s="107">
        <v>0.47192893201998554</v>
      </c>
      <c r="G172" s="107">
        <v>0.30661640178606309</v>
      </c>
      <c r="H172" s="107">
        <v>0.23210721350876518</v>
      </c>
      <c r="I172" s="107">
        <v>0.14209284432761971</v>
      </c>
      <c r="J172" s="107">
        <v>9.3327390109732677E-2</v>
      </c>
      <c r="K172" s="107">
        <v>-7.8651207030164816E-3</v>
      </c>
      <c r="L172" s="107">
        <v>0.278559050983745</v>
      </c>
      <c r="M172" s="107">
        <v>0.14463738775589574</v>
      </c>
      <c r="N172" s="107">
        <v>6.7223367130062606E-2</v>
      </c>
      <c r="O172" s="107">
        <v>7.7699285916195349E-2</v>
      </c>
      <c r="P172" s="107">
        <v>0.13821464663534266</v>
      </c>
      <c r="Q172" s="107">
        <v>1.7027174350548346E-2</v>
      </c>
      <c r="R172" s="107">
        <v>0.18754021769211349</v>
      </c>
    </row>
    <row r="173" spans="1:18">
      <c r="A173" s="89" t="s">
        <v>338</v>
      </c>
      <c r="B173" s="89" t="s">
        <v>73</v>
      </c>
      <c r="C173" s="107">
        <v>-8.9681613171590069E-2</v>
      </c>
      <c r="D173" s="107">
        <v>4.3029555425793564E-2</v>
      </c>
      <c r="E173" s="107">
        <v>-6.2108731514909588E-2</v>
      </c>
      <c r="F173" s="107">
        <v>0.15433247247456561</v>
      </c>
      <c r="G173" s="107">
        <v>-0.17375022745469104</v>
      </c>
      <c r="H173" s="107">
        <v>0.31784132238849039</v>
      </c>
      <c r="I173" s="107">
        <v>0.13476101160224241</v>
      </c>
      <c r="J173" s="107">
        <v>-2.8316388356065425E-2</v>
      </c>
      <c r="K173" s="107">
        <v>0.20002431571325063</v>
      </c>
      <c r="L173" s="107">
        <v>-7.4575562125960726E-2</v>
      </c>
      <c r="M173" s="107">
        <v>-1</v>
      </c>
      <c r="N173" s="107" t="s">
        <v>7794</v>
      </c>
      <c r="O173" s="107" t="s">
        <v>7794</v>
      </c>
      <c r="P173" s="107" t="s">
        <v>7794</v>
      </c>
      <c r="Q173" s="107" t="s">
        <v>7794</v>
      </c>
      <c r="R173" s="107" t="s">
        <v>7794</v>
      </c>
    </row>
    <row r="174" spans="1:18">
      <c r="A174" s="89" t="s">
        <v>339</v>
      </c>
      <c r="B174" s="89" t="s">
        <v>72</v>
      </c>
      <c r="C174" s="107">
        <v>-0.92318899407290744</v>
      </c>
      <c r="D174" s="107">
        <v>1.8536889173979443E-2</v>
      </c>
      <c r="E174" s="107">
        <v>0.48413926180332933</v>
      </c>
      <c r="F174" s="107">
        <v>-0.40273181105528633</v>
      </c>
      <c r="G174" s="107">
        <v>0.79277057671813433</v>
      </c>
      <c r="H174" s="107">
        <v>-0.18698950967584371</v>
      </c>
      <c r="I174" s="107">
        <v>-9.7359591001581314E-2</v>
      </c>
      <c r="J174" s="107">
        <v>-0.18932207247867006</v>
      </c>
      <c r="K174" s="107">
        <v>0.16049913441541097</v>
      </c>
      <c r="L174" s="107">
        <v>1.2267963752757391</v>
      </c>
      <c r="M174" s="107">
        <v>-1</v>
      </c>
      <c r="N174" s="107" t="s">
        <v>7794</v>
      </c>
      <c r="O174" s="107" t="s">
        <v>7794</v>
      </c>
      <c r="P174" s="107" t="s">
        <v>7794</v>
      </c>
      <c r="Q174" s="107" t="s">
        <v>7794</v>
      </c>
      <c r="R174" s="107" t="s">
        <v>7794</v>
      </c>
    </row>
    <row r="175" spans="1:18">
      <c r="A175" s="89" t="s">
        <v>341</v>
      </c>
      <c r="B175" s="89" t="s">
        <v>71</v>
      </c>
      <c r="C175" s="107">
        <v>0.342080539853026</v>
      </c>
      <c r="D175" s="107">
        <v>0.59386497997731547</v>
      </c>
      <c r="E175" s="107">
        <v>0.33343852644275618</v>
      </c>
      <c r="F175" s="107">
        <v>0.12062698946133099</v>
      </c>
      <c r="G175" s="107">
        <v>-7.783513622317717E-2</v>
      </c>
      <c r="H175" s="107">
        <v>0.22124983894034123</v>
      </c>
      <c r="I175" s="107">
        <v>-0.15530834586458253</v>
      </c>
      <c r="J175" s="107">
        <v>-1.2983812353632773E-2</v>
      </c>
      <c r="K175" s="107">
        <v>-0.2486083360643575</v>
      </c>
      <c r="L175" s="107">
        <v>-0.18675389890223448</v>
      </c>
      <c r="M175" s="107">
        <v>-1</v>
      </c>
      <c r="N175" s="107" t="s">
        <v>7794</v>
      </c>
      <c r="O175" s="107" t="s">
        <v>7794</v>
      </c>
      <c r="P175" s="107" t="s">
        <v>7794</v>
      </c>
      <c r="Q175" s="107" t="s">
        <v>7794</v>
      </c>
      <c r="R175" s="107" t="s">
        <v>7794</v>
      </c>
    </row>
    <row r="176" spans="1:18" ht="25.5">
      <c r="A176" s="89" t="s">
        <v>342</v>
      </c>
      <c r="B176" s="89" t="s">
        <v>172</v>
      </c>
      <c r="C176" s="107">
        <v>0.4576124072030725</v>
      </c>
      <c r="D176" s="107">
        <v>0.67010517198157049</v>
      </c>
      <c r="E176" s="107">
        <v>0.76191630008151101</v>
      </c>
      <c r="F176" s="107">
        <v>0.39773357746595472</v>
      </c>
      <c r="G176" s="107">
        <v>0.54104306151783899</v>
      </c>
      <c r="H176" s="107">
        <v>0.10148112546960708</v>
      </c>
      <c r="I176" s="107">
        <v>-7.6194945271069403E-2</v>
      </c>
      <c r="J176" s="107">
        <v>-0.19870837456809298</v>
      </c>
      <c r="K176" s="107">
        <v>-0.24149786296808362</v>
      </c>
      <c r="L176" s="107">
        <v>-8.3276299468681647E-2</v>
      </c>
      <c r="M176" s="107">
        <v>-1</v>
      </c>
      <c r="N176" s="107" t="s">
        <v>7794</v>
      </c>
      <c r="O176" s="107" t="s">
        <v>7794</v>
      </c>
      <c r="P176" s="107" t="s">
        <v>7794</v>
      </c>
      <c r="Q176" s="107" t="s">
        <v>7794</v>
      </c>
      <c r="R176" s="107" t="s">
        <v>7794</v>
      </c>
    </row>
    <row r="177" spans="1:18">
      <c r="A177" s="89" t="s">
        <v>2298</v>
      </c>
      <c r="B177" s="89" t="s">
        <v>2299</v>
      </c>
      <c r="C177" s="107" t="s">
        <v>7794</v>
      </c>
      <c r="D177" s="107" t="s">
        <v>7794</v>
      </c>
      <c r="E177" s="107" t="s">
        <v>7794</v>
      </c>
      <c r="F177" s="107" t="s">
        <v>7794</v>
      </c>
      <c r="G177" s="107" t="s">
        <v>7794</v>
      </c>
      <c r="H177" s="107" t="s">
        <v>7794</v>
      </c>
      <c r="I177" s="107" t="s">
        <v>7794</v>
      </c>
      <c r="J177" s="107" t="s">
        <v>7794</v>
      </c>
      <c r="K177" s="107" t="s">
        <v>7794</v>
      </c>
      <c r="L177" s="107" t="s">
        <v>7794</v>
      </c>
      <c r="M177" s="107" t="s">
        <v>7794</v>
      </c>
      <c r="N177" s="107">
        <v>-5.7246160848752337E-2</v>
      </c>
      <c r="O177" s="107">
        <v>1.7725252840485872E-3</v>
      </c>
      <c r="P177" s="107">
        <v>0.23520411020581999</v>
      </c>
      <c r="Q177" s="107">
        <v>-0.20078112850222929</v>
      </c>
      <c r="R177" s="107">
        <v>-0.98254652470448856</v>
      </c>
    </row>
    <row r="178" spans="1:18" ht="25.5">
      <c r="A178" s="89" t="s">
        <v>2305</v>
      </c>
      <c r="B178" s="89" t="s">
        <v>2306</v>
      </c>
      <c r="C178" s="107" t="s">
        <v>7794</v>
      </c>
      <c r="D178" s="107" t="s">
        <v>7794</v>
      </c>
      <c r="E178" s="107" t="s">
        <v>7794</v>
      </c>
      <c r="F178" s="107" t="s">
        <v>7794</v>
      </c>
      <c r="G178" s="107" t="s">
        <v>7794</v>
      </c>
      <c r="H178" s="107" t="s">
        <v>7794</v>
      </c>
      <c r="I178" s="107" t="s">
        <v>7794</v>
      </c>
      <c r="J178" s="107" t="s">
        <v>7794</v>
      </c>
      <c r="K178" s="107" t="s">
        <v>7794</v>
      </c>
      <c r="L178" s="107" t="s">
        <v>7794</v>
      </c>
      <c r="M178" s="107" t="s">
        <v>7794</v>
      </c>
      <c r="N178" s="107">
        <v>-0.44863416588806704</v>
      </c>
      <c r="O178" s="107">
        <v>-1</v>
      </c>
      <c r="P178" s="107" t="s">
        <v>7794</v>
      </c>
      <c r="Q178" s="107">
        <v>-1</v>
      </c>
      <c r="R178" s="107" t="s">
        <v>7794</v>
      </c>
    </row>
    <row r="179" spans="1:18">
      <c r="A179" s="89" t="s">
        <v>2311</v>
      </c>
      <c r="B179" s="89" t="s">
        <v>93</v>
      </c>
      <c r="C179" s="107" t="s">
        <v>7794</v>
      </c>
      <c r="D179" s="107" t="s">
        <v>7794</v>
      </c>
      <c r="E179" s="107" t="s">
        <v>7794</v>
      </c>
      <c r="F179" s="107" t="s">
        <v>7794</v>
      </c>
      <c r="G179" s="107" t="s">
        <v>7794</v>
      </c>
      <c r="H179" s="107" t="s">
        <v>7794</v>
      </c>
      <c r="I179" s="107" t="s">
        <v>7794</v>
      </c>
      <c r="J179" s="107" t="s">
        <v>7794</v>
      </c>
      <c r="K179" s="107" t="s">
        <v>7794</v>
      </c>
      <c r="L179" s="107" t="s">
        <v>7794</v>
      </c>
      <c r="M179" s="107" t="s">
        <v>7794</v>
      </c>
      <c r="N179" s="107">
        <v>0.11380069812697946</v>
      </c>
      <c r="O179" s="107">
        <v>-6.108246682808538E-2</v>
      </c>
      <c r="P179" s="107">
        <v>1.3376605369332939E-2</v>
      </c>
      <c r="Q179" s="107">
        <v>-8.0132535474678357E-2</v>
      </c>
      <c r="R179" s="107">
        <v>-3.9322916555880827E-2</v>
      </c>
    </row>
    <row r="180" spans="1:18" ht="25.5">
      <c r="A180" s="89" t="s">
        <v>2318</v>
      </c>
      <c r="B180" s="89" t="s">
        <v>2319</v>
      </c>
      <c r="C180" s="107" t="s">
        <v>7794</v>
      </c>
      <c r="D180" s="107" t="s">
        <v>7794</v>
      </c>
      <c r="E180" s="107" t="s">
        <v>7794</v>
      </c>
      <c r="F180" s="107" t="s">
        <v>7794</v>
      </c>
      <c r="G180" s="107" t="s">
        <v>7794</v>
      </c>
      <c r="H180" s="107" t="s">
        <v>7794</v>
      </c>
      <c r="I180" s="107" t="s">
        <v>7794</v>
      </c>
      <c r="J180" s="107" t="s">
        <v>7794</v>
      </c>
      <c r="K180" s="107" t="s">
        <v>7794</v>
      </c>
      <c r="L180" s="107" t="s">
        <v>7794</v>
      </c>
      <c r="M180" s="107" t="s">
        <v>7794</v>
      </c>
      <c r="N180" s="107">
        <v>1.5709614509009886</v>
      </c>
      <c r="O180" s="107">
        <v>0.27976853842835592</v>
      </c>
      <c r="P180" s="107">
        <v>0.22639663441547064</v>
      </c>
      <c r="Q180" s="107">
        <v>-3.6828986375774142E-2</v>
      </c>
      <c r="R180" s="107">
        <v>0.15004917572569121</v>
      </c>
    </row>
    <row r="181" spans="1:18" ht="25.5">
      <c r="A181" s="89" t="s">
        <v>2322</v>
      </c>
      <c r="B181" s="89" t="s">
        <v>2323</v>
      </c>
      <c r="C181" s="107" t="s">
        <v>7794</v>
      </c>
      <c r="D181" s="107" t="s">
        <v>7794</v>
      </c>
      <c r="E181" s="107" t="s">
        <v>7794</v>
      </c>
      <c r="F181" s="107" t="s">
        <v>7794</v>
      </c>
      <c r="G181" s="107" t="s">
        <v>7794</v>
      </c>
      <c r="H181" s="107" t="s">
        <v>7794</v>
      </c>
      <c r="I181" s="107" t="s">
        <v>7794</v>
      </c>
      <c r="J181" s="107" t="s">
        <v>7794</v>
      </c>
      <c r="K181" s="107" t="s">
        <v>7794</v>
      </c>
      <c r="L181" s="107" t="s">
        <v>7794</v>
      </c>
      <c r="M181" s="107" t="s">
        <v>7794</v>
      </c>
      <c r="N181" s="107">
        <v>33.052709256877719</v>
      </c>
      <c r="O181" s="107">
        <v>-2.9889626526852231E-3</v>
      </c>
      <c r="P181" s="107">
        <v>-0.14928414409769519</v>
      </c>
      <c r="Q181" s="107">
        <v>6.8479574980209179E-2</v>
      </c>
      <c r="R181" s="107">
        <v>0.94949954898126165</v>
      </c>
    </row>
    <row r="182" spans="1:18" ht="25.5">
      <c r="A182" s="89" t="s">
        <v>2326</v>
      </c>
      <c r="B182" s="89" t="s">
        <v>2327</v>
      </c>
      <c r="C182" s="107" t="s">
        <v>7794</v>
      </c>
      <c r="D182" s="107" t="s">
        <v>7794</v>
      </c>
      <c r="E182" s="107" t="s">
        <v>7794</v>
      </c>
      <c r="F182" s="107" t="s">
        <v>7794</v>
      </c>
      <c r="G182" s="107" t="s">
        <v>7794</v>
      </c>
      <c r="H182" s="107" t="s">
        <v>7794</v>
      </c>
      <c r="I182" s="107" t="s">
        <v>7794</v>
      </c>
      <c r="J182" s="107" t="s">
        <v>7794</v>
      </c>
      <c r="K182" s="107" t="s">
        <v>7794</v>
      </c>
      <c r="L182" s="107" t="s">
        <v>7794</v>
      </c>
      <c r="M182" s="107" t="s">
        <v>7794</v>
      </c>
      <c r="N182" s="107">
        <v>0.86776443814459059</v>
      </c>
      <c r="O182" s="107">
        <v>0.19274539181736383</v>
      </c>
      <c r="P182" s="107">
        <v>7.7257650457809302E-3</v>
      </c>
      <c r="Q182" s="107">
        <v>0.12314884784707192</v>
      </c>
      <c r="R182" s="107">
        <v>0.10805144709731729</v>
      </c>
    </row>
    <row r="183" spans="1:18">
      <c r="A183" s="89" t="s">
        <v>343</v>
      </c>
      <c r="B183" s="89" t="s">
        <v>70</v>
      </c>
      <c r="C183" s="107">
        <v>0.12096927728427986</v>
      </c>
      <c r="D183" s="107">
        <v>9.0345893915754205E-2</v>
      </c>
      <c r="E183" s="107">
        <v>6.3350967947936265E-2</v>
      </c>
      <c r="F183" s="107">
        <v>3.189646947382041E-2</v>
      </c>
      <c r="G183" s="107">
        <v>8.2287910361412697E-2</v>
      </c>
      <c r="H183" s="107">
        <v>5.6264662999041315E-2</v>
      </c>
      <c r="I183" s="107">
        <v>2.5433505921194088E-2</v>
      </c>
      <c r="J183" s="107">
        <v>6.0690042222486973E-2</v>
      </c>
      <c r="K183" s="107">
        <v>0.15568235631602101</v>
      </c>
      <c r="L183" s="107">
        <v>4.295839278692104E-2</v>
      </c>
      <c r="M183" s="107">
        <v>-1</v>
      </c>
      <c r="N183" s="107" t="s">
        <v>7794</v>
      </c>
      <c r="O183" s="107" t="s">
        <v>7794</v>
      </c>
      <c r="P183" s="107" t="s">
        <v>7794</v>
      </c>
      <c r="Q183" s="107" t="s">
        <v>7794</v>
      </c>
      <c r="R183" s="107" t="s">
        <v>7794</v>
      </c>
    </row>
    <row r="184" spans="1:18">
      <c r="A184" s="89" t="s">
        <v>344</v>
      </c>
      <c r="B184" s="89" t="s">
        <v>2330</v>
      </c>
      <c r="C184" s="107">
        <v>9.2990499504049362E-2</v>
      </c>
      <c r="D184" s="107">
        <v>6.0896537123557026E-2</v>
      </c>
      <c r="E184" s="107">
        <v>0.12818052922049628</v>
      </c>
      <c r="F184" s="107">
        <v>1.5172766417990369E-2</v>
      </c>
      <c r="G184" s="107">
        <v>-4.0202691622882147E-2</v>
      </c>
      <c r="H184" s="107">
        <v>4.7160094915288164E-2</v>
      </c>
      <c r="I184" s="107">
        <v>0.16872737483498668</v>
      </c>
      <c r="J184" s="107">
        <v>-0.13334125717229484</v>
      </c>
      <c r="K184" s="107">
        <v>0.10139074728777597</v>
      </c>
      <c r="L184" s="107">
        <v>6.3976736980389637E-2</v>
      </c>
      <c r="M184" s="107">
        <v>6.8091970975763028E-2</v>
      </c>
      <c r="N184" s="107">
        <v>0.46088322285677052</v>
      </c>
      <c r="O184" s="107">
        <v>0.14850324352824407</v>
      </c>
      <c r="P184" s="107">
        <v>8.460127850760446E-2</v>
      </c>
      <c r="Q184" s="107">
        <v>0.10657361429263346</v>
      </c>
      <c r="R184" s="107">
        <v>0.1632394354021045</v>
      </c>
    </row>
    <row r="185" spans="1:18">
      <c r="A185" s="89" t="s">
        <v>345</v>
      </c>
      <c r="B185" s="89" t="s">
        <v>2351</v>
      </c>
      <c r="C185" s="107">
        <v>0.18350560001265714</v>
      </c>
      <c r="D185" s="107">
        <v>0.15433084509383965</v>
      </c>
      <c r="E185" s="107">
        <v>0.11940005061517156</v>
      </c>
      <c r="F185" s="107">
        <v>6.9770306089847134E-2</v>
      </c>
      <c r="G185" s="107">
        <v>1.9109311822635977E-3</v>
      </c>
      <c r="H185" s="107">
        <v>5.7318336899031541E-2</v>
      </c>
      <c r="I185" s="107">
        <v>0.11106901375001987</v>
      </c>
      <c r="J185" s="107">
        <v>-1.2066182992334751E-2</v>
      </c>
      <c r="K185" s="107">
        <v>0.18716885634546965</v>
      </c>
      <c r="L185" s="107">
        <v>0.11840889260532395</v>
      </c>
      <c r="M185" s="107">
        <v>4.9432877431910605E-2</v>
      </c>
      <c r="N185" s="107">
        <v>0.16693903093742679</v>
      </c>
      <c r="O185" s="107">
        <v>1.1519826720241655E-2</v>
      </c>
      <c r="P185" s="107">
        <v>0.15833114751542054</v>
      </c>
      <c r="Q185" s="107">
        <v>0.18036481537733406</v>
      </c>
      <c r="R185" s="107">
        <v>0.1097774208157658</v>
      </c>
    </row>
    <row r="186" spans="1:18">
      <c r="A186" s="89" t="s">
        <v>2361</v>
      </c>
      <c r="B186" s="89" t="s">
        <v>2362</v>
      </c>
      <c r="C186" s="108" t="s">
        <v>7794</v>
      </c>
      <c r="D186" s="108" t="s">
        <v>7794</v>
      </c>
      <c r="E186" s="108" t="s">
        <v>7794</v>
      </c>
      <c r="F186" s="108" t="s">
        <v>7794</v>
      </c>
      <c r="G186" s="108" t="s">
        <v>7794</v>
      </c>
      <c r="H186" s="108" t="s">
        <v>7794</v>
      </c>
      <c r="I186" s="108" t="s">
        <v>7794</v>
      </c>
      <c r="J186" s="108" t="s">
        <v>7794</v>
      </c>
      <c r="K186" s="108" t="s">
        <v>7794</v>
      </c>
      <c r="L186" s="108" t="s">
        <v>7794</v>
      </c>
      <c r="M186" s="108" t="s">
        <v>7794</v>
      </c>
      <c r="N186" s="108">
        <v>3.3050429328916442E-2</v>
      </c>
      <c r="O186" s="108">
        <v>0.2288082298110381</v>
      </c>
      <c r="P186" s="108">
        <v>-4.8067813757231348E-2</v>
      </c>
      <c r="Q186" s="108">
        <v>7.0268679877720785E-3</v>
      </c>
      <c r="R186" s="108">
        <v>4.6106619850400765E-2</v>
      </c>
    </row>
    <row r="187" spans="1:18" ht="25.5">
      <c r="A187" s="89" t="s">
        <v>2372</v>
      </c>
      <c r="B187" s="89" t="s">
        <v>2373</v>
      </c>
      <c r="C187" s="107" t="s">
        <v>7794</v>
      </c>
      <c r="D187" s="107" t="s">
        <v>7794</v>
      </c>
      <c r="E187" s="107" t="s">
        <v>7794</v>
      </c>
      <c r="F187" s="107" t="s">
        <v>7794</v>
      </c>
      <c r="G187" s="107" t="s">
        <v>7794</v>
      </c>
      <c r="H187" s="107" t="s">
        <v>7794</v>
      </c>
      <c r="I187" s="107" t="s">
        <v>7794</v>
      </c>
      <c r="J187" s="107" t="s">
        <v>7794</v>
      </c>
      <c r="K187" s="107" t="s">
        <v>7794</v>
      </c>
      <c r="L187" s="107" t="s">
        <v>7794</v>
      </c>
      <c r="M187" s="107" t="s">
        <v>7794</v>
      </c>
      <c r="N187" s="107">
        <v>2.7585912368559558</v>
      </c>
      <c r="O187" s="107">
        <v>4.5771815815803141E-2</v>
      </c>
      <c r="P187" s="107">
        <v>-0.15432233231194026</v>
      </c>
      <c r="Q187" s="107">
        <v>6.4059427821113291E-2</v>
      </c>
      <c r="R187" s="107">
        <v>0.30810815162373362</v>
      </c>
    </row>
    <row r="188" spans="1:18">
      <c r="A188" s="89" t="s">
        <v>2380</v>
      </c>
      <c r="B188" s="89" t="s">
        <v>2381</v>
      </c>
      <c r="C188" s="107" t="s">
        <v>7794</v>
      </c>
      <c r="D188" s="107" t="s">
        <v>7794</v>
      </c>
      <c r="E188" s="107" t="s">
        <v>7794</v>
      </c>
      <c r="F188" s="107" t="s">
        <v>7794</v>
      </c>
      <c r="G188" s="107" t="s">
        <v>7794</v>
      </c>
      <c r="H188" s="107" t="s">
        <v>7794</v>
      </c>
      <c r="I188" s="107" t="s">
        <v>7794</v>
      </c>
      <c r="J188" s="107" t="s">
        <v>7794</v>
      </c>
      <c r="K188" s="107" t="s">
        <v>7794</v>
      </c>
      <c r="L188" s="107" t="s">
        <v>7794</v>
      </c>
      <c r="M188" s="107" t="s">
        <v>7794</v>
      </c>
      <c r="N188" s="107">
        <v>4.6523619720155729E-2</v>
      </c>
      <c r="O188" s="107">
        <v>1.9830674204398768E-2</v>
      </c>
      <c r="P188" s="107">
        <v>-2.3977601498717083E-2</v>
      </c>
      <c r="Q188" s="107">
        <v>-0.1363103589732374</v>
      </c>
      <c r="R188" s="107">
        <v>0.28027218678423349</v>
      </c>
    </row>
    <row r="189" spans="1:18">
      <c r="A189" s="89" t="s">
        <v>2386</v>
      </c>
      <c r="B189" s="89" t="s">
        <v>2387</v>
      </c>
      <c r="C189" s="107" t="s">
        <v>7794</v>
      </c>
      <c r="D189" s="107" t="s">
        <v>7794</v>
      </c>
      <c r="E189" s="107" t="s">
        <v>7794</v>
      </c>
      <c r="F189" s="107" t="s">
        <v>7794</v>
      </c>
      <c r="G189" s="107" t="s">
        <v>7794</v>
      </c>
      <c r="H189" s="107" t="s">
        <v>7794</v>
      </c>
      <c r="I189" s="107" t="s">
        <v>7794</v>
      </c>
      <c r="J189" s="107" t="s">
        <v>7794</v>
      </c>
      <c r="K189" s="107" t="s">
        <v>7794</v>
      </c>
      <c r="L189" s="107" t="s">
        <v>7794</v>
      </c>
      <c r="M189" s="107" t="s">
        <v>7794</v>
      </c>
      <c r="N189" s="107">
        <v>-2.5673468018944101E-3</v>
      </c>
      <c r="O189" s="107">
        <v>0</v>
      </c>
      <c r="P189" s="107">
        <v>0</v>
      </c>
      <c r="Q189" s="107">
        <v>-1.0764347565368815E-2</v>
      </c>
      <c r="R189" s="107">
        <v>4.810409522752801E-3</v>
      </c>
    </row>
    <row r="190" spans="1:18" ht="25.5">
      <c r="A190" s="89" t="s">
        <v>7779</v>
      </c>
      <c r="B190" s="89" t="s">
        <v>7780</v>
      </c>
      <c r="C190" s="107" t="s">
        <v>7794</v>
      </c>
      <c r="D190" s="107" t="s">
        <v>7794</v>
      </c>
      <c r="E190" s="107" t="s">
        <v>7794</v>
      </c>
      <c r="F190" s="107" t="s">
        <v>7794</v>
      </c>
      <c r="G190" s="107" t="s">
        <v>7794</v>
      </c>
      <c r="H190" s="107" t="s">
        <v>7794</v>
      </c>
      <c r="I190" s="107" t="s">
        <v>7794</v>
      </c>
      <c r="J190" s="107" t="s">
        <v>7794</v>
      </c>
      <c r="K190" s="107" t="s">
        <v>7794</v>
      </c>
      <c r="L190" s="107" t="s">
        <v>7794</v>
      </c>
      <c r="M190" s="107" t="s">
        <v>7794</v>
      </c>
      <c r="N190" s="107" t="s">
        <v>7794</v>
      </c>
      <c r="O190" s="107">
        <v>-1</v>
      </c>
      <c r="P190" s="107" t="s">
        <v>7794</v>
      </c>
      <c r="Q190" s="107" t="s">
        <v>7794</v>
      </c>
      <c r="R190" s="107" t="s">
        <v>7794</v>
      </c>
    </row>
    <row r="191" spans="1:18">
      <c r="A191" s="89" t="s">
        <v>2390</v>
      </c>
      <c r="B191" s="89" t="s">
        <v>2391</v>
      </c>
      <c r="C191" s="107" t="s">
        <v>7794</v>
      </c>
      <c r="D191" s="107" t="s">
        <v>7794</v>
      </c>
      <c r="E191" s="107" t="s">
        <v>7794</v>
      </c>
      <c r="F191" s="107" t="s">
        <v>7794</v>
      </c>
      <c r="G191" s="107" t="s">
        <v>7794</v>
      </c>
      <c r="H191" s="107" t="s">
        <v>7794</v>
      </c>
      <c r="I191" s="107" t="s">
        <v>7794</v>
      </c>
      <c r="J191" s="107" t="s">
        <v>7794</v>
      </c>
      <c r="K191" s="107" t="s">
        <v>7794</v>
      </c>
      <c r="L191" s="107" t="s">
        <v>7794</v>
      </c>
      <c r="M191" s="107" t="s">
        <v>7794</v>
      </c>
      <c r="N191" s="107">
        <v>-0.2660518827966325</v>
      </c>
      <c r="O191" s="107">
        <v>0.29546341613949245</v>
      </c>
      <c r="P191" s="107">
        <v>0.18311270399784729</v>
      </c>
      <c r="Q191" s="107">
        <v>0.10318390457434568</v>
      </c>
      <c r="R191" s="107">
        <v>0.30246810490133513</v>
      </c>
    </row>
    <row r="192" spans="1:18">
      <c r="A192" s="89" t="s">
        <v>2417</v>
      </c>
      <c r="B192" s="89" t="s">
        <v>2418</v>
      </c>
      <c r="C192" s="107" t="s">
        <v>7794</v>
      </c>
      <c r="D192" s="107" t="s">
        <v>7794</v>
      </c>
      <c r="E192" s="107" t="s">
        <v>7794</v>
      </c>
      <c r="F192" s="107" t="s">
        <v>7794</v>
      </c>
      <c r="G192" s="107" t="s">
        <v>7794</v>
      </c>
      <c r="H192" s="107" t="s">
        <v>7794</v>
      </c>
      <c r="I192" s="107" t="s">
        <v>7794</v>
      </c>
      <c r="J192" s="107" t="s">
        <v>7794</v>
      </c>
      <c r="K192" s="107" t="s">
        <v>7794</v>
      </c>
      <c r="L192" s="107" t="s">
        <v>7794</v>
      </c>
      <c r="M192" s="107" t="s">
        <v>7794</v>
      </c>
      <c r="N192" s="107">
        <v>1.735009080246245</v>
      </c>
      <c r="O192" s="107">
        <v>-0.1950578812679582</v>
      </c>
      <c r="P192" s="107">
        <v>1.8495027895765839</v>
      </c>
      <c r="Q192" s="107">
        <v>0.64212795718700422</v>
      </c>
      <c r="R192" s="107">
        <v>0.21518176017857549</v>
      </c>
    </row>
    <row r="193" spans="1:18">
      <c r="A193" s="89" t="s">
        <v>2427</v>
      </c>
      <c r="B193" s="89" t="s">
        <v>2428</v>
      </c>
      <c r="C193" s="107" t="s">
        <v>7794</v>
      </c>
      <c r="D193" s="107" t="s">
        <v>7794</v>
      </c>
      <c r="E193" s="107" t="s">
        <v>7794</v>
      </c>
      <c r="F193" s="107" t="s">
        <v>7794</v>
      </c>
      <c r="G193" s="107" t="s">
        <v>7794</v>
      </c>
      <c r="H193" s="107" t="s">
        <v>7794</v>
      </c>
      <c r="I193" s="107" t="s">
        <v>7794</v>
      </c>
      <c r="J193" s="107" t="s">
        <v>7794</v>
      </c>
      <c r="K193" s="107" t="s">
        <v>7794</v>
      </c>
      <c r="L193" s="107" t="s">
        <v>7794</v>
      </c>
      <c r="M193" s="107" t="s">
        <v>7794</v>
      </c>
      <c r="N193" s="107">
        <v>-0.1658275394176898</v>
      </c>
      <c r="O193" s="107">
        <v>8.2879946585090458E-2</v>
      </c>
      <c r="P193" s="107">
        <v>0.83810601487649317</v>
      </c>
      <c r="Q193" s="107">
        <v>0.23267851203540113</v>
      </c>
      <c r="R193" s="107">
        <v>4.1216457167942533E-2</v>
      </c>
    </row>
    <row r="194" spans="1:18">
      <c r="A194" s="89" t="s">
        <v>2439</v>
      </c>
      <c r="B194" s="89" t="s">
        <v>2440</v>
      </c>
      <c r="C194" s="107" t="s">
        <v>7794</v>
      </c>
      <c r="D194" s="107" t="s">
        <v>7794</v>
      </c>
      <c r="E194" s="107" t="s">
        <v>7794</v>
      </c>
      <c r="F194" s="107" t="s">
        <v>7794</v>
      </c>
      <c r="G194" s="107" t="s">
        <v>7794</v>
      </c>
      <c r="H194" s="107" t="s">
        <v>7794</v>
      </c>
      <c r="I194" s="107" t="s">
        <v>7794</v>
      </c>
      <c r="J194" s="107" t="s">
        <v>7794</v>
      </c>
      <c r="K194" s="107" t="s">
        <v>7794</v>
      </c>
      <c r="L194" s="107" t="s">
        <v>7794</v>
      </c>
      <c r="M194" s="107" t="s">
        <v>7794</v>
      </c>
      <c r="N194" s="107">
        <v>-0.85977740349038834</v>
      </c>
      <c r="O194" s="107">
        <v>-0.10957865135828937</v>
      </c>
      <c r="P194" s="107">
        <v>-0.89560038675155584</v>
      </c>
      <c r="Q194" s="107">
        <v>9.3665422643913097</v>
      </c>
      <c r="R194" s="107">
        <v>-0.57084843981851474</v>
      </c>
    </row>
    <row r="195" spans="1:18" ht="38.25">
      <c r="A195" s="89" t="s">
        <v>2450</v>
      </c>
      <c r="B195" s="89" t="s">
        <v>7665</v>
      </c>
      <c r="C195" s="107" t="s">
        <v>7794</v>
      </c>
      <c r="D195" s="107" t="s">
        <v>7794</v>
      </c>
      <c r="E195" s="107" t="s">
        <v>7794</v>
      </c>
      <c r="F195" s="107" t="s">
        <v>7794</v>
      </c>
      <c r="G195" s="107" t="s">
        <v>7794</v>
      </c>
      <c r="H195" s="107" t="s">
        <v>7794</v>
      </c>
      <c r="I195" s="107" t="s">
        <v>7794</v>
      </c>
      <c r="J195" s="107" t="s">
        <v>7794</v>
      </c>
      <c r="K195" s="107" t="s">
        <v>7794</v>
      </c>
      <c r="L195" s="107" t="s">
        <v>7794</v>
      </c>
      <c r="M195" s="107" t="s">
        <v>7794</v>
      </c>
      <c r="N195" s="107">
        <v>5.7930875998897235E-3</v>
      </c>
      <c r="O195" s="107">
        <v>0.9018690672141374</v>
      </c>
      <c r="P195" s="107">
        <v>9.6086376528265056</v>
      </c>
      <c r="Q195" s="107">
        <v>-5.8525679949084086E-3</v>
      </c>
      <c r="R195" s="107">
        <v>1.2945444695399027</v>
      </c>
    </row>
    <row r="196" spans="1:18" ht="25.5">
      <c r="A196" s="89" t="s">
        <v>7658</v>
      </c>
      <c r="B196" s="89" t="s">
        <v>7659</v>
      </c>
      <c r="C196" s="107" t="s">
        <v>7794</v>
      </c>
      <c r="D196" s="107" t="s">
        <v>7794</v>
      </c>
      <c r="E196" s="107" t="s">
        <v>7794</v>
      </c>
      <c r="F196" s="107" t="s">
        <v>7794</v>
      </c>
      <c r="G196" s="107" t="s">
        <v>7794</v>
      </c>
      <c r="H196" s="107" t="s">
        <v>7794</v>
      </c>
      <c r="I196" s="107" t="s">
        <v>7794</v>
      </c>
      <c r="J196" s="107" t="s">
        <v>7794</v>
      </c>
      <c r="K196" s="107" t="s">
        <v>7794</v>
      </c>
      <c r="L196" s="107" t="s">
        <v>7794</v>
      </c>
      <c r="M196" s="107" t="s">
        <v>7794</v>
      </c>
      <c r="N196" s="107" t="s">
        <v>7794</v>
      </c>
      <c r="O196" s="107">
        <v>-0.44783510791243342</v>
      </c>
      <c r="P196" s="107">
        <v>-0.52208802032388268</v>
      </c>
      <c r="Q196" s="107">
        <v>0.35422665357433525</v>
      </c>
      <c r="R196" s="107">
        <v>0.66673664857821047</v>
      </c>
    </row>
    <row r="197" spans="1:18">
      <c r="A197" s="89" t="s">
        <v>346</v>
      </c>
      <c r="B197" s="89" t="s">
        <v>67</v>
      </c>
      <c r="C197" s="107">
        <v>0.20402188473150229</v>
      </c>
      <c r="D197" s="107">
        <v>0.17595535989642319</v>
      </c>
      <c r="E197" s="107">
        <v>8.0596133216668697E-2</v>
      </c>
      <c r="F197" s="107">
        <v>0.12863055700026194</v>
      </c>
      <c r="G197" s="107">
        <v>8.3597983077438265E-2</v>
      </c>
      <c r="H197" s="107">
        <v>5.5252754202402388E-2</v>
      </c>
      <c r="I197" s="107">
        <v>7.3136735075548742E-2</v>
      </c>
      <c r="J197" s="107">
        <v>-0.30641546196641101</v>
      </c>
      <c r="K197" s="107">
        <v>-0.2528670485944341</v>
      </c>
      <c r="L197" s="107">
        <v>0.10360933942868278</v>
      </c>
      <c r="M197" s="107">
        <v>-1</v>
      </c>
      <c r="N197" s="107" t="s">
        <v>7794</v>
      </c>
      <c r="O197" s="107" t="s">
        <v>7794</v>
      </c>
      <c r="P197" s="107" t="s">
        <v>7794</v>
      </c>
      <c r="Q197" s="107" t="s">
        <v>7794</v>
      </c>
      <c r="R197" s="107" t="s">
        <v>7794</v>
      </c>
    </row>
    <row r="198" spans="1:18" ht="25.5">
      <c r="A198" s="89" t="s">
        <v>347</v>
      </c>
      <c r="B198" s="89" t="s">
        <v>173</v>
      </c>
      <c r="C198" s="107">
        <v>-7.2990810527911343E-2</v>
      </c>
      <c r="D198" s="107">
        <v>0.54332187531948106</v>
      </c>
      <c r="E198" s="107">
        <v>1.7643224547952974E-2</v>
      </c>
      <c r="F198" s="107">
        <v>-1.6763266149057432E-2</v>
      </c>
      <c r="G198" s="107">
        <v>1.1983985749644432E-2</v>
      </c>
      <c r="H198" s="107">
        <v>0.1486260336412093</v>
      </c>
      <c r="I198" s="107">
        <v>7.3768877206859873E-2</v>
      </c>
      <c r="J198" s="107">
        <v>0.24012456320761366</v>
      </c>
      <c r="K198" s="107">
        <v>-0.2860998167969423</v>
      </c>
      <c r="L198" s="107">
        <v>-0.1484932340112235</v>
      </c>
      <c r="M198" s="107">
        <v>-1</v>
      </c>
      <c r="N198" s="107" t="s">
        <v>7794</v>
      </c>
      <c r="O198" s="107" t="s">
        <v>7794</v>
      </c>
      <c r="P198" s="107" t="s">
        <v>7794</v>
      </c>
      <c r="Q198" s="107" t="s">
        <v>7794</v>
      </c>
      <c r="R198" s="107" t="s">
        <v>7794</v>
      </c>
    </row>
    <row r="199" spans="1:18" ht="25.5">
      <c r="A199" s="89" t="s">
        <v>7773</v>
      </c>
      <c r="B199" s="89" t="s">
        <v>7774</v>
      </c>
      <c r="C199" s="107">
        <v>-0.18479316433115023</v>
      </c>
      <c r="D199" s="107">
        <v>-1.2688345972595245</v>
      </c>
      <c r="E199" s="107">
        <v>-0.88101289276595951</v>
      </c>
      <c r="F199" s="107">
        <v>9.6810782063814749</v>
      </c>
      <c r="G199" s="107">
        <v>0.59991376092683946</v>
      </c>
      <c r="H199" s="107">
        <v>-0.50864270727101213</v>
      </c>
      <c r="I199" s="107">
        <v>2.8035785042140877</v>
      </c>
      <c r="J199" s="107">
        <v>-1.3558765156539054</v>
      </c>
      <c r="K199" s="107">
        <v>0.10706083246786879</v>
      </c>
      <c r="L199" s="107">
        <v>0.18991073232563149</v>
      </c>
      <c r="M199" s="107">
        <v>-1</v>
      </c>
      <c r="N199" s="107" t="s">
        <v>7794</v>
      </c>
      <c r="O199" s="107" t="s">
        <v>7794</v>
      </c>
      <c r="P199" s="107" t="s">
        <v>7794</v>
      </c>
      <c r="Q199" s="107" t="s">
        <v>7794</v>
      </c>
      <c r="R199" s="107" t="s">
        <v>7794</v>
      </c>
    </row>
    <row r="200" spans="1:18">
      <c r="A200" s="102">
        <v>2</v>
      </c>
      <c r="B200" s="103" t="s">
        <v>157</v>
      </c>
      <c r="C200" s="111">
        <v>0.10863705030555693</v>
      </c>
      <c r="D200" s="111">
        <v>0.14248800028799447</v>
      </c>
      <c r="E200" s="111">
        <v>8.6762393362917356E-2</v>
      </c>
      <c r="F200" s="111">
        <v>0.13371254217555961</v>
      </c>
      <c r="G200" s="111">
        <v>-7.7410691222142836E-3</v>
      </c>
      <c r="H200" s="111">
        <v>5.2162129046961159E-2</v>
      </c>
      <c r="I200" s="111">
        <v>8.9616393737413924E-2</v>
      </c>
      <c r="J200" s="111">
        <v>0.14571039207936476</v>
      </c>
      <c r="K200" s="111">
        <v>8.8943245243855218E-2</v>
      </c>
      <c r="L200" s="111">
        <v>0.13695494952951748</v>
      </c>
      <c r="M200" s="111">
        <v>8.4823427617824132E-2</v>
      </c>
      <c r="N200" s="111">
        <v>4.8663110291232936E-2</v>
      </c>
      <c r="O200" s="111">
        <v>8.9524393814991221E-2</v>
      </c>
      <c r="P200" s="111">
        <v>0.15194856640704879</v>
      </c>
      <c r="Q200" s="111">
        <v>0.1315574649717941</v>
      </c>
      <c r="R200" s="111">
        <v>5.756746135727564E-2</v>
      </c>
    </row>
    <row r="201" spans="1:18" ht="25.5">
      <c r="A201" s="89" t="s">
        <v>348</v>
      </c>
      <c r="B201" s="89" t="s">
        <v>66</v>
      </c>
      <c r="C201" s="107">
        <v>0.49174512614375709</v>
      </c>
      <c r="D201" s="107">
        <v>-0.81524841863226349</v>
      </c>
      <c r="E201" s="107">
        <v>0.20740074538250508</v>
      </c>
      <c r="F201" s="107">
        <v>0.36052246957799228</v>
      </c>
      <c r="G201" s="107">
        <v>-0.22752981398034378</v>
      </c>
      <c r="H201" s="107">
        <v>1.5728422248481366</v>
      </c>
      <c r="I201" s="107">
        <v>-0.55343058276727009</v>
      </c>
      <c r="J201" s="107">
        <v>3.3900592437766441E-2</v>
      </c>
      <c r="K201" s="107">
        <v>-3.5210316957322241E-2</v>
      </c>
      <c r="L201" s="107">
        <v>-0.34291920560513833</v>
      </c>
      <c r="M201" s="107">
        <v>-0.35278700960791143</v>
      </c>
      <c r="N201" s="107">
        <v>-0.45013740526477919</v>
      </c>
      <c r="O201" s="107">
        <v>0.29499009820562772</v>
      </c>
      <c r="P201" s="107">
        <v>0.58088363445531654</v>
      </c>
      <c r="Q201" s="107">
        <v>-0.1513172367366743</v>
      </c>
      <c r="R201" s="107">
        <v>1.5947589398368902</v>
      </c>
    </row>
    <row r="202" spans="1:18">
      <c r="A202" s="89" t="s">
        <v>350</v>
      </c>
      <c r="B202" s="89" t="s">
        <v>65</v>
      </c>
      <c r="C202" s="107">
        <v>0.49174512614375709</v>
      </c>
      <c r="D202" s="107">
        <v>-0.81524841863226349</v>
      </c>
      <c r="E202" s="107">
        <v>0.20740074538250508</v>
      </c>
      <c r="F202" s="107">
        <v>0.36052246957799228</v>
      </c>
      <c r="G202" s="107">
        <v>-0.22752981398034378</v>
      </c>
      <c r="H202" s="107">
        <v>1.5728422248481366</v>
      </c>
      <c r="I202" s="107">
        <v>-0.55343058276727009</v>
      </c>
      <c r="J202" s="107">
        <v>3.3900592437766441E-2</v>
      </c>
      <c r="K202" s="107">
        <v>-3.5210316957322241E-2</v>
      </c>
      <c r="L202" s="107">
        <v>-0.34291920560513833</v>
      </c>
      <c r="M202" s="107">
        <v>-0.35278700960791143</v>
      </c>
      <c r="N202" s="107">
        <v>-0.45013740526477919</v>
      </c>
      <c r="O202" s="107">
        <v>0.29499009820562772</v>
      </c>
      <c r="P202" s="107">
        <v>0.58088363445531654</v>
      </c>
      <c r="Q202" s="107">
        <v>-0.1513172367366743</v>
      </c>
      <c r="R202" s="107">
        <v>1.5947589398368902</v>
      </c>
    </row>
    <row r="203" spans="1:18">
      <c r="A203" s="89" t="s">
        <v>351</v>
      </c>
      <c r="B203" s="89" t="s">
        <v>2406</v>
      </c>
      <c r="C203" s="107">
        <v>-9.8806267136625103E-2</v>
      </c>
      <c r="D203" s="107">
        <v>0.16615202169578547</v>
      </c>
      <c r="E203" s="107">
        <v>0.14500331625580776</v>
      </c>
      <c r="F203" s="107">
        <v>8.5350360749131937E-2</v>
      </c>
      <c r="G203" s="107">
        <v>9.354066798511762E-2</v>
      </c>
      <c r="H203" s="107">
        <v>0.1236544689144754</v>
      </c>
      <c r="I203" s="107">
        <v>0.18281664436186951</v>
      </c>
      <c r="J203" s="107">
        <v>0.20573750868346852</v>
      </c>
      <c r="K203" s="107">
        <v>3.4148395309432145E-2</v>
      </c>
      <c r="L203" s="107">
        <v>5.1819386658556565E-2</v>
      </c>
      <c r="M203" s="107">
        <v>-0.52231729421812878</v>
      </c>
      <c r="N203" s="107">
        <v>0.18855601370599828</v>
      </c>
      <c r="O203" s="107">
        <v>0.31611344274368935</v>
      </c>
      <c r="P203" s="107">
        <v>0.13718230478745563</v>
      </c>
      <c r="Q203" s="107">
        <v>9.2856985184113672E-2</v>
      </c>
      <c r="R203" s="107">
        <v>3.3113179799559855E-3</v>
      </c>
    </row>
    <row r="204" spans="1:18" ht="25.5">
      <c r="A204" s="89" t="s">
        <v>352</v>
      </c>
      <c r="B204" s="89" t="s">
        <v>64</v>
      </c>
      <c r="C204" s="107">
        <v>-0.28467652390835285</v>
      </c>
      <c r="D204" s="107">
        <v>-8.037160105647867E-2</v>
      </c>
      <c r="E204" s="107">
        <v>7.2183107352911113E-2</v>
      </c>
      <c r="F204" s="107">
        <v>0.84803899274516481</v>
      </c>
      <c r="G204" s="107">
        <v>-0.32055026574695367</v>
      </c>
      <c r="H204" s="107">
        <v>0.17682775446255961</v>
      </c>
      <c r="I204" s="107">
        <v>-5.8556780048404922E-2</v>
      </c>
      <c r="J204" s="107">
        <v>1.2902145746669178</v>
      </c>
      <c r="K204" s="107">
        <v>-0.28400456282374764</v>
      </c>
      <c r="L204" s="107">
        <v>0.31456588416427578</v>
      </c>
      <c r="M204" s="107">
        <v>-1</v>
      </c>
      <c r="N204" s="107" t="s">
        <v>7794</v>
      </c>
      <c r="O204" s="107" t="s">
        <v>7794</v>
      </c>
      <c r="P204" s="107" t="s">
        <v>7794</v>
      </c>
      <c r="Q204" s="107" t="s">
        <v>7794</v>
      </c>
      <c r="R204" s="107" t="s">
        <v>7794</v>
      </c>
    </row>
    <row r="205" spans="1:18" ht="25.5">
      <c r="A205" s="89" t="s">
        <v>353</v>
      </c>
      <c r="B205" s="89" t="s">
        <v>63</v>
      </c>
      <c r="C205" s="107">
        <v>5.7087019844090925E-3</v>
      </c>
      <c r="D205" s="107">
        <v>0.14547747603718597</v>
      </c>
      <c r="E205" s="107">
        <v>0.24792455767568344</v>
      </c>
      <c r="F205" s="107">
        <v>0.11874932435859464</v>
      </c>
      <c r="G205" s="107">
        <v>-9.2068156893986064E-2</v>
      </c>
      <c r="H205" s="107">
        <v>0.11467046001549708</v>
      </c>
      <c r="I205" s="107">
        <v>9.7656500341698926E-2</v>
      </c>
      <c r="J205" s="107">
        <v>0.16662139925612385</v>
      </c>
      <c r="K205" s="107">
        <v>2.6944601403809276E-2</v>
      </c>
      <c r="L205" s="107">
        <v>2.2106839520040333E-2</v>
      </c>
      <c r="M205" s="107">
        <v>-1</v>
      </c>
      <c r="N205" s="107" t="s">
        <v>7794</v>
      </c>
      <c r="O205" s="107" t="s">
        <v>7794</v>
      </c>
      <c r="P205" s="107" t="s">
        <v>7794</v>
      </c>
      <c r="Q205" s="107" t="s">
        <v>7794</v>
      </c>
      <c r="R205" s="107" t="s">
        <v>7794</v>
      </c>
    </row>
    <row r="206" spans="1:18" ht="25.5">
      <c r="A206" s="89" t="s">
        <v>354</v>
      </c>
      <c r="B206" s="89" t="s">
        <v>62</v>
      </c>
      <c r="C206" s="107">
        <v>-0.48857457695162632</v>
      </c>
      <c r="D206" s="107">
        <v>-0.35727231874472509</v>
      </c>
      <c r="E206" s="107">
        <v>3.9800297892893761</v>
      </c>
      <c r="F206" s="107">
        <v>-0.77726821755488862</v>
      </c>
      <c r="G206" s="107">
        <v>7.5337093336919958E-2</v>
      </c>
      <c r="H206" s="107">
        <v>1.5035339777619652</v>
      </c>
      <c r="I206" s="107">
        <v>9.0083322796353116E-2</v>
      </c>
      <c r="J206" s="107">
        <v>0.83358990758727503</v>
      </c>
      <c r="K206" s="107">
        <v>0.58218835254464296</v>
      </c>
      <c r="L206" s="107">
        <v>0.13948020485070467</v>
      </c>
      <c r="M206" s="107">
        <v>-1</v>
      </c>
      <c r="N206" s="107" t="s">
        <v>7794</v>
      </c>
      <c r="O206" s="107" t="s">
        <v>7794</v>
      </c>
      <c r="P206" s="107" t="s">
        <v>7794</v>
      </c>
      <c r="Q206" s="107" t="s">
        <v>7794</v>
      </c>
      <c r="R206" s="107" t="s">
        <v>7794</v>
      </c>
    </row>
    <row r="207" spans="1:18" ht="25.5">
      <c r="A207" s="89" t="s">
        <v>355</v>
      </c>
      <c r="B207" s="89" t="s">
        <v>61</v>
      </c>
      <c r="C207" s="107">
        <v>-0.17977011716465974</v>
      </c>
      <c r="D207" s="107">
        <v>0.2321439168186914</v>
      </c>
      <c r="E207" s="107">
        <v>-6.1867567545564106E-2</v>
      </c>
      <c r="F207" s="107">
        <v>7.3825164992992187E-2</v>
      </c>
      <c r="G207" s="107">
        <v>0.47123297561295563</v>
      </c>
      <c r="H207" s="107">
        <v>0.10905456537814029</v>
      </c>
      <c r="I207" s="107">
        <v>0.29358858457365966</v>
      </c>
      <c r="J207" s="107">
        <v>0.18462800076188013</v>
      </c>
      <c r="K207" s="107">
        <v>3.7219969641533623E-2</v>
      </c>
      <c r="L207" s="107">
        <v>6.0396147234279995E-2</v>
      </c>
      <c r="M207" s="107">
        <v>-1</v>
      </c>
      <c r="N207" s="107" t="s">
        <v>7794</v>
      </c>
      <c r="O207" s="107" t="s">
        <v>7794</v>
      </c>
      <c r="P207" s="107" t="s">
        <v>7794</v>
      </c>
      <c r="Q207" s="107" t="s">
        <v>7794</v>
      </c>
      <c r="R207" s="107" t="s">
        <v>7794</v>
      </c>
    </row>
    <row r="208" spans="1:18">
      <c r="A208" s="89" t="s">
        <v>2536</v>
      </c>
      <c r="B208" s="89" t="s">
        <v>2537</v>
      </c>
      <c r="C208" s="107" t="s">
        <v>7794</v>
      </c>
      <c r="D208" s="107" t="s">
        <v>7794</v>
      </c>
      <c r="E208" s="107" t="s">
        <v>7794</v>
      </c>
      <c r="F208" s="107" t="s">
        <v>7794</v>
      </c>
      <c r="G208" s="107" t="s">
        <v>7794</v>
      </c>
      <c r="H208" s="107" t="s">
        <v>7794</v>
      </c>
      <c r="I208" s="107" t="s">
        <v>7794</v>
      </c>
      <c r="J208" s="107" t="s">
        <v>7794</v>
      </c>
      <c r="K208" s="107" t="s">
        <v>7794</v>
      </c>
      <c r="L208" s="107" t="s">
        <v>7794</v>
      </c>
      <c r="M208" s="107" t="s">
        <v>7794</v>
      </c>
      <c r="N208" s="107">
        <v>0.42185577406090191</v>
      </c>
      <c r="O208" s="107">
        <v>-0.98057008692428538</v>
      </c>
      <c r="P208" s="107">
        <v>12.466002360706522</v>
      </c>
      <c r="Q208" s="107">
        <v>1.981094805181709</v>
      </c>
      <c r="R208" s="107">
        <v>0.68878294048524746</v>
      </c>
    </row>
    <row r="209" spans="1:18">
      <c r="A209" s="89" t="s">
        <v>2540</v>
      </c>
      <c r="B209" s="89" t="s">
        <v>2541</v>
      </c>
      <c r="C209" s="107" t="s">
        <v>7794</v>
      </c>
      <c r="D209" s="107" t="s">
        <v>7794</v>
      </c>
      <c r="E209" s="107" t="s">
        <v>7794</v>
      </c>
      <c r="F209" s="107" t="s">
        <v>7794</v>
      </c>
      <c r="G209" s="107" t="s">
        <v>7794</v>
      </c>
      <c r="H209" s="107" t="s">
        <v>7794</v>
      </c>
      <c r="I209" s="107" t="s">
        <v>7794</v>
      </c>
      <c r="J209" s="107" t="s">
        <v>7794</v>
      </c>
      <c r="K209" s="107" t="s">
        <v>7794</v>
      </c>
      <c r="L209" s="107" t="s">
        <v>7794</v>
      </c>
      <c r="M209" s="107" t="s">
        <v>7794</v>
      </c>
      <c r="N209" s="107">
        <v>0.24853565421456625</v>
      </c>
      <c r="O209" s="107">
        <v>-7.5101569220889619E-2</v>
      </c>
      <c r="P209" s="107">
        <v>0.31477556031534215</v>
      </c>
      <c r="Q209" s="107">
        <v>4.0562463215084277E-2</v>
      </c>
      <c r="R209" s="107">
        <v>1.5727247083442419E-2</v>
      </c>
    </row>
    <row r="210" spans="1:18">
      <c r="A210" s="89" t="s">
        <v>2545</v>
      </c>
      <c r="B210" s="89" t="s">
        <v>2546</v>
      </c>
      <c r="C210" s="107" t="s">
        <v>7794</v>
      </c>
      <c r="D210" s="107" t="s">
        <v>7794</v>
      </c>
      <c r="E210" s="107" t="s">
        <v>7794</v>
      </c>
      <c r="F210" s="107" t="s">
        <v>7794</v>
      </c>
      <c r="G210" s="107" t="s">
        <v>7794</v>
      </c>
      <c r="H210" s="107" t="s">
        <v>7794</v>
      </c>
      <c r="I210" s="107" t="s">
        <v>7794</v>
      </c>
      <c r="J210" s="107" t="s">
        <v>7794</v>
      </c>
      <c r="K210" s="107" t="s">
        <v>7794</v>
      </c>
      <c r="L210" s="107" t="s">
        <v>7794</v>
      </c>
      <c r="M210" s="107" t="s">
        <v>7794</v>
      </c>
      <c r="N210" s="107">
        <v>-0.75476597680401425</v>
      </c>
      <c r="O210" s="107">
        <v>-0.35474712284240284</v>
      </c>
      <c r="P210" s="107">
        <v>-0.41189894220549494</v>
      </c>
      <c r="Q210" s="107">
        <v>2.1262751364635628</v>
      </c>
      <c r="R210" s="107">
        <v>0.94783822781986427</v>
      </c>
    </row>
    <row r="211" spans="1:18">
      <c r="A211" s="89" t="s">
        <v>2548</v>
      </c>
      <c r="B211" s="89" t="s">
        <v>2549</v>
      </c>
      <c r="C211" s="107" t="s">
        <v>7794</v>
      </c>
      <c r="D211" s="107" t="s">
        <v>7794</v>
      </c>
      <c r="E211" s="107" t="s">
        <v>7794</v>
      </c>
      <c r="F211" s="107" t="s">
        <v>7794</v>
      </c>
      <c r="G211" s="107" t="s">
        <v>7794</v>
      </c>
      <c r="H211" s="107" t="s">
        <v>7794</v>
      </c>
      <c r="I211" s="107" t="s">
        <v>7794</v>
      </c>
      <c r="J211" s="107" t="s">
        <v>7794</v>
      </c>
      <c r="K211" s="107" t="s">
        <v>7794</v>
      </c>
      <c r="L211" s="107" t="s">
        <v>7794</v>
      </c>
      <c r="M211" s="107" t="s">
        <v>7794</v>
      </c>
      <c r="N211" s="107">
        <v>0.38594407825489463</v>
      </c>
      <c r="O211" s="107">
        <v>0.60952909511225473</v>
      </c>
      <c r="P211" s="107">
        <v>8.8016906676270157E-2</v>
      </c>
      <c r="Q211" s="107">
        <v>7.7238063175828486E-2</v>
      </c>
      <c r="R211" s="107">
        <v>-4.2000857172639017E-2</v>
      </c>
    </row>
    <row r="212" spans="1:18">
      <c r="A212" s="101" t="s">
        <v>356</v>
      </c>
      <c r="B212" s="89" t="s">
        <v>2408</v>
      </c>
      <c r="C212" s="107">
        <v>0.36835799387576551</v>
      </c>
      <c r="D212" s="107">
        <v>-2.0342555884211855E-2</v>
      </c>
      <c r="E212" s="107">
        <v>1.0675096227952707E-2</v>
      </c>
      <c r="F212" s="107">
        <v>0.12551783267256234</v>
      </c>
      <c r="G212" s="107">
        <v>-0.26264752972384686</v>
      </c>
      <c r="H212" s="107">
        <v>4.0679332097669274E-2</v>
      </c>
      <c r="I212" s="107">
        <v>3.2893389850135568E-2</v>
      </c>
      <c r="J212" s="107">
        <v>0.27923346267584415</v>
      </c>
      <c r="K212" s="107">
        <v>-7.7430796315515082E-2</v>
      </c>
      <c r="L212" s="107">
        <v>0.15910135630788491</v>
      </c>
      <c r="M212" s="107">
        <v>2.4619196653642983</v>
      </c>
      <c r="N212" s="107">
        <v>3.5005580670957714E-2</v>
      </c>
      <c r="O212" s="107">
        <v>-3.2665485341157985E-2</v>
      </c>
      <c r="P212" s="107">
        <v>0.17851011973496811</v>
      </c>
      <c r="Q212" s="107">
        <v>0.22181606751293881</v>
      </c>
      <c r="R212" s="107">
        <v>9.8536281235711343E-2</v>
      </c>
    </row>
    <row r="213" spans="1:18" ht="25.5">
      <c r="A213" s="89" t="s">
        <v>357</v>
      </c>
      <c r="B213" s="89" t="s">
        <v>7786</v>
      </c>
      <c r="C213" s="107">
        <v>1.5477107992844332</v>
      </c>
      <c r="D213" s="107">
        <v>-0.49565898142840592</v>
      </c>
      <c r="E213" s="107">
        <v>0.1100073426250987</v>
      </c>
      <c r="F213" s="107">
        <v>-0.35578098842420547</v>
      </c>
      <c r="G213" s="107">
        <v>6.4593084124956013E-2</v>
      </c>
      <c r="H213" s="107">
        <v>-1.5289581265021002E-2</v>
      </c>
      <c r="I213" s="107">
        <v>5.2450305790863183E-2</v>
      </c>
      <c r="J213" s="107">
        <v>3.4533941585274537</v>
      </c>
      <c r="K213" s="107">
        <v>-0.59923671741280216</v>
      </c>
      <c r="L213" s="107">
        <v>0.15651620995604465</v>
      </c>
      <c r="M213" s="107">
        <v>-1</v>
      </c>
      <c r="N213" s="107" t="s">
        <v>7794</v>
      </c>
      <c r="O213" s="107" t="s">
        <v>7794</v>
      </c>
      <c r="P213" s="107" t="s">
        <v>7794</v>
      </c>
      <c r="Q213" s="107" t="s">
        <v>7794</v>
      </c>
      <c r="R213" s="107" t="s">
        <v>7794</v>
      </c>
    </row>
    <row r="214" spans="1:18" ht="25.5">
      <c r="A214" s="89" t="s">
        <v>358</v>
      </c>
      <c r="B214" s="89" t="s">
        <v>60</v>
      </c>
      <c r="C214" s="107">
        <v>4.3505930363816558E-2</v>
      </c>
      <c r="D214" s="107">
        <v>5.6613915718372487E-2</v>
      </c>
      <c r="E214" s="107">
        <v>6.007561849965426E-2</v>
      </c>
      <c r="F214" s="107">
        <v>5.2871518987230637E-2</v>
      </c>
      <c r="G214" s="107">
        <v>2.3061833457611813E-2</v>
      </c>
      <c r="H214" s="107">
        <v>4.8690750371902514E-3</v>
      </c>
      <c r="I214" s="107">
        <v>5.7029681765304208E-2</v>
      </c>
      <c r="J214" s="107">
        <v>7.4487349137173142E-2</v>
      </c>
      <c r="K214" s="107">
        <v>6.1168663237670673E-2</v>
      </c>
      <c r="L214" s="107">
        <v>0.11151942450391372</v>
      </c>
      <c r="M214" s="107">
        <v>-1</v>
      </c>
      <c r="N214" s="107" t="s">
        <v>7794</v>
      </c>
      <c r="O214" s="107" t="s">
        <v>7794</v>
      </c>
      <c r="P214" s="107" t="s">
        <v>7794</v>
      </c>
      <c r="Q214" s="107" t="s">
        <v>7794</v>
      </c>
      <c r="R214" s="107" t="s">
        <v>7794</v>
      </c>
    </row>
    <row r="215" spans="1:18" ht="25.5">
      <c r="A215" s="89" t="s">
        <v>359</v>
      </c>
      <c r="B215" s="89" t="s">
        <v>7791</v>
      </c>
      <c r="C215" s="107">
        <v>-0.40337566157096527</v>
      </c>
      <c r="D215" s="107">
        <v>0.8304395811282872</v>
      </c>
      <c r="E215" s="107">
        <v>15.869441631818781</v>
      </c>
      <c r="F215" s="107">
        <v>7.6972589064990826E-2</v>
      </c>
      <c r="G215" s="107">
        <v>-1.1898003713717631E-2</v>
      </c>
      <c r="H215" s="107">
        <v>-0.82387172025662414</v>
      </c>
      <c r="I215" s="107">
        <v>-0.15866292667913651</v>
      </c>
      <c r="J215" s="107">
        <v>40.051591622050957</v>
      </c>
      <c r="K215" s="107">
        <v>-0.98485656470675798</v>
      </c>
      <c r="L215" s="107">
        <v>1.3270679459479178</v>
      </c>
      <c r="M215" s="107">
        <v>-1</v>
      </c>
      <c r="N215" s="107" t="s">
        <v>7794</v>
      </c>
      <c r="O215" s="107" t="s">
        <v>7794</v>
      </c>
      <c r="P215" s="107" t="s">
        <v>7794</v>
      </c>
      <c r="Q215" s="107" t="s">
        <v>7794</v>
      </c>
      <c r="R215" s="107" t="s">
        <v>7794</v>
      </c>
    </row>
    <row r="216" spans="1:18" ht="25.5">
      <c r="A216" s="89" t="s">
        <v>360</v>
      </c>
      <c r="B216" s="89" t="s">
        <v>202</v>
      </c>
      <c r="C216" s="107">
        <v>2.2392966879570908</v>
      </c>
      <c r="D216" s="107">
        <v>-9.3464775578102843E-2</v>
      </c>
      <c r="E216" s="107">
        <v>-0.1420672937191394</v>
      </c>
      <c r="F216" s="107">
        <v>0.47869360865180521</v>
      </c>
      <c r="G216" s="107">
        <v>-0.86986734360638451</v>
      </c>
      <c r="H216" s="107">
        <v>1.0996221909587915</v>
      </c>
      <c r="I216" s="107">
        <v>5.4035977468877672E-2</v>
      </c>
      <c r="J216" s="107">
        <v>-0.21967847753277503</v>
      </c>
      <c r="K216" s="107">
        <v>-1.8347642439310641E-2</v>
      </c>
      <c r="L216" s="107">
        <v>1.2243344094815707</v>
      </c>
      <c r="M216" s="107">
        <v>-1</v>
      </c>
      <c r="N216" s="107" t="s">
        <v>7794</v>
      </c>
      <c r="O216" s="107" t="s">
        <v>7794</v>
      </c>
      <c r="P216" s="107" t="s">
        <v>7794</v>
      </c>
      <c r="Q216" s="107" t="s">
        <v>7794</v>
      </c>
      <c r="R216" s="107" t="s">
        <v>7794</v>
      </c>
    </row>
    <row r="217" spans="1:18" ht="25.5">
      <c r="A217" s="89" t="s">
        <v>361</v>
      </c>
      <c r="B217" s="89" t="s">
        <v>59</v>
      </c>
      <c r="C217" s="107">
        <v>-0.35857540479655381</v>
      </c>
      <c r="D217" s="107">
        <v>0.1055840182059733</v>
      </c>
      <c r="E217" s="107">
        <v>-0.1189517756091808</v>
      </c>
      <c r="F217" s="107">
        <v>-0.35146462106468634</v>
      </c>
      <c r="G217" s="107">
        <v>0.10983909985077567</v>
      </c>
      <c r="H217" s="107">
        <v>-0.48228351199315966</v>
      </c>
      <c r="I217" s="107">
        <v>-2.2432211608878756</v>
      </c>
      <c r="J217" s="107">
        <v>-1</v>
      </c>
      <c r="K217" s="107" t="s">
        <v>7794</v>
      </c>
      <c r="L217" s="107">
        <v>-6.7403152682265821E-2</v>
      </c>
      <c r="M217" s="107">
        <v>-1</v>
      </c>
      <c r="N217" s="107" t="s">
        <v>7794</v>
      </c>
      <c r="O217" s="107" t="s">
        <v>7794</v>
      </c>
      <c r="P217" s="107" t="s">
        <v>7794</v>
      </c>
      <c r="Q217" s="107" t="s">
        <v>7794</v>
      </c>
      <c r="R217" s="107" t="s">
        <v>7794</v>
      </c>
    </row>
    <row r="218" spans="1:18" ht="25.5">
      <c r="A218" s="89" t="s">
        <v>362</v>
      </c>
      <c r="B218" s="89" t="s">
        <v>58</v>
      </c>
      <c r="C218" s="107">
        <v>3.772571816890097</v>
      </c>
      <c r="D218" s="107">
        <v>10.281604797289758</v>
      </c>
      <c r="E218" s="107">
        <v>0.20272998929337893</v>
      </c>
      <c r="F218" s="107">
        <v>-0.28406826275698149</v>
      </c>
      <c r="G218" s="107">
        <v>-0.5841333513257736</v>
      </c>
      <c r="H218" s="107">
        <v>-1</v>
      </c>
      <c r="I218" s="107" t="s">
        <v>7794</v>
      </c>
      <c r="J218" s="107" t="s">
        <v>7794</v>
      </c>
      <c r="K218" s="107">
        <v>-3.6790482557617854E-2</v>
      </c>
      <c r="L218" s="107">
        <v>-1</v>
      </c>
      <c r="M218" s="107" t="s">
        <v>7794</v>
      </c>
      <c r="N218" s="107" t="s">
        <v>7794</v>
      </c>
      <c r="O218" s="107" t="s">
        <v>7794</v>
      </c>
      <c r="P218" s="107" t="s">
        <v>7794</v>
      </c>
      <c r="Q218" s="107" t="s">
        <v>7794</v>
      </c>
      <c r="R218" s="107" t="s">
        <v>7794</v>
      </c>
    </row>
    <row r="219" spans="1:18">
      <c r="A219" s="89" t="s">
        <v>2557</v>
      </c>
      <c r="B219" s="89" t="s">
        <v>2537</v>
      </c>
      <c r="C219" s="107" t="s">
        <v>7794</v>
      </c>
      <c r="D219" s="107" t="s">
        <v>7794</v>
      </c>
      <c r="E219" s="107" t="s">
        <v>7794</v>
      </c>
      <c r="F219" s="107" t="s">
        <v>7794</v>
      </c>
      <c r="G219" s="107" t="s">
        <v>7794</v>
      </c>
      <c r="H219" s="107" t="s">
        <v>7794</v>
      </c>
      <c r="I219" s="107" t="s">
        <v>7794</v>
      </c>
      <c r="J219" s="107" t="s">
        <v>7794</v>
      </c>
      <c r="K219" s="107" t="s">
        <v>7794</v>
      </c>
      <c r="L219" s="107" t="s">
        <v>7794</v>
      </c>
      <c r="M219" s="107" t="s">
        <v>7794</v>
      </c>
      <c r="N219" s="107">
        <v>-0.26990356986883179</v>
      </c>
      <c r="O219" s="107">
        <v>0.83719189445411746</v>
      </c>
      <c r="P219" s="107">
        <v>2.2654952526733441E-2</v>
      </c>
      <c r="Q219" s="107">
        <v>0.29711554619453473</v>
      </c>
      <c r="R219" s="107">
        <v>-0.10619463042339183</v>
      </c>
    </row>
    <row r="220" spans="1:18">
      <c r="A220" s="89" t="s">
        <v>2586</v>
      </c>
      <c r="B220" s="89" t="s">
        <v>2541</v>
      </c>
      <c r="C220" s="107" t="s">
        <v>7794</v>
      </c>
      <c r="D220" s="107" t="s">
        <v>7794</v>
      </c>
      <c r="E220" s="107" t="s">
        <v>7794</v>
      </c>
      <c r="F220" s="107" t="s">
        <v>7794</v>
      </c>
      <c r="G220" s="107" t="s">
        <v>7794</v>
      </c>
      <c r="H220" s="107" t="s">
        <v>7794</v>
      </c>
      <c r="I220" s="107" t="s">
        <v>7794</v>
      </c>
      <c r="J220" s="107" t="s">
        <v>7794</v>
      </c>
      <c r="K220" s="107" t="s">
        <v>7794</v>
      </c>
      <c r="L220" s="107" t="s">
        <v>7794</v>
      </c>
      <c r="M220" s="107" t="s">
        <v>7794</v>
      </c>
      <c r="N220" s="107">
        <v>0.16074393885913074</v>
      </c>
      <c r="O220" s="107">
        <v>-7.4013937843892319E-2</v>
      </c>
      <c r="P220" s="107">
        <v>0.20379291369284314</v>
      </c>
      <c r="Q220" s="107">
        <v>0.18390309630894897</v>
      </c>
      <c r="R220" s="107">
        <v>0.17035045515561431</v>
      </c>
    </row>
    <row r="221" spans="1:18">
      <c r="A221" s="89" t="s">
        <v>2602</v>
      </c>
      <c r="B221" s="89" t="s">
        <v>2546</v>
      </c>
      <c r="C221" s="107" t="s">
        <v>7794</v>
      </c>
      <c r="D221" s="107" t="s">
        <v>7794</v>
      </c>
      <c r="E221" s="107" t="s">
        <v>7794</v>
      </c>
      <c r="F221" s="107" t="s">
        <v>7794</v>
      </c>
      <c r="G221" s="107" t="s">
        <v>7794</v>
      </c>
      <c r="H221" s="107" t="s">
        <v>7794</v>
      </c>
      <c r="I221" s="107" t="s">
        <v>7794</v>
      </c>
      <c r="J221" s="107" t="s">
        <v>7794</v>
      </c>
      <c r="K221" s="107" t="s">
        <v>7794</v>
      </c>
      <c r="L221" s="107" t="s">
        <v>7794</v>
      </c>
      <c r="M221" s="107" t="s">
        <v>7794</v>
      </c>
      <c r="N221" s="107">
        <v>-0.24082000728753916</v>
      </c>
      <c r="O221" s="107">
        <v>2.4198038116679417</v>
      </c>
      <c r="P221" s="107">
        <v>0.16930043652974791</v>
      </c>
      <c r="Q221" s="107">
        <v>-0.63615156814743845</v>
      </c>
      <c r="R221" s="107">
        <v>1.3136346634141804</v>
      </c>
    </row>
    <row r="222" spans="1:18">
      <c r="A222" s="89" t="s">
        <v>2607</v>
      </c>
      <c r="B222" s="89" t="s">
        <v>2549</v>
      </c>
      <c r="C222" s="107" t="s">
        <v>7794</v>
      </c>
      <c r="D222" s="107" t="s">
        <v>7794</v>
      </c>
      <c r="E222" s="107" t="s">
        <v>7794</v>
      </c>
      <c r="F222" s="107" t="s">
        <v>7794</v>
      </c>
      <c r="G222" s="107" t="s">
        <v>7794</v>
      </c>
      <c r="H222" s="107" t="s">
        <v>7794</v>
      </c>
      <c r="I222" s="107" t="s">
        <v>7794</v>
      </c>
      <c r="J222" s="107" t="s">
        <v>7794</v>
      </c>
      <c r="K222" s="107" t="s">
        <v>7794</v>
      </c>
      <c r="L222" s="107" t="s">
        <v>7794</v>
      </c>
      <c r="M222" s="107" t="s">
        <v>7794</v>
      </c>
      <c r="N222" s="107">
        <v>-0.18835761356840297</v>
      </c>
      <c r="O222" s="107">
        <v>-0.143378685441092</v>
      </c>
      <c r="P222" s="107">
        <v>0.13317536720374656</v>
      </c>
      <c r="Q222" s="107">
        <v>0.54372192983546275</v>
      </c>
      <c r="R222" s="107">
        <v>-0.13029881685063527</v>
      </c>
    </row>
    <row r="223" spans="1:18" ht="25.5">
      <c r="A223" s="89" t="s">
        <v>7644</v>
      </c>
      <c r="B223" s="89" t="s">
        <v>7645</v>
      </c>
      <c r="C223" s="107" t="s">
        <v>7794</v>
      </c>
      <c r="D223" s="107" t="s">
        <v>7794</v>
      </c>
      <c r="E223" s="107" t="s">
        <v>7794</v>
      </c>
      <c r="F223" s="107" t="s">
        <v>7794</v>
      </c>
      <c r="G223" s="107" t="s">
        <v>7794</v>
      </c>
      <c r="H223" s="107" t="s">
        <v>7794</v>
      </c>
      <c r="I223" s="107" t="s">
        <v>7794</v>
      </c>
      <c r="J223" s="107" t="s">
        <v>7794</v>
      </c>
      <c r="K223" s="107" t="s">
        <v>7794</v>
      </c>
      <c r="L223" s="107" t="s">
        <v>7794</v>
      </c>
      <c r="M223" s="107" t="s">
        <v>7794</v>
      </c>
      <c r="N223" s="107" t="s">
        <v>7794</v>
      </c>
      <c r="O223" s="107" t="s">
        <v>7794</v>
      </c>
      <c r="P223" s="107">
        <v>-0.25484189301118898</v>
      </c>
      <c r="Q223" s="107">
        <v>1.7095441620674428</v>
      </c>
      <c r="R223" s="107">
        <v>-0.61556579397414835</v>
      </c>
    </row>
    <row r="224" spans="1:18">
      <c r="A224" s="89" t="s">
        <v>363</v>
      </c>
      <c r="B224" s="89" t="s">
        <v>57</v>
      </c>
      <c r="C224" s="107">
        <v>6.5114774456154212E-2</v>
      </c>
      <c r="D224" s="107">
        <v>0.15896139393918207</v>
      </c>
      <c r="E224" s="107">
        <v>-2.5471969283072604E-2</v>
      </c>
      <c r="F224" s="107">
        <v>0.35671495675011</v>
      </c>
      <c r="G224" s="107">
        <v>-5.3053044001324157E-2</v>
      </c>
      <c r="H224" s="107">
        <v>2.5564852352051304E-3</v>
      </c>
      <c r="I224" s="107">
        <v>9.7342385434649348E-2</v>
      </c>
      <c r="J224" s="107">
        <v>0.23188485176031381</v>
      </c>
      <c r="K224" s="107">
        <v>-2.1094267459111249E-2</v>
      </c>
      <c r="L224" s="107">
        <v>9.4471799801667089E-2</v>
      </c>
      <c r="M224" s="107">
        <v>-2.1411986573531494E-2</v>
      </c>
      <c r="N224" s="107">
        <v>0.12641332986372267</v>
      </c>
      <c r="O224" s="107">
        <v>6.2930170105480743E-2</v>
      </c>
      <c r="P224" s="107">
        <v>7.7162308480736241E-2</v>
      </c>
      <c r="Q224" s="107">
        <v>8.8910035387226749E-2</v>
      </c>
      <c r="R224" s="107">
        <v>0.11531264567328181</v>
      </c>
    </row>
    <row r="225" spans="1:18">
      <c r="A225" s="89" t="s">
        <v>364</v>
      </c>
      <c r="B225" s="89" t="s">
        <v>56</v>
      </c>
      <c r="C225" s="107">
        <v>9.7410025864757888E-2</v>
      </c>
      <c r="D225" s="107">
        <v>0.16187748224601561</v>
      </c>
      <c r="E225" s="107">
        <v>-1.4391479757396852E-2</v>
      </c>
      <c r="F225" s="107">
        <v>0.18789210189647054</v>
      </c>
      <c r="G225" s="107">
        <v>6.8146752853768255E-3</v>
      </c>
      <c r="H225" s="107">
        <v>9.3027282863874294E-2</v>
      </c>
      <c r="I225" s="107">
        <v>9.3113842315194928E-2</v>
      </c>
      <c r="J225" s="107">
        <v>0.20818543208298679</v>
      </c>
      <c r="K225" s="107">
        <v>-7.0035179639065137E-2</v>
      </c>
      <c r="L225" s="107">
        <v>7.7135050305506825E-2</v>
      </c>
      <c r="M225" s="107">
        <v>2.0950115224461996E-2</v>
      </c>
      <c r="N225" s="107">
        <v>0.11733445760895123</v>
      </c>
      <c r="O225" s="107">
        <v>2.3083445296574245E-2</v>
      </c>
      <c r="P225" s="107">
        <v>0.15028537903686856</v>
      </c>
      <c r="Q225" s="107">
        <v>2.0780969383961789E-2</v>
      </c>
      <c r="R225" s="107">
        <v>0.1772702104173407</v>
      </c>
    </row>
    <row r="226" spans="1:18">
      <c r="A226" s="89" t="s">
        <v>2620</v>
      </c>
      <c r="B226" s="89" t="s">
        <v>2621</v>
      </c>
      <c r="C226" s="107" t="s">
        <v>7794</v>
      </c>
      <c r="D226" s="107" t="s">
        <v>7794</v>
      </c>
      <c r="E226" s="107" t="s">
        <v>7794</v>
      </c>
      <c r="F226" s="107" t="s">
        <v>7794</v>
      </c>
      <c r="G226" s="107" t="s">
        <v>7794</v>
      </c>
      <c r="H226" s="107" t="s">
        <v>7794</v>
      </c>
      <c r="I226" s="107" t="s">
        <v>7794</v>
      </c>
      <c r="J226" s="107" t="s">
        <v>7794</v>
      </c>
      <c r="K226" s="107" t="s">
        <v>7794</v>
      </c>
      <c r="L226" s="107" t="s">
        <v>7794</v>
      </c>
      <c r="M226" s="107" t="s">
        <v>7794</v>
      </c>
      <c r="N226" s="107">
        <v>-3.4742908843191977E-2</v>
      </c>
      <c r="O226" s="107">
        <v>0.51338624924688703</v>
      </c>
      <c r="P226" s="107">
        <v>0.37323550203882827</v>
      </c>
      <c r="Q226" s="107">
        <v>0.25305454676074879</v>
      </c>
      <c r="R226" s="107">
        <v>0.14384935008219069</v>
      </c>
    </row>
    <row r="227" spans="1:18">
      <c r="A227" s="89" t="s">
        <v>365</v>
      </c>
      <c r="B227" s="89" t="s">
        <v>55</v>
      </c>
      <c r="C227" s="107">
        <v>1.4566580774108697</v>
      </c>
      <c r="D227" s="107">
        <v>9.346751187471436E-2</v>
      </c>
      <c r="E227" s="107">
        <v>-0.1397616280916596</v>
      </c>
      <c r="F227" s="107">
        <v>0.41575608882808002</v>
      </c>
      <c r="G227" s="107">
        <v>-0.17089199811210609</v>
      </c>
      <c r="H227" s="107">
        <v>0.15696912987898903</v>
      </c>
      <c r="I227" s="107">
        <v>0.32190651458610797</v>
      </c>
      <c r="J227" s="107">
        <v>9.0557222087000344E-2</v>
      </c>
      <c r="K227" s="107">
        <v>0.1870735721324186</v>
      </c>
      <c r="L227" s="107">
        <v>-5.3560791473313274E-2</v>
      </c>
      <c r="M227" s="107">
        <v>0.4196726720836641</v>
      </c>
      <c r="N227" s="107">
        <v>0.20633946054535213</v>
      </c>
      <c r="O227" s="107">
        <v>0.75438268842314327</v>
      </c>
      <c r="P227" s="107">
        <v>-0.11240501451017737</v>
      </c>
      <c r="Q227" s="107">
        <v>4.1294338192928715E-2</v>
      </c>
      <c r="R227" s="107">
        <v>3.0898091842084696E-2</v>
      </c>
    </row>
    <row r="228" spans="1:18">
      <c r="A228" s="89" t="s">
        <v>366</v>
      </c>
      <c r="B228" s="89" t="s">
        <v>54</v>
      </c>
      <c r="C228" s="107">
        <v>0.287207307228037</v>
      </c>
      <c r="D228" s="107">
        <v>-0.23478513923699917</v>
      </c>
      <c r="E228" s="107">
        <v>-2.0825498558426747E-2</v>
      </c>
      <c r="F228" s="107">
        <v>0.20058585866663581</v>
      </c>
      <c r="G228" s="107">
        <v>-0.42408201817677971</v>
      </c>
      <c r="H228" s="107">
        <v>2.2482338656441891E-2</v>
      </c>
      <c r="I228" s="107">
        <v>0.36750655018316736</v>
      </c>
      <c r="J228" s="107">
        <v>1.0037256469844049</v>
      </c>
      <c r="K228" s="107">
        <v>-0.17646385427290168</v>
      </c>
      <c r="L228" s="107">
        <v>0.21077175829587391</v>
      </c>
      <c r="M228" s="107">
        <v>-0.18481260237634423</v>
      </c>
      <c r="N228" s="107">
        <v>-0.10840851614045655</v>
      </c>
      <c r="O228" s="107">
        <v>0.36435433103001791</v>
      </c>
      <c r="P228" s="107">
        <v>-9.455733918851561E-2</v>
      </c>
      <c r="Q228" s="107">
        <v>0.34091426403621572</v>
      </c>
      <c r="R228" s="107">
        <v>-0.51463766972142189</v>
      </c>
    </row>
    <row r="229" spans="1:18">
      <c r="A229" s="89" t="s">
        <v>2642</v>
      </c>
      <c r="B229" s="89" t="s">
        <v>2643</v>
      </c>
      <c r="C229" s="107" t="s">
        <v>7794</v>
      </c>
      <c r="D229" s="107" t="s">
        <v>7794</v>
      </c>
      <c r="E229" s="107" t="s">
        <v>7794</v>
      </c>
      <c r="F229" s="107" t="s">
        <v>7794</v>
      </c>
      <c r="G229" s="107" t="s">
        <v>7794</v>
      </c>
      <c r="H229" s="107" t="s">
        <v>7794</v>
      </c>
      <c r="I229" s="107" t="s">
        <v>7794</v>
      </c>
      <c r="J229" s="107" t="s">
        <v>7794</v>
      </c>
      <c r="K229" s="107" t="s">
        <v>7794</v>
      </c>
      <c r="L229" s="107" t="s">
        <v>7794</v>
      </c>
      <c r="M229" s="107" t="s">
        <v>7794</v>
      </c>
      <c r="N229" s="107">
        <v>0.21450706480430504</v>
      </c>
      <c r="O229" s="107">
        <v>3.9461376550153915E-2</v>
      </c>
      <c r="P229" s="107">
        <v>7.8195870438412252E-2</v>
      </c>
      <c r="Q229" s="107">
        <v>0.13822690592284848</v>
      </c>
      <c r="R229" s="107">
        <v>0.10542987763539546</v>
      </c>
    </row>
    <row r="230" spans="1:18">
      <c r="A230" s="89" t="s">
        <v>368</v>
      </c>
      <c r="B230" s="89" t="s">
        <v>53</v>
      </c>
      <c r="C230" s="107" t="s">
        <v>7794</v>
      </c>
      <c r="D230" s="107">
        <v>0</v>
      </c>
      <c r="E230" s="107">
        <v>-1</v>
      </c>
      <c r="F230" s="107" t="s">
        <v>7794</v>
      </c>
      <c r="G230" s="107" t="s">
        <v>7794</v>
      </c>
      <c r="H230" s="107">
        <v>6.083333333333333</v>
      </c>
      <c r="I230" s="107">
        <v>-1</v>
      </c>
      <c r="J230" s="107" t="s">
        <v>7794</v>
      </c>
      <c r="K230" s="107" t="s">
        <v>7794</v>
      </c>
      <c r="L230" s="107" t="s">
        <v>7794</v>
      </c>
      <c r="M230" s="107" t="s">
        <v>7794</v>
      </c>
      <c r="N230" s="107" t="s">
        <v>7794</v>
      </c>
      <c r="O230" s="107">
        <v>2.3752526471959357E-2</v>
      </c>
      <c r="P230" s="107">
        <v>20.782177718490274</v>
      </c>
      <c r="Q230" s="107">
        <v>-0.13362957854149393</v>
      </c>
      <c r="R230" s="107">
        <v>-0.14157341886198149</v>
      </c>
    </row>
    <row r="231" spans="1:18">
      <c r="A231" s="89" t="s">
        <v>369</v>
      </c>
      <c r="B231" s="89" t="s">
        <v>2710</v>
      </c>
      <c r="C231" s="107">
        <v>-6.801272813198167E-2</v>
      </c>
      <c r="D231" s="107">
        <v>-0.79504265254974915</v>
      </c>
      <c r="E231" s="107">
        <v>3.28247013765984</v>
      </c>
      <c r="F231" s="107">
        <v>-1</v>
      </c>
      <c r="G231" s="107" t="s">
        <v>7794</v>
      </c>
      <c r="H231" s="107" t="s">
        <v>7794</v>
      </c>
      <c r="I231" s="107" t="s">
        <v>7794</v>
      </c>
      <c r="J231" s="107" t="s">
        <v>7794</v>
      </c>
      <c r="K231" s="107" t="s">
        <v>7794</v>
      </c>
      <c r="L231" s="107" t="s">
        <v>7794</v>
      </c>
      <c r="M231" s="107" t="s">
        <v>7794</v>
      </c>
      <c r="N231" s="107" t="s">
        <v>7794</v>
      </c>
      <c r="O231" s="107" t="s">
        <v>7794</v>
      </c>
      <c r="P231" s="107" t="s">
        <v>7794</v>
      </c>
      <c r="Q231" s="107" t="s">
        <v>7794</v>
      </c>
      <c r="R231" s="107" t="s">
        <v>7794</v>
      </c>
    </row>
    <row r="232" spans="1:18">
      <c r="A232" s="89" t="s">
        <v>370</v>
      </c>
      <c r="B232" s="89" t="s">
        <v>51</v>
      </c>
      <c r="C232" s="107">
        <v>7.1121915187337015E-2</v>
      </c>
      <c r="D232" s="107">
        <v>0.11004429685726058</v>
      </c>
      <c r="E232" s="107">
        <v>2.374272807218758E-2</v>
      </c>
      <c r="F232" s="107">
        <v>0.27857488446735457</v>
      </c>
      <c r="G232" s="107">
        <v>0.11443899587080453</v>
      </c>
      <c r="H232" s="107">
        <v>8.7334058548969251E-2</v>
      </c>
      <c r="I232" s="107">
        <v>8.8806930122213634E-2</v>
      </c>
      <c r="J232" s="107">
        <v>-0.12181077815335584</v>
      </c>
      <c r="K232" s="107">
        <v>8.163118104792999E-2</v>
      </c>
      <c r="L232" s="107">
        <v>2.628406632852176E-2</v>
      </c>
      <c r="M232" s="107">
        <v>-1</v>
      </c>
      <c r="N232" s="107" t="s">
        <v>7794</v>
      </c>
      <c r="O232" s="107" t="s">
        <v>7794</v>
      </c>
      <c r="P232" s="107" t="s">
        <v>7794</v>
      </c>
      <c r="Q232" s="107" t="s">
        <v>7794</v>
      </c>
      <c r="R232" s="107" t="s">
        <v>7794</v>
      </c>
    </row>
    <row r="233" spans="1:18">
      <c r="A233" s="89" t="s">
        <v>371</v>
      </c>
      <c r="B233" s="89" t="s">
        <v>50</v>
      </c>
      <c r="C233" s="107">
        <v>-0.29486007212129173</v>
      </c>
      <c r="D233" s="107">
        <v>0.30273528517880655</v>
      </c>
      <c r="E233" s="107">
        <v>0.14570155451696443</v>
      </c>
      <c r="F233" s="107">
        <v>18.704848733312879</v>
      </c>
      <c r="G233" s="107">
        <v>-0.82159213552301136</v>
      </c>
      <c r="H233" s="107">
        <v>-9.5553155429688341E-2</v>
      </c>
      <c r="I233" s="107">
        <v>1.1153577343272021</v>
      </c>
      <c r="J233" s="107">
        <v>-0.55221581835884204</v>
      </c>
      <c r="K233" s="107">
        <v>-2.8141455945674188E-2</v>
      </c>
      <c r="L233" s="107">
        <v>1.693966691989246E-2</v>
      </c>
      <c r="M233" s="107">
        <v>-1</v>
      </c>
      <c r="N233" s="107" t="s">
        <v>7794</v>
      </c>
      <c r="O233" s="107" t="s">
        <v>7794</v>
      </c>
      <c r="P233" s="107" t="s">
        <v>7794</v>
      </c>
      <c r="Q233" s="107" t="s">
        <v>7794</v>
      </c>
      <c r="R233" s="107" t="s">
        <v>7794</v>
      </c>
    </row>
    <row r="234" spans="1:18">
      <c r="A234" s="89" t="s">
        <v>2723</v>
      </c>
      <c r="B234" s="89" t="s">
        <v>2724</v>
      </c>
      <c r="C234" s="107" t="s">
        <v>7794</v>
      </c>
      <c r="D234" s="107" t="s">
        <v>7794</v>
      </c>
      <c r="E234" s="107" t="s">
        <v>7794</v>
      </c>
      <c r="F234" s="107" t="s">
        <v>7794</v>
      </c>
      <c r="G234" s="107" t="s">
        <v>7794</v>
      </c>
      <c r="H234" s="107" t="s">
        <v>7794</v>
      </c>
      <c r="I234" s="107" t="s">
        <v>7794</v>
      </c>
      <c r="J234" s="107" t="s">
        <v>7794</v>
      </c>
      <c r="K234" s="107" t="s">
        <v>7794</v>
      </c>
      <c r="L234" s="107" t="s">
        <v>7794</v>
      </c>
      <c r="M234" s="107" t="s">
        <v>7794</v>
      </c>
      <c r="N234" s="107">
        <v>-0.38711056980315806</v>
      </c>
      <c r="O234" s="107">
        <v>0.24416651702920755</v>
      </c>
      <c r="P234" s="107">
        <v>-5.9630235408528187E-2</v>
      </c>
      <c r="Q234" s="107">
        <v>5.9676256210507317E-2</v>
      </c>
      <c r="R234" s="107">
        <v>0.2451628660103693</v>
      </c>
    </row>
    <row r="235" spans="1:18">
      <c r="A235" s="89" t="s">
        <v>372</v>
      </c>
      <c r="B235" s="89" t="s">
        <v>49</v>
      </c>
      <c r="C235" s="107">
        <v>-1.9694612783939802E-2</v>
      </c>
      <c r="D235" s="107">
        <v>6.3223443534468959E-2</v>
      </c>
      <c r="E235" s="107">
        <v>-0.11883824211543081</v>
      </c>
      <c r="F235" s="107">
        <v>-9.6008004115101242E-3</v>
      </c>
      <c r="G235" s="107">
        <v>5.0236951252286444E-2</v>
      </c>
      <c r="H235" s="107">
        <v>9.5090955623289064E-2</v>
      </c>
      <c r="I235" s="107">
        <v>0.1023422620930472</v>
      </c>
      <c r="J235" s="107">
        <v>0.32469424852684425</v>
      </c>
      <c r="K235" s="107">
        <v>-9.5134682999564513E-2</v>
      </c>
      <c r="L235" s="107">
        <v>9.8174540045788294E-2</v>
      </c>
      <c r="M235" s="107">
        <v>-1</v>
      </c>
      <c r="N235" s="107" t="s">
        <v>7794</v>
      </c>
      <c r="O235" s="107" t="s">
        <v>7794</v>
      </c>
      <c r="P235" s="107" t="s">
        <v>7794</v>
      </c>
      <c r="Q235" s="107" t="s">
        <v>7794</v>
      </c>
      <c r="R235" s="107" t="s">
        <v>7794</v>
      </c>
    </row>
    <row r="236" spans="1:18" ht="25.5">
      <c r="A236" s="89" t="s">
        <v>373</v>
      </c>
      <c r="B236" s="89" t="s">
        <v>203</v>
      </c>
      <c r="C236" s="107" t="s">
        <v>7794</v>
      </c>
      <c r="D236" s="107" t="s">
        <v>7794</v>
      </c>
      <c r="E236" s="107">
        <v>-1</v>
      </c>
      <c r="F236" s="107" t="s">
        <v>7794</v>
      </c>
      <c r="G236" s="107" t="s">
        <v>7794</v>
      </c>
      <c r="H236" s="107" t="s">
        <v>7794</v>
      </c>
      <c r="I236" s="107">
        <v>0</v>
      </c>
      <c r="J236" s="107">
        <v>-1</v>
      </c>
      <c r="K236" s="107" t="s">
        <v>7794</v>
      </c>
      <c r="L236" s="107" t="s">
        <v>7794</v>
      </c>
      <c r="M236" s="107" t="s">
        <v>7794</v>
      </c>
      <c r="N236" s="107">
        <v>-4.7387649360075557E-12</v>
      </c>
      <c r="O236" s="107">
        <v>0</v>
      </c>
      <c r="P236" s="107">
        <v>0</v>
      </c>
      <c r="Q236" s="107">
        <v>0</v>
      </c>
      <c r="R236" s="107">
        <v>-6.6341931947988542E-11</v>
      </c>
    </row>
    <row r="237" spans="1:18" ht="25.5">
      <c r="A237" s="89" t="s">
        <v>374</v>
      </c>
      <c r="B237" s="89" t="s">
        <v>48</v>
      </c>
      <c r="C237" s="108">
        <v>3.2177136719927644</v>
      </c>
      <c r="D237" s="108">
        <v>-0.12586751845605726</v>
      </c>
      <c r="E237" s="108">
        <v>-0.63868798168325935</v>
      </c>
      <c r="F237" s="108">
        <v>0.12557923086062805</v>
      </c>
      <c r="G237" s="108">
        <v>-0.60342342410270522</v>
      </c>
      <c r="H237" s="108">
        <v>0.54858877548110296</v>
      </c>
      <c r="I237" s="108">
        <v>-0.41718112785170425</v>
      </c>
      <c r="J237" s="108">
        <v>-0.76725545338684031</v>
      </c>
      <c r="K237" s="108">
        <v>0.12312380262780764</v>
      </c>
      <c r="L237" s="108">
        <v>0.28683292842464359</v>
      </c>
      <c r="M237" s="108">
        <v>-1</v>
      </c>
      <c r="N237" s="108" t="s">
        <v>7794</v>
      </c>
      <c r="O237" s="108" t="s">
        <v>7794</v>
      </c>
      <c r="P237" s="108" t="s">
        <v>7794</v>
      </c>
      <c r="Q237" s="108" t="s">
        <v>7794</v>
      </c>
      <c r="R237" s="108" t="s">
        <v>7794</v>
      </c>
    </row>
    <row r="238" spans="1:18">
      <c r="A238" s="89" t="s">
        <v>375</v>
      </c>
      <c r="B238" s="89" t="s">
        <v>47</v>
      </c>
      <c r="C238" s="107">
        <v>-4.0238712317624103E-2</v>
      </c>
      <c r="D238" s="107">
        <v>-9.4600496146564739E-2</v>
      </c>
      <c r="E238" s="107">
        <v>-9.2603125686253618E-3</v>
      </c>
      <c r="F238" s="107">
        <v>-0.14950284279585624</v>
      </c>
      <c r="G238" s="107">
        <v>-4.3910355672372336E-2</v>
      </c>
      <c r="H238" s="107">
        <v>0.66203642548512631</v>
      </c>
      <c r="I238" s="107">
        <v>-0.28474673526267946</v>
      </c>
      <c r="J238" s="107">
        <v>-0.39323716378576223</v>
      </c>
      <c r="K238" s="107">
        <v>7.4442917358865657E-2</v>
      </c>
      <c r="L238" s="107">
        <v>3.3561884843050116E-2</v>
      </c>
      <c r="M238" s="107">
        <v>0.11946475286069425</v>
      </c>
      <c r="N238" s="107">
        <v>-0.22754454673820745</v>
      </c>
      <c r="O238" s="107">
        <v>0.28330231942003703</v>
      </c>
      <c r="P238" s="107">
        <v>-0.32357574479350104</v>
      </c>
      <c r="Q238" s="107">
        <v>0.2317415832354941</v>
      </c>
      <c r="R238" s="107">
        <v>0.12794130068960752</v>
      </c>
    </row>
    <row r="239" spans="1:18">
      <c r="A239" s="89" t="s">
        <v>376</v>
      </c>
      <c r="B239" s="89" t="s">
        <v>46</v>
      </c>
      <c r="C239" s="107">
        <v>8.6869242694321169E-2</v>
      </c>
      <c r="D239" s="107">
        <v>5.3590502116554806E-2</v>
      </c>
      <c r="E239" s="107">
        <v>-8.1012924592563484E-2</v>
      </c>
      <c r="F239" s="107">
        <v>0.23282345309425989</v>
      </c>
      <c r="G239" s="107">
        <v>-8.0382244132703673E-2</v>
      </c>
      <c r="H239" s="107">
        <v>9.240152719456618E-2</v>
      </c>
      <c r="I239" s="107">
        <v>8.3714191430726004E-2</v>
      </c>
      <c r="J239" s="107">
        <v>0.37698558267558102</v>
      </c>
      <c r="K239" s="107">
        <v>-0.1280011797350612</v>
      </c>
      <c r="L239" s="107">
        <v>9.1068427000242425E-2</v>
      </c>
      <c r="M239" s="107">
        <v>0.16063470846821049</v>
      </c>
      <c r="N239" s="107">
        <v>0.26740252441544987</v>
      </c>
      <c r="O239" s="107">
        <v>-6.4882195591644654E-2</v>
      </c>
      <c r="P239" s="107">
        <v>0.26766411456332584</v>
      </c>
      <c r="Q239" s="107">
        <v>8.9599285390238315E-2</v>
      </c>
      <c r="R239" s="107">
        <v>0.21942750459836757</v>
      </c>
    </row>
    <row r="240" spans="1:18">
      <c r="A240" s="89" t="s">
        <v>377</v>
      </c>
      <c r="B240" s="89" t="s">
        <v>2822</v>
      </c>
      <c r="C240" s="107">
        <v>-0.53121553113469755</v>
      </c>
      <c r="D240" s="107">
        <v>7.0814286713427377E-2</v>
      </c>
      <c r="E240" s="107">
        <v>0.34051697505757317</v>
      </c>
      <c r="F240" s="107">
        <v>5.574161483060295</v>
      </c>
      <c r="G240" s="107">
        <v>-0.23595747963757929</v>
      </c>
      <c r="H240" s="107">
        <v>-0.20383150472996958</v>
      </c>
      <c r="I240" s="107">
        <v>-0.28446078029203958</v>
      </c>
      <c r="J240" s="107">
        <v>-0.18508224975894572</v>
      </c>
      <c r="K240" s="107">
        <v>0.33952457792301538</v>
      </c>
      <c r="L240" s="107">
        <v>-4.6127694060423718E-2</v>
      </c>
      <c r="M240" s="107">
        <v>1.0221703261913371</v>
      </c>
      <c r="N240" s="107">
        <v>0.23130476661766952</v>
      </c>
      <c r="O240" s="107">
        <v>4.4908024155285942E-2</v>
      </c>
      <c r="P240" s="107">
        <v>-3.9070834100348728E-3</v>
      </c>
      <c r="Q240" s="107">
        <v>0.43201745288713078</v>
      </c>
      <c r="R240" s="107">
        <v>-0.180213861709273</v>
      </c>
    </row>
    <row r="241" spans="1:18">
      <c r="A241" s="89" t="s">
        <v>378</v>
      </c>
      <c r="B241" s="89" t="s">
        <v>44</v>
      </c>
      <c r="C241" s="107">
        <v>-0.54660895584217706</v>
      </c>
      <c r="D241" s="107">
        <v>1.4614134975394819</v>
      </c>
      <c r="E241" s="107">
        <v>-0.12417543621019567</v>
      </c>
      <c r="F241" s="107">
        <v>3.7044894942139583E-2</v>
      </c>
      <c r="G241" s="107">
        <v>-7.1734635459277607E-2</v>
      </c>
      <c r="H241" s="107">
        <v>0.10885153402329206</v>
      </c>
      <c r="I241" s="107">
        <v>-1.3926150457241437E-2</v>
      </c>
      <c r="J241" s="107">
        <v>0.25271578368781733</v>
      </c>
      <c r="K241" s="107">
        <v>-0.15547582898917622</v>
      </c>
      <c r="L241" s="107">
        <v>0.40527507370171256</v>
      </c>
      <c r="M241" s="107">
        <v>-0.26992940092558904</v>
      </c>
      <c r="N241" s="107">
        <v>0.80174784270186183</v>
      </c>
      <c r="O241" s="107">
        <v>-0.26120883209873802</v>
      </c>
      <c r="P241" s="107">
        <v>0.34510913845801006</v>
      </c>
      <c r="Q241" s="107">
        <v>0.56021567444770404</v>
      </c>
      <c r="R241" s="107">
        <v>-0.21333790540424613</v>
      </c>
    </row>
    <row r="242" spans="1:18">
      <c r="A242" s="89" t="s">
        <v>379</v>
      </c>
      <c r="B242" s="89" t="s">
        <v>43</v>
      </c>
      <c r="C242" s="107">
        <v>3.2764315653253107E-2</v>
      </c>
      <c r="D242" s="107">
        <v>0.30538487249726987</v>
      </c>
      <c r="E242" s="107">
        <v>3.3351487497353283E-2</v>
      </c>
      <c r="F242" s="107">
        <v>0.5461249725457813</v>
      </c>
      <c r="G242" s="107">
        <v>-8.4667024425196691E-2</v>
      </c>
      <c r="H242" s="107">
        <v>0.2577900883555575</v>
      </c>
      <c r="I242" s="107">
        <v>0.47240401905817841</v>
      </c>
      <c r="J242" s="107">
        <v>-0.23123122123939677</v>
      </c>
      <c r="K242" s="107">
        <v>-0.13674384159504394</v>
      </c>
      <c r="L242" s="107">
        <v>-6.1910697022303229E-2</v>
      </c>
      <c r="M242" s="107">
        <v>-1</v>
      </c>
      <c r="N242" s="107" t="s">
        <v>7794</v>
      </c>
      <c r="O242" s="107" t="s">
        <v>7794</v>
      </c>
      <c r="P242" s="107" t="s">
        <v>7794</v>
      </c>
      <c r="Q242" s="107" t="s">
        <v>7794</v>
      </c>
      <c r="R242" s="107" t="s">
        <v>7794</v>
      </c>
    </row>
    <row r="243" spans="1:18">
      <c r="A243" s="89" t="s">
        <v>380</v>
      </c>
      <c r="B243" s="89" t="s">
        <v>42</v>
      </c>
      <c r="C243" s="107">
        <v>0.34902033080153294</v>
      </c>
      <c r="D243" s="107">
        <v>0.35814699029465902</v>
      </c>
      <c r="E243" s="107">
        <v>-0.13502805887659086</v>
      </c>
      <c r="F243" s="107">
        <v>1.4235049101350215</v>
      </c>
      <c r="G243" s="107">
        <v>-8.9083089719158237E-2</v>
      </c>
      <c r="H243" s="107">
        <v>-0.33890888712734601</v>
      </c>
      <c r="I243" s="107">
        <v>0.16664669082289918</v>
      </c>
      <c r="J243" s="107">
        <v>0.46579158818205335</v>
      </c>
      <c r="K243" s="107">
        <v>4.7730431502571946E-2</v>
      </c>
      <c r="L243" s="107">
        <v>0.44488534042246153</v>
      </c>
      <c r="M243" s="107">
        <v>-1</v>
      </c>
      <c r="N243" s="107" t="s">
        <v>7794</v>
      </c>
      <c r="O243" s="107" t="s">
        <v>7794</v>
      </c>
      <c r="P243" s="107" t="s">
        <v>7794</v>
      </c>
      <c r="Q243" s="107" t="s">
        <v>7794</v>
      </c>
      <c r="R243" s="107" t="s">
        <v>7794</v>
      </c>
    </row>
    <row r="244" spans="1:18">
      <c r="A244" s="89" t="s">
        <v>381</v>
      </c>
      <c r="B244" s="89" t="s">
        <v>41</v>
      </c>
      <c r="C244" s="107">
        <v>4.1140964679560632E-2</v>
      </c>
      <c r="D244" s="107">
        <v>-0.11732178819438976</v>
      </c>
      <c r="E244" s="107">
        <v>0.86026726984748247</v>
      </c>
      <c r="F244" s="107">
        <v>-0.2014004248084339</v>
      </c>
      <c r="G244" s="107">
        <v>-0.14340823613260534</v>
      </c>
      <c r="H244" s="107">
        <v>-0.40299558807818681</v>
      </c>
      <c r="I244" s="107">
        <v>8.5553342720753989E-2</v>
      </c>
      <c r="J244" s="107">
        <v>6.5206928564862654E-2</v>
      </c>
      <c r="K244" s="107">
        <v>-0.10732541453113187</v>
      </c>
      <c r="L244" s="107">
        <v>-0.16730460418835014</v>
      </c>
      <c r="M244" s="107">
        <v>-1</v>
      </c>
      <c r="N244" s="107" t="s">
        <v>7794</v>
      </c>
      <c r="O244" s="107" t="s">
        <v>7794</v>
      </c>
      <c r="P244" s="107" t="s">
        <v>7794</v>
      </c>
      <c r="Q244" s="107" t="s">
        <v>7794</v>
      </c>
      <c r="R244" s="107" t="s">
        <v>7794</v>
      </c>
    </row>
    <row r="245" spans="1:18">
      <c r="A245" s="89" t="s">
        <v>383</v>
      </c>
      <c r="B245" s="89" t="s">
        <v>40</v>
      </c>
      <c r="C245" s="107">
        <v>-9.0402040285916474E-2</v>
      </c>
      <c r="D245" s="107">
        <v>0.23913324630686628</v>
      </c>
      <c r="E245" s="107">
        <v>0.13030130728821265</v>
      </c>
      <c r="F245" s="107">
        <v>0.65013249419655583</v>
      </c>
      <c r="G245" s="107">
        <v>0.29174671787038631</v>
      </c>
      <c r="H245" s="107">
        <v>-6.3050192118040416E-3</v>
      </c>
      <c r="I245" s="107">
        <v>0.15064060333434592</v>
      </c>
      <c r="J245" s="107">
        <v>-0.1073146051259809</v>
      </c>
      <c r="K245" s="107">
        <v>0.49504421875504634</v>
      </c>
      <c r="L245" s="107">
        <v>0.16756873229957669</v>
      </c>
      <c r="M245" s="107">
        <v>0.12992699122748275</v>
      </c>
      <c r="N245" s="107">
        <v>3.6397253618826619E-2</v>
      </c>
      <c r="O245" s="107">
        <v>8.4706808643107534E-2</v>
      </c>
      <c r="P245" s="107">
        <v>0.2698783467044088</v>
      </c>
      <c r="Q245" s="107">
        <v>6.2246864428954884E-2</v>
      </c>
      <c r="R245" s="107">
        <v>7.8139610800708192E-2</v>
      </c>
    </row>
    <row r="246" spans="1:18">
      <c r="A246" s="89" t="s">
        <v>384</v>
      </c>
      <c r="B246" s="89" t="s">
        <v>39</v>
      </c>
      <c r="C246" s="107">
        <v>8.1333398440503135E-2</v>
      </c>
      <c r="D246" s="107">
        <v>-5.0196406236906466E-2</v>
      </c>
      <c r="E246" s="107">
        <v>0.19351672921123697</v>
      </c>
      <c r="F246" s="107">
        <v>-0.39739037063325899</v>
      </c>
      <c r="G246" s="107">
        <v>-0.22647779649913502</v>
      </c>
      <c r="H246" s="107">
        <v>0.1125791232286355</v>
      </c>
      <c r="I246" s="107">
        <v>0.40155174868314902</v>
      </c>
      <c r="J246" s="107">
        <v>8.2220891924317474E-2</v>
      </c>
      <c r="K246" s="107">
        <v>-2.6829756145361205E-3</v>
      </c>
      <c r="L246" s="107">
        <v>2.5626725626617386E-3</v>
      </c>
      <c r="M246" s="107">
        <v>0.29064207336544112</v>
      </c>
      <c r="N246" s="107">
        <v>-0.17341975556043188</v>
      </c>
      <c r="O246" s="107">
        <v>9.0671137948384439E-2</v>
      </c>
      <c r="P246" s="107">
        <v>0.34900249086770097</v>
      </c>
      <c r="Q246" s="107">
        <v>-0.14132100592165397</v>
      </c>
      <c r="R246" s="107">
        <v>0.75156885721940148</v>
      </c>
    </row>
    <row r="247" spans="1:18" ht="25.5">
      <c r="A247" s="89" t="s">
        <v>386</v>
      </c>
      <c r="B247" s="89" t="s">
        <v>7666</v>
      </c>
      <c r="C247" s="107">
        <v>-4.4311324901507687E-2</v>
      </c>
      <c r="D247" s="107">
        <v>-8.5480000649443832E-3</v>
      </c>
      <c r="E247" s="107">
        <v>-5.4721826501462401E-2</v>
      </c>
      <c r="F247" s="107">
        <v>-2.8883696803208569E-2</v>
      </c>
      <c r="G247" s="107">
        <v>1.0099461932163489E-2</v>
      </c>
      <c r="H247" s="107">
        <v>2.8629214885846244E-2</v>
      </c>
      <c r="I247" s="107">
        <v>-2.4322947084549629E-3</v>
      </c>
      <c r="J247" s="107">
        <v>-5.3934466161643657E-3</v>
      </c>
      <c r="K247" s="107">
        <v>-0.996906630095309</v>
      </c>
      <c r="L247" s="107">
        <v>-0.39080341646204764</v>
      </c>
      <c r="M247" s="107">
        <v>47.171837180444925</v>
      </c>
      <c r="N247" s="107">
        <v>0.23705469619647612</v>
      </c>
      <c r="O247" s="107">
        <v>-5.3223043398877734E-2</v>
      </c>
      <c r="P247" s="107">
        <v>-0.32458877858832214</v>
      </c>
      <c r="Q247" s="107">
        <v>0.1484414704389454</v>
      </c>
      <c r="R247" s="107">
        <v>0.49168176015493947</v>
      </c>
    </row>
    <row r="248" spans="1:18" ht="25.5">
      <c r="A248" s="89" t="s">
        <v>387</v>
      </c>
      <c r="B248" s="89" t="s">
        <v>7667</v>
      </c>
      <c r="C248" s="107">
        <v>-0.37915820898977604</v>
      </c>
      <c r="D248" s="107">
        <v>-0.259904744340542</v>
      </c>
      <c r="E248" s="107">
        <v>0.22679963152566218</v>
      </c>
      <c r="F248" s="107">
        <v>-0.61494983275735859</v>
      </c>
      <c r="G248" s="107">
        <v>0.36111177171321018</v>
      </c>
      <c r="H248" s="107">
        <v>-0.25554161305864853</v>
      </c>
      <c r="I248" s="107">
        <v>-0.5108529756071194</v>
      </c>
      <c r="J248" s="107">
        <v>0.63703576616121893</v>
      </c>
      <c r="K248" s="107">
        <v>7.7822834705113824</v>
      </c>
      <c r="L248" s="107">
        <v>0.64862605566799192</v>
      </c>
      <c r="M248" s="107">
        <v>1.4508355630805658</v>
      </c>
      <c r="N248" s="107">
        <v>0.2895267665479444</v>
      </c>
      <c r="O248" s="107">
        <v>-0.82024881066745481</v>
      </c>
      <c r="P248" s="107">
        <v>-0.15900059234987118</v>
      </c>
      <c r="Q248" s="107">
        <v>-0.50006223373846259</v>
      </c>
      <c r="R248" s="107">
        <v>5.3204119103152703E-2</v>
      </c>
    </row>
    <row r="249" spans="1:18">
      <c r="A249" s="89" t="s">
        <v>388</v>
      </c>
      <c r="B249" s="89" t="s">
        <v>38</v>
      </c>
      <c r="C249" s="107">
        <v>0.24890444290497027</v>
      </c>
      <c r="D249" s="107">
        <v>0.84045888897370435</v>
      </c>
      <c r="E249" s="107">
        <v>9.3879003677036943E-2</v>
      </c>
      <c r="F249" s="107">
        <v>-5.3750416888789787E-2</v>
      </c>
      <c r="G249" s="107">
        <v>2.8162223525548091E-2</v>
      </c>
      <c r="H249" s="107">
        <v>4.4489526717872874E-2</v>
      </c>
      <c r="I249" s="107">
        <v>-1.6586320500428853E-2</v>
      </c>
      <c r="J249" s="107">
        <v>-1.4201896864776797E-2</v>
      </c>
      <c r="K249" s="107">
        <v>0.17149664481133797</v>
      </c>
      <c r="L249" s="107">
        <v>0.21534387649121522</v>
      </c>
      <c r="M249" s="107">
        <v>0.32678484523145301</v>
      </c>
      <c r="N249" s="107">
        <v>0.15302151716721912</v>
      </c>
      <c r="O249" s="107">
        <v>-4.3722063502396047E-2</v>
      </c>
      <c r="P249" s="107">
        <v>-0.37172560535033505</v>
      </c>
      <c r="Q249" s="107">
        <v>5.9409161153932022E-2</v>
      </c>
      <c r="R249" s="107">
        <v>-5.4590149646719932E-2</v>
      </c>
    </row>
    <row r="250" spans="1:18">
      <c r="A250" s="89" t="s">
        <v>2930</v>
      </c>
      <c r="B250" s="89" t="s">
        <v>176</v>
      </c>
      <c r="C250" s="107" t="s">
        <v>7794</v>
      </c>
      <c r="D250" s="107" t="s">
        <v>7794</v>
      </c>
      <c r="E250" s="107" t="s">
        <v>7794</v>
      </c>
      <c r="F250" s="107" t="s">
        <v>7794</v>
      </c>
      <c r="G250" s="107" t="s">
        <v>7794</v>
      </c>
      <c r="H250" s="107" t="s">
        <v>7794</v>
      </c>
      <c r="I250" s="107" t="s">
        <v>7794</v>
      </c>
      <c r="J250" s="107" t="s">
        <v>7794</v>
      </c>
      <c r="K250" s="107" t="s">
        <v>7794</v>
      </c>
      <c r="L250" s="107" t="s">
        <v>7794</v>
      </c>
      <c r="M250" s="107" t="s">
        <v>7794</v>
      </c>
      <c r="N250" s="107">
        <v>-0.10546202740277255</v>
      </c>
      <c r="O250" s="107">
        <v>-0.18680917544427977</v>
      </c>
      <c r="P250" s="107">
        <v>0.40891986499797106</v>
      </c>
      <c r="Q250" s="107">
        <v>-7.1832046144734596E-2</v>
      </c>
      <c r="R250" s="107">
        <v>0.35525312279500221</v>
      </c>
    </row>
    <row r="251" spans="1:18" ht="25.5">
      <c r="A251" s="89" t="s">
        <v>2961</v>
      </c>
      <c r="B251" s="89" t="s">
        <v>2962</v>
      </c>
      <c r="C251" s="107" t="s">
        <v>7794</v>
      </c>
      <c r="D251" s="107" t="s">
        <v>7794</v>
      </c>
      <c r="E251" s="107" t="s">
        <v>7794</v>
      </c>
      <c r="F251" s="107" t="s">
        <v>7794</v>
      </c>
      <c r="G251" s="107" t="s">
        <v>7794</v>
      </c>
      <c r="H251" s="107" t="s">
        <v>7794</v>
      </c>
      <c r="I251" s="107" t="s">
        <v>7794</v>
      </c>
      <c r="J251" s="107" t="s">
        <v>7794</v>
      </c>
      <c r="K251" s="107" t="s">
        <v>7794</v>
      </c>
      <c r="L251" s="107" t="s">
        <v>7794</v>
      </c>
      <c r="M251" s="107" t="s">
        <v>7794</v>
      </c>
      <c r="N251" s="107" t="s">
        <v>7794</v>
      </c>
      <c r="O251" s="107" t="s">
        <v>7794</v>
      </c>
      <c r="P251" s="107" t="s">
        <v>7794</v>
      </c>
      <c r="Q251" s="107">
        <v>0.68354636496255283</v>
      </c>
      <c r="R251" s="107">
        <v>0.19946015546570273</v>
      </c>
    </row>
    <row r="252" spans="1:18" ht="25.5">
      <c r="A252" s="89" t="s">
        <v>2965</v>
      </c>
      <c r="B252" s="89" t="s">
        <v>7668</v>
      </c>
      <c r="C252" s="107" t="s">
        <v>7794</v>
      </c>
      <c r="D252" s="107" t="s">
        <v>7794</v>
      </c>
      <c r="E252" s="107" t="s">
        <v>7794</v>
      </c>
      <c r="F252" s="107" t="s">
        <v>7794</v>
      </c>
      <c r="G252" s="107" t="s">
        <v>7794</v>
      </c>
      <c r="H252" s="107" t="s">
        <v>7794</v>
      </c>
      <c r="I252" s="107" t="s">
        <v>7794</v>
      </c>
      <c r="J252" s="107" t="s">
        <v>7794</v>
      </c>
      <c r="K252" s="107" t="s">
        <v>7794</v>
      </c>
      <c r="L252" s="107" t="s">
        <v>7794</v>
      </c>
      <c r="M252" s="107" t="s">
        <v>7794</v>
      </c>
      <c r="N252" s="107">
        <v>0.30854923602682227</v>
      </c>
      <c r="O252" s="107">
        <v>1.4151181030856064</v>
      </c>
      <c r="P252" s="107">
        <v>0.91459976922184261</v>
      </c>
      <c r="Q252" s="107">
        <v>-0.54991705374936029</v>
      </c>
      <c r="R252" s="107">
        <v>0.83563913022172764</v>
      </c>
    </row>
    <row r="253" spans="1:18">
      <c r="A253" s="89" t="s">
        <v>389</v>
      </c>
      <c r="B253" s="89" t="s">
        <v>37</v>
      </c>
      <c r="C253" s="107">
        <v>-0.46958906406646317</v>
      </c>
      <c r="D253" s="107">
        <v>0.31854622365057406</v>
      </c>
      <c r="E253" s="107">
        <v>-0.258444239710239</v>
      </c>
      <c r="F253" s="107">
        <v>7.8101388603905786</v>
      </c>
      <c r="G253" s="107">
        <v>-0.81087699849201278</v>
      </c>
      <c r="H253" s="107">
        <v>0.14352494269797389</v>
      </c>
      <c r="I253" s="107">
        <v>8.7015873408007982E-2</v>
      </c>
      <c r="J253" s="107">
        <v>6.1740818920556988</v>
      </c>
      <c r="K253" s="107">
        <v>-0.10927448346271729</v>
      </c>
      <c r="L253" s="107">
        <v>-0.8558073741295148</v>
      </c>
      <c r="M253" s="107">
        <v>28.357957264216104</v>
      </c>
      <c r="N253" s="107">
        <v>0.19915086572207774</v>
      </c>
      <c r="O253" s="107">
        <v>9.3066720068513131E-2</v>
      </c>
      <c r="P253" s="107">
        <v>0.11571465620617039</v>
      </c>
      <c r="Q253" s="107">
        <v>0.10909642814440268</v>
      </c>
      <c r="R253" s="107">
        <v>0.14946755250287946</v>
      </c>
    </row>
    <row r="254" spans="1:18">
      <c r="A254" s="89" t="s">
        <v>3050</v>
      </c>
      <c r="B254" s="89" t="s">
        <v>3051</v>
      </c>
      <c r="C254" s="107" t="s">
        <v>7794</v>
      </c>
      <c r="D254" s="107" t="s">
        <v>7794</v>
      </c>
      <c r="E254" s="107" t="s">
        <v>7794</v>
      </c>
      <c r="F254" s="107" t="s">
        <v>7794</v>
      </c>
      <c r="G254" s="107" t="s">
        <v>7794</v>
      </c>
      <c r="H254" s="107" t="s">
        <v>7794</v>
      </c>
      <c r="I254" s="107" t="s">
        <v>7794</v>
      </c>
      <c r="J254" s="107" t="s">
        <v>7794</v>
      </c>
      <c r="K254" s="107" t="s">
        <v>7794</v>
      </c>
      <c r="L254" s="107" t="s">
        <v>7794</v>
      </c>
      <c r="M254" s="107" t="s">
        <v>7794</v>
      </c>
      <c r="N254" s="107">
        <v>13.72863848456052</v>
      </c>
      <c r="O254" s="107">
        <v>0.76663643025425277</v>
      </c>
      <c r="P254" s="107">
        <v>4.6927300799435523E-2</v>
      </c>
      <c r="Q254" s="107">
        <v>0.34409789981148031</v>
      </c>
      <c r="R254" s="107">
        <v>-4.2170676799207052E-2</v>
      </c>
    </row>
    <row r="255" spans="1:18" ht="25.5">
      <c r="A255" s="89" t="s">
        <v>390</v>
      </c>
      <c r="B255" s="89" t="s">
        <v>160</v>
      </c>
      <c r="C255" s="107">
        <v>0.1826511687940966</v>
      </c>
      <c r="D255" s="107">
        <v>0.19548421497553581</v>
      </c>
      <c r="E255" s="107">
        <v>-8.726492781989803E-2</v>
      </c>
      <c r="F255" s="107">
        <v>-1.3485171294296716E-2</v>
      </c>
      <c r="G255" s="107">
        <v>0.14895370770580962</v>
      </c>
      <c r="H255" s="107">
        <v>-5.9488758632459837E-2</v>
      </c>
      <c r="I255" s="107">
        <v>2.0677112745976167E-2</v>
      </c>
      <c r="J255" s="107">
        <v>0.38455394059072368</v>
      </c>
      <c r="K255" s="107">
        <v>0.34352273710847459</v>
      </c>
      <c r="L255" s="107">
        <v>6.028628052709295E-2</v>
      </c>
      <c r="M255" s="107">
        <v>2.5875321487957095</v>
      </c>
      <c r="N255" s="107">
        <v>3.454184824608908E-2</v>
      </c>
      <c r="O255" s="107">
        <v>5.1437840556847414E-2</v>
      </c>
      <c r="P255" s="107">
        <v>0.12851768213544168</v>
      </c>
      <c r="Q255" s="107">
        <v>5.6029219553402454E-2</v>
      </c>
      <c r="R255" s="107">
        <v>-0.2664863368032111</v>
      </c>
    </row>
    <row r="256" spans="1:18">
      <c r="A256" s="89" t="s">
        <v>391</v>
      </c>
      <c r="B256" s="89" t="s">
        <v>36</v>
      </c>
      <c r="C256" s="107">
        <v>0.11592300678914413</v>
      </c>
      <c r="D256" s="107">
        <v>0.33018184472669909</v>
      </c>
      <c r="E256" s="107">
        <v>-0.1305158328113174</v>
      </c>
      <c r="F256" s="107">
        <v>-7.3024628150065718E-3</v>
      </c>
      <c r="G256" s="107">
        <v>6.4908931898771227E-2</v>
      </c>
      <c r="H256" s="107">
        <v>2.3017124543976086E-2</v>
      </c>
      <c r="I256" s="107">
        <v>-2.7365654226163105E-2</v>
      </c>
      <c r="J256" s="107">
        <v>0.19971452711888515</v>
      </c>
      <c r="K256" s="107">
        <v>0.18284546044665761</v>
      </c>
      <c r="L256" s="107">
        <v>6.0242619207604875E-2</v>
      </c>
      <c r="M256" s="107">
        <v>-1</v>
      </c>
      <c r="N256" s="107" t="s">
        <v>7794</v>
      </c>
      <c r="O256" s="107" t="s">
        <v>7794</v>
      </c>
      <c r="P256" s="107" t="s">
        <v>7794</v>
      </c>
      <c r="Q256" s="107" t="s">
        <v>7794</v>
      </c>
      <c r="R256" s="107" t="s">
        <v>7794</v>
      </c>
    </row>
    <row r="257" spans="1:18">
      <c r="A257" s="89" t="s">
        <v>392</v>
      </c>
      <c r="B257" s="89" t="s">
        <v>175</v>
      </c>
      <c r="C257" s="107">
        <v>0.34113838887143011</v>
      </c>
      <c r="D257" s="107">
        <v>-3.0563307466387357E-2</v>
      </c>
      <c r="E257" s="107">
        <v>9.6221873047308559E-3</v>
      </c>
      <c r="F257" s="107">
        <v>-1.3317454213180868E-3</v>
      </c>
      <c r="G257" s="107">
        <v>0.37819634481724429</v>
      </c>
      <c r="H257" s="107">
        <v>-0.34975150899981888</v>
      </c>
      <c r="I257" s="107">
        <v>0.13212746979751655</v>
      </c>
      <c r="J257" s="107">
        <v>0.85068989741219792</v>
      </c>
      <c r="K257" s="107">
        <v>0.60448442220918608</v>
      </c>
      <c r="L257" s="107">
        <v>2.5666452140960416E-2</v>
      </c>
      <c r="M257" s="107">
        <v>-1</v>
      </c>
      <c r="N257" s="107" t="s">
        <v>7794</v>
      </c>
      <c r="O257" s="107" t="s">
        <v>7794</v>
      </c>
      <c r="P257" s="107" t="s">
        <v>7794</v>
      </c>
      <c r="Q257" s="107" t="s">
        <v>7794</v>
      </c>
      <c r="R257" s="107" t="s">
        <v>7794</v>
      </c>
    </row>
    <row r="258" spans="1:18">
      <c r="A258" s="89" t="s">
        <v>3060</v>
      </c>
      <c r="B258" s="89" t="s">
        <v>3061</v>
      </c>
      <c r="C258" s="107" t="s">
        <v>7794</v>
      </c>
      <c r="D258" s="107" t="s">
        <v>7794</v>
      </c>
      <c r="E258" s="107" t="s">
        <v>7794</v>
      </c>
      <c r="F258" s="107" t="s">
        <v>7794</v>
      </c>
      <c r="G258" s="107" t="s">
        <v>7794</v>
      </c>
      <c r="H258" s="107" t="s">
        <v>7794</v>
      </c>
      <c r="I258" s="107" t="s">
        <v>7794</v>
      </c>
      <c r="J258" s="107" t="s">
        <v>7794</v>
      </c>
      <c r="K258" s="107" t="s">
        <v>7794</v>
      </c>
      <c r="L258" s="107" t="s">
        <v>7794</v>
      </c>
      <c r="M258" s="107" t="s">
        <v>7794</v>
      </c>
      <c r="N258" s="107">
        <v>1.5306359249322332E-2</v>
      </c>
      <c r="O258" s="107">
        <v>9.647324125829404E-2</v>
      </c>
      <c r="P258" s="107">
        <v>9.7250052572813717E-2</v>
      </c>
      <c r="Q258" s="107">
        <v>7.4569721288655133E-2</v>
      </c>
      <c r="R258" s="107">
        <v>0.32963802612018722</v>
      </c>
    </row>
    <row r="259" spans="1:18">
      <c r="A259" s="89" t="s">
        <v>3110</v>
      </c>
      <c r="B259" s="89" t="s">
        <v>3111</v>
      </c>
      <c r="C259" s="107" t="s">
        <v>7794</v>
      </c>
      <c r="D259" s="107" t="s">
        <v>7794</v>
      </c>
      <c r="E259" s="107" t="s">
        <v>7794</v>
      </c>
      <c r="F259" s="107" t="s">
        <v>7794</v>
      </c>
      <c r="G259" s="107" t="s">
        <v>7794</v>
      </c>
      <c r="H259" s="107" t="s">
        <v>7794</v>
      </c>
      <c r="I259" s="107" t="s">
        <v>7794</v>
      </c>
      <c r="J259" s="107" t="s">
        <v>7794</v>
      </c>
      <c r="K259" s="107" t="s">
        <v>7794</v>
      </c>
      <c r="L259" s="107" t="s">
        <v>7794</v>
      </c>
      <c r="M259" s="107" t="s">
        <v>7794</v>
      </c>
      <c r="N259" s="107">
        <v>-1</v>
      </c>
      <c r="O259" s="107" t="s">
        <v>7794</v>
      </c>
      <c r="P259" s="107" t="s">
        <v>7794</v>
      </c>
      <c r="Q259" s="107" t="s">
        <v>7794</v>
      </c>
      <c r="R259" s="107" t="s">
        <v>7794</v>
      </c>
    </row>
    <row r="260" spans="1:18" ht="25.5">
      <c r="A260" s="89" t="s">
        <v>3122</v>
      </c>
      <c r="B260" s="89" t="s">
        <v>3123</v>
      </c>
      <c r="C260" s="107" t="s">
        <v>7794</v>
      </c>
      <c r="D260" s="107" t="s">
        <v>7794</v>
      </c>
      <c r="E260" s="107" t="s">
        <v>7794</v>
      </c>
      <c r="F260" s="107" t="s">
        <v>7794</v>
      </c>
      <c r="G260" s="107" t="s">
        <v>7794</v>
      </c>
      <c r="H260" s="107" t="s">
        <v>7794</v>
      </c>
      <c r="I260" s="107" t="s">
        <v>7794</v>
      </c>
      <c r="J260" s="107" t="s">
        <v>7794</v>
      </c>
      <c r="K260" s="107" t="s">
        <v>7794</v>
      </c>
      <c r="L260" s="107" t="s">
        <v>7794</v>
      </c>
      <c r="M260" s="107" t="s">
        <v>7794</v>
      </c>
      <c r="N260" s="107">
        <v>-1</v>
      </c>
      <c r="O260" s="107" t="s">
        <v>7794</v>
      </c>
      <c r="P260" s="107">
        <v>-0.5462839472906873</v>
      </c>
      <c r="Q260" s="107">
        <v>0.84882212301702853</v>
      </c>
      <c r="R260" s="107">
        <v>1.0917784868884439</v>
      </c>
    </row>
    <row r="261" spans="1:18">
      <c r="A261" s="89" t="s">
        <v>3130</v>
      </c>
      <c r="B261" s="89" t="s">
        <v>3131</v>
      </c>
      <c r="C261" s="107" t="s">
        <v>7794</v>
      </c>
      <c r="D261" s="107" t="s">
        <v>7794</v>
      </c>
      <c r="E261" s="107" t="s">
        <v>7794</v>
      </c>
      <c r="F261" s="107" t="s">
        <v>7794</v>
      </c>
      <c r="G261" s="107" t="s">
        <v>7794</v>
      </c>
      <c r="H261" s="107" t="s">
        <v>7794</v>
      </c>
      <c r="I261" s="107" t="s">
        <v>7794</v>
      </c>
      <c r="J261" s="107" t="s">
        <v>7794</v>
      </c>
      <c r="K261" s="107" t="s">
        <v>7794</v>
      </c>
      <c r="L261" s="107" t="s">
        <v>7794</v>
      </c>
      <c r="M261" s="107" t="s">
        <v>7794</v>
      </c>
      <c r="N261" s="107">
        <v>-6.1947926381734297E-2</v>
      </c>
      <c r="O261" s="107">
        <v>4.6257375269621814E-2</v>
      </c>
      <c r="P261" s="107">
        <v>0.14505633001665585</v>
      </c>
      <c r="Q261" s="107">
        <v>6.0549888177083178E-2</v>
      </c>
      <c r="R261" s="107">
        <v>-0.37211607242319167</v>
      </c>
    </row>
    <row r="262" spans="1:18">
      <c r="A262" s="89" t="s">
        <v>3148</v>
      </c>
      <c r="B262" s="89" t="s">
        <v>3149</v>
      </c>
      <c r="C262" s="107" t="s">
        <v>7794</v>
      </c>
      <c r="D262" s="107" t="s">
        <v>7794</v>
      </c>
      <c r="E262" s="107" t="s">
        <v>7794</v>
      </c>
      <c r="F262" s="107" t="s">
        <v>7794</v>
      </c>
      <c r="G262" s="107" t="s">
        <v>7794</v>
      </c>
      <c r="H262" s="107" t="s">
        <v>7794</v>
      </c>
      <c r="I262" s="107" t="s">
        <v>7794</v>
      </c>
      <c r="J262" s="107" t="s">
        <v>7794</v>
      </c>
      <c r="K262" s="107" t="s">
        <v>7794</v>
      </c>
      <c r="L262" s="107" t="s">
        <v>7794</v>
      </c>
      <c r="M262" s="107" t="s">
        <v>7794</v>
      </c>
      <c r="N262" s="107">
        <v>-8.3056606622838425E-2</v>
      </c>
      <c r="O262" s="107">
        <v>-8.4131116543749718E-3</v>
      </c>
      <c r="P262" s="107">
        <v>-0.13568831530137004</v>
      </c>
      <c r="Q262" s="107">
        <v>-0.18830083156575805</v>
      </c>
      <c r="R262" s="107">
        <v>0.24013586456946845</v>
      </c>
    </row>
    <row r="263" spans="1:18">
      <c r="A263" s="89" t="s">
        <v>393</v>
      </c>
      <c r="B263" s="89" t="s">
        <v>176</v>
      </c>
      <c r="C263" s="107">
        <v>-0.10075155249257073</v>
      </c>
      <c r="D263" s="107">
        <v>0.33301531160805786</v>
      </c>
      <c r="E263" s="107">
        <v>0.37156884118498423</v>
      </c>
      <c r="F263" s="107">
        <v>-0.25301827983501846</v>
      </c>
      <c r="G263" s="107">
        <v>0.152466484675986</v>
      </c>
      <c r="H263" s="107">
        <v>1.4666308078339125</v>
      </c>
      <c r="I263" s="107">
        <v>0.18715849808789597</v>
      </c>
      <c r="J263" s="107">
        <v>0.5869324366041373</v>
      </c>
      <c r="K263" s="107">
        <v>0.48169143674514547</v>
      </c>
      <c r="L263" s="107">
        <v>0.20230841957015677</v>
      </c>
      <c r="M263" s="107">
        <v>-1</v>
      </c>
      <c r="N263" s="107" t="s">
        <v>7794</v>
      </c>
      <c r="O263" s="107" t="s">
        <v>7794</v>
      </c>
      <c r="P263" s="107" t="s">
        <v>7794</v>
      </c>
      <c r="Q263" s="107" t="s">
        <v>7794</v>
      </c>
      <c r="R263" s="107" t="s">
        <v>7794</v>
      </c>
    </row>
    <row r="264" spans="1:18" ht="25.5">
      <c r="A264" s="89" t="s">
        <v>394</v>
      </c>
      <c r="B264" s="89" t="s">
        <v>177</v>
      </c>
      <c r="C264" s="107">
        <v>-2.8452631108329185E-2</v>
      </c>
      <c r="D264" s="107">
        <v>2.9423945956393194E-2</v>
      </c>
      <c r="E264" s="107">
        <v>-2.9047831917746958E-2</v>
      </c>
      <c r="F264" s="107">
        <v>1.6316608502684238E-2</v>
      </c>
      <c r="G264" s="107">
        <v>-1.6326456651536203E-2</v>
      </c>
      <c r="H264" s="107">
        <v>6.171076991092761E-4</v>
      </c>
      <c r="I264" s="107">
        <v>0</v>
      </c>
      <c r="J264" s="107">
        <v>-0.9627386365728382</v>
      </c>
      <c r="K264" s="107">
        <v>-1</v>
      </c>
      <c r="L264" s="107" t="s">
        <v>7794</v>
      </c>
      <c r="M264" s="107">
        <v>-1</v>
      </c>
      <c r="N264" s="107" t="s">
        <v>7794</v>
      </c>
      <c r="O264" s="107" t="s">
        <v>7794</v>
      </c>
      <c r="P264" s="107" t="s">
        <v>7794</v>
      </c>
      <c r="Q264" s="107" t="s">
        <v>7794</v>
      </c>
      <c r="R264" s="107" t="s">
        <v>7794</v>
      </c>
    </row>
    <row r="265" spans="1:18">
      <c r="A265" s="89" t="s">
        <v>395</v>
      </c>
      <c r="B265" s="89" t="s">
        <v>186</v>
      </c>
      <c r="C265" s="107">
        <v>1.4400198752752993</v>
      </c>
      <c r="D265" s="107">
        <v>-1</v>
      </c>
      <c r="E265" s="107" t="s">
        <v>7794</v>
      </c>
      <c r="F265" s="107" t="s">
        <v>7794</v>
      </c>
      <c r="G265" s="107" t="s">
        <v>7794</v>
      </c>
      <c r="H265" s="107" t="s">
        <v>7794</v>
      </c>
      <c r="I265" s="107" t="s">
        <v>7794</v>
      </c>
      <c r="J265" s="107" t="s">
        <v>7794</v>
      </c>
      <c r="K265" s="107" t="s">
        <v>7794</v>
      </c>
      <c r="L265" s="107">
        <v>3.6942851558604302</v>
      </c>
      <c r="M265" s="107">
        <v>-1</v>
      </c>
      <c r="N265" s="107" t="s">
        <v>7794</v>
      </c>
      <c r="O265" s="107" t="s">
        <v>7794</v>
      </c>
      <c r="P265" s="107" t="s">
        <v>7794</v>
      </c>
      <c r="Q265" s="107" t="s">
        <v>7794</v>
      </c>
      <c r="R265" s="107" t="s">
        <v>7794</v>
      </c>
    </row>
    <row r="266" spans="1:18">
      <c r="A266" s="89" t="s">
        <v>396</v>
      </c>
      <c r="B266" s="89" t="s">
        <v>2413</v>
      </c>
      <c r="C266" s="107">
        <v>-0.45751523135127936</v>
      </c>
      <c r="D266" s="107">
        <v>-1.1366631010518224</v>
      </c>
      <c r="E266" s="107">
        <v>-6.5519012537561219</v>
      </c>
      <c r="F266" s="107">
        <v>0.87043548787088998</v>
      </c>
      <c r="G266" s="107">
        <v>2.5906551759114529</v>
      </c>
      <c r="H266" s="107">
        <v>-0.47476958088994214</v>
      </c>
      <c r="I266" s="107">
        <v>-0.46312612456547564</v>
      </c>
      <c r="J266" s="107">
        <v>12.519049827400526</v>
      </c>
      <c r="K266" s="107">
        <v>5.9689087944063246E-2</v>
      </c>
      <c r="L266" s="107">
        <v>1.8094866733699089E-2</v>
      </c>
      <c r="M266" s="107">
        <v>-0.98745296302759744</v>
      </c>
      <c r="N266" s="107">
        <v>-0.99863269247825248</v>
      </c>
      <c r="O266" s="107">
        <v>27749.275339633885</v>
      </c>
      <c r="P266" s="107">
        <v>-0.62640584432519852</v>
      </c>
      <c r="Q266" s="107">
        <v>-0.9727209928481364</v>
      </c>
      <c r="R266" s="107">
        <v>200.7575664767671</v>
      </c>
    </row>
    <row r="267" spans="1:18">
      <c r="A267" s="89" t="s">
        <v>3154</v>
      </c>
      <c r="B267" s="89" t="s">
        <v>723</v>
      </c>
      <c r="C267" s="107" t="s">
        <v>7794</v>
      </c>
      <c r="D267" s="107" t="s">
        <v>7794</v>
      </c>
      <c r="E267" s="107" t="s">
        <v>7794</v>
      </c>
      <c r="F267" s="107" t="s">
        <v>7794</v>
      </c>
      <c r="G267" s="107" t="s">
        <v>7794</v>
      </c>
      <c r="H267" s="107" t="s">
        <v>7794</v>
      </c>
      <c r="I267" s="107" t="s">
        <v>7794</v>
      </c>
      <c r="J267" s="107" t="s">
        <v>7794</v>
      </c>
      <c r="K267" s="107" t="s">
        <v>7794</v>
      </c>
      <c r="L267" s="107" t="s">
        <v>7794</v>
      </c>
      <c r="M267" s="107" t="s">
        <v>7794</v>
      </c>
      <c r="N267" s="107">
        <v>-0.99863269265014631</v>
      </c>
      <c r="O267" s="107">
        <v>-0.80674712169528695</v>
      </c>
      <c r="P267" s="107">
        <v>-0.70428534965996525</v>
      </c>
      <c r="Q267" s="107">
        <v>-0.99999924052864098</v>
      </c>
      <c r="R267" s="107">
        <v>-1</v>
      </c>
    </row>
    <row r="268" spans="1:18" ht="25.5">
      <c r="A268" s="89" t="s">
        <v>3171</v>
      </c>
      <c r="B268" s="89" t="s">
        <v>739</v>
      </c>
      <c r="C268" s="107" t="s">
        <v>7794</v>
      </c>
      <c r="D268" s="107" t="s">
        <v>7794</v>
      </c>
      <c r="E268" s="107" t="s">
        <v>7794</v>
      </c>
      <c r="F268" s="107" t="s">
        <v>7794</v>
      </c>
      <c r="G268" s="107" t="s">
        <v>7794</v>
      </c>
      <c r="H268" s="107" t="s">
        <v>7794</v>
      </c>
      <c r="I268" s="107" t="s">
        <v>7794</v>
      </c>
      <c r="J268" s="107" t="s">
        <v>7794</v>
      </c>
      <c r="K268" s="107" t="s">
        <v>7794</v>
      </c>
      <c r="L268" s="107" t="s">
        <v>7794</v>
      </c>
      <c r="M268" s="107" t="s">
        <v>7794</v>
      </c>
      <c r="N268" s="107" t="s">
        <v>7794</v>
      </c>
      <c r="O268" s="107" t="s">
        <v>7794</v>
      </c>
      <c r="P268" s="107" t="s">
        <v>7794</v>
      </c>
      <c r="Q268" s="107" t="s">
        <v>7794</v>
      </c>
      <c r="R268" s="107">
        <v>-1</v>
      </c>
    </row>
    <row r="269" spans="1:18" ht="25.5">
      <c r="A269" s="89" t="s">
        <v>3175</v>
      </c>
      <c r="B269" s="89" t="s">
        <v>743</v>
      </c>
      <c r="C269" s="107" t="s">
        <v>7794</v>
      </c>
      <c r="D269" s="107" t="s">
        <v>7794</v>
      </c>
      <c r="E269" s="107" t="s">
        <v>7794</v>
      </c>
      <c r="F269" s="107" t="s">
        <v>7794</v>
      </c>
      <c r="G269" s="107" t="s">
        <v>7794</v>
      </c>
      <c r="H269" s="107" t="s">
        <v>7794</v>
      </c>
      <c r="I269" s="107" t="s">
        <v>7794</v>
      </c>
      <c r="J269" s="107" t="s">
        <v>7794</v>
      </c>
      <c r="K269" s="107" t="s">
        <v>7794</v>
      </c>
      <c r="L269" s="107" t="s">
        <v>7794</v>
      </c>
      <c r="M269" s="107" t="s">
        <v>7794</v>
      </c>
      <c r="N269" s="107">
        <v>1</v>
      </c>
      <c r="O269" s="107">
        <v>220507293775.715</v>
      </c>
      <c r="P269" s="107">
        <v>-0.62627602947636762</v>
      </c>
      <c r="Q269" s="107">
        <v>-0.97372743456597532</v>
      </c>
      <c r="R269" s="107">
        <v>208.36689086699354</v>
      </c>
    </row>
    <row r="270" spans="1:18" ht="38.25">
      <c r="A270" s="89" t="s">
        <v>7646</v>
      </c>
      <c r="B270" s="89" t="s">
        <v>7647</v>
      </c>
      <c r="C270" s="107" t="s">
        <v>7794</v>
      </c>
      <c r="D270" s="107" t="s">
        <v>7794</v>
      </c>
      <c r="E270" s="107" t="s">
        <v>7794</v>
      </c>
      <c r="F270" s="107" t="s">
        <v>7794</v>
      </c>
      <c r="G270" s="107" t="s">
        <v>7794</v>
      </c>
      <c r="H270" s="107" t="s">
        <v>7794</v>
      </c>
      <c r="I270" s="107" t="s">
        <v>7794</v>
      </c>
      <c r="J270" s="107" t="s">
        <v>7794</v>
      </c>
      <c r="K270" s="107" t="s">
        <v>7794</v>
      </c>
      <c r="L270" s="107" t="s">
        <v>7794</v>
      </c>
      <c r="M270" s="107" t="s">
        <v>7794</v>
      </c>
      <c r="N270" s="107" t="s">
        <v>7794</v>
      </c>
      <c r="O270" s="107" t="s">
        <v>7794</v>
      </c>
      <c r="P270" s="107">
        <v>-1</v>
      </c>
      <c r="Q270" s="107" t="s">
        <v>7794</v>
      </c>
      <c r="R270" s="107">
        <v>2.4105683666127145</v>
      </c>
    </row>
    <row r="271" spans="1:18">
      <c r="A271" s="89" t="s">
        <v>7792</v>
      </c>
      <c r="B271" s="89" t="s">
        <v>7793</v>
      </c>
      <c r="C271" s="107" t="s">
        <v>7794</v>
      </c>
      <c r="D271" s="107" t="s">
        <v>7794</v>
      </c>
      <c r="E271" s="107" t="s">
        <v>7794</v>
      </c>
      <c r="F271" s="107" t="s">
        <v>7794</v>
      </c>
      <c r="G271" s="107" t="s">
        <v>7794</v>
      </c>
      <c r="H271" s="107" t="s">
        <v>7794</v>
      </c>
      <c r="I271" s="107" t="s">
        <v>7794</v>
      </c>
      <c r="J271" s="107" t="s">
        <v>7794</v>
      </c>
      <c r="K271" s="107" t="s">
        <v>7794</v>
      </c>
      <c r="L271" s="107" t="s">
        <v>7794</v>
      </c>
      <c r="M271" s="107" t="s">
        <v>7794</v>
      </c>
      <c r="N271" s="107" t="s">
        <v>7794</v>
      </c>
      <c r="O271" s="107" t="s">
        <v>7794</v>
      </c>
      <c r="P271" s="107" t="s">
        <v>7794</v>
      </c>
      <c r="Q271" s="107" t="s">
        <v>7794</v>
      </c>
      <c r="R271" s="107" t="s">
        <v>7794</v>
      </c>
    </row>
    <row r="272" spans="1:18">
      <c r="A272" s="89" t="s">
        <v>397</v>
      </c>
      <c r="B272" s="89" t="s">
        <v>178</v>
      </c>
      <c r="C272" s="107">
        <v>-0.10687373758704899</v>
      </c>
      <c r="D272" s="107">
        <v>-1.1366631010518224</v>
      </c>
      <c r="E272" s="107">
        <v>-6.5519012537561219</v>
      </c>
      <c r="F272" s="107">
        <v>0.87043548787088998</v>
      </c>
      <c r="G272" s="107">
        <v>0.62629425375388537</v>
      </c>
      <c r="H272" s="107">
        <v>-0.20277193111836211</v>
      </c>
      <c r="I272" s="107">
        <v>-0.25072911288355881</v>
      </c>
      <c r="J272" s="107">
        <v>13.078534698147948</v>
      </c>
      <c r="K272" s="107">
        <v>6.0577601248136048E-2</v>
      </c>
      <c r="L272" s="107">
        <v>1.8094866733699089E-2</v>
      </c>
      <c r="M272" s="107">
        <v>-1</v>
      </c>
      <c r="N272" s="107" t="s">
        <v>7794</v>
      </c>
      <c r="O272" s="107" t="s">
        <v>7794</v>
      </c>
      <c r="P272" s="107" t="s">
        <v>7794</v>
      </c>
      <c r="Q272" s="107" t="s">
        <v>7794</v>
      </c>
      <c r="R272" s="107" t="s">
        <v>7794</v>
      </c>
    </row>
    <row r="273" spans="1:18">
      <c r="A273" s="89" t="s">
        <v>398</v>
      </c>
      <c r="B273" s="89" t="s">
        <v>35</v>
      </c>
      <c r="C273" s="107">
        <v>-1</v>
      </c>
      <c r="D273" s="107" t="s">
        <v>7794</v>
      </c>
      <c r="E273" s="107" t="s">
        <v>7794</v>
      </c>
      <c r="F273" s="107" t="s">
        <v>7794</v>
      </c>
      <c r="G273" s="107" t="s">
        <v>7794</v>
      </c>
      <c r="H273" s="107">
        <v>-0.69995641385352325</v>
      </c>
      <c r="I273" s="107">
        <v>-0.93034940801522947</v>
      </c>
      <c r="J273" s="107">
        <v>-0.72066005083764095</v>
      </c>
      <c r="K273" s="107">
        <v>-1</v>
      </c>
      <c r="L273" s="107" t="s">
        <v>7794</v>
      </c>
      <c r="M273" s="107" t="s">
        <v>7794</v>
      </c>
      <c r="N273" s="107" t="s">
        <v>7794</v>
      </c>
      <c r="O273" s="107" t="s">
        <v>7794</v>
      </c>
      <c r="P273" s="107" t="s">
        <v>7794</v>
      </c>
      <c r="Q273" s="107" t="s">
        <v>7794</v>
      </c>
      <c r="R273" s="107" t="s">
        <v>7794</v>
      </c>
    </row>
    <row r="274" spans="1:18">
      <c r="A274" s="89" t="s">
        <v>399</v>
      </c>
      <c r="B274" s="89" t="s">
        <v>2415</v>
      </c>
      <c r="C274" s="107">
        <v>9.137355432992611E-2</v>
      </c>
      <c r="D274" s="107">
        <v>0.19792920605985675</v>
      </c>
      <c r="E274" s="107">
        <v>0.13568788498990836</v>
      </c>
      <c r="F274" s="107">
        <v>0.10718921621436484</v>
      </c>
      <c r="G274" s="107">
        <v>5.3579988015825197E-2</v>
      </c>
      <c r="H274" s="107">
        <v>6.9460636142804066E-3</v>
      </c>
      <c r="I274" s="107">
        <v>4.6631811117690436E-2</v>
      </c>
      <c r="J274" s="107">
        <v>-6.3710002944821653E-2</v>
      </c>
      <c r="K274" s="107">
        <v>7.2719634136207967E-2</v>
      </c>
      <c r="L274" s="107">
        <v>0.2352687891516434</v>
      </c>
      <c r="M274" s="107">
        <v>-0.72478999383773202</v>
      </c>
      <c r="N274" s="107">
        <v>-6.5424762150031013E-2</v>
      </c>
      <c r="O274" s="107">
        <v>0.28298631965380161</v>
      </c>
      <c r="P274" s="107">
        <v>0.13129232281808134</v>
      </c>
      <c r="Q274" s="107">
        <v>5.55453401791004E-2</v>
      </c>
      <c r="R274" s="107">
        <v>0.25726455026659822</v>
      </c>
    </row>
    <row r="275" spans="1:18">
      <c r="A275" s="89" t="s">
        <v>3177</v>
      </c>
      <c r="B275" s="89" t="s">
        <v>3178</v>
      </c>
      <c r="C275" s="107" t="s">
        <v>7794</v>
      </c>
      <c r="D275" s="107" t="s">
        <v>7794</v>
      </c>
      <c r="E275" s="107" t="s">
        <v>7794</v>
      </c>
      <c r="F275" s="107" t="s">
        <v>7794</v>
      </c>
      <c r="G275" s="107" t="s">
        <v>7794</v>
      </c>
      <c r="H275" s="107" t="s">
        <v>7794</v>
      </c>
      <c r="I275" s="107" t="s">
        <v>7794</v>
      </c>
      <c r="J275" s="107" t="s">
        <v>7794</v>
      </c>
      <c r="K275" s="107" t="s">
        <v>7794</v>
      </c>
      <c r="L275" s="107" t="s">
        <v>7794</v>
      </c>
      <c r="M275" s="107" t="s">
        <v>7794</v>
      </c>
      <c r="N275" s="107">
        <v>-0.14317368389679053</v>
      </c>
      <c r="O275" s="107">
        <v>9.9059362451569655E-2</v>
      </c>
      <c r="P275" s="107">
        <v>2.3299696735456621E-2</v>
      </c>
      <c r="Q275" s="107">
        <v>0.10473621487639795</v>
      </c>
      <c r="R275" s="107">
        <v>0.13027164159682991</v>
      </c>
    </row>
    <row r="276" spans="1:18">
      <c r="A276" s="89" t="s">
        <v>400</v>
      </c>
      <c r="B276" s="89" t="s">
        <v>33</v>
      </c>
      <c r="C276" s="107">
        <v>2.4653384256934752E-2</v>
      </c>
      <c r="D276" s="107">
        <v>4.5895215773129827E-2</v>
      </c>
      <c r="E276" s="107">
        <v>-0.25746558963565069</v>
      </c>
      <c r="F276" s="107">
        <v>1.0164279900385065</v>
      </c>
      <c r="G276" s="107">
        <v>2.3243114768830564E-2</v>
      </c>
      <c r="H276" s="107">
        <v>-0.45243980355426283</v>
      </c>
      <c r="I276" s="107">
        <v>0.31260154779388949</v>
      </c>
      <c r="J276" s="107">
        <v>-8.8675334660146876E-2</v>
      </c>
      <c r="K276" s="107">
        <v>-0.29112153699208732</v>
      </c>
      <c r="L276" s="107">
        <v>0.10845789678780227</v>
      </c>
      <c r="M276" s="107">
        <v>-1</v>
      </c>
      <c r="N276" s="107" t="s">
        <v>7794</v>
      </c>
      <c r="O276" s="107" t="s">
        <v>7794</v>
      </c>
      <c r="P276" s="107" t="s">
        <v>7794</v>
      </c>
      <c r="Q276" s="107" t="s">
        <v>7794</v>
      </c>
      <c r="R276" s="107" t="s">
        <v>7794</v>
      </c>
    </row>
    <row r="277" spans="1:18">
      <c r="A277" s="89" t="s">
        <v>3191</v>
      </c>
      <c r="B277" s="89" t="s">
        <v>3192</v>
      </c>
      <c r="C277" s="107" t="s">
        <v>7794</v>
      </c>
      <c r="D277" s="107" t="s">
        <v>7794</v>
      </c>
      <c r="E277" s="107" t="s">
        <v>7794</v>
      </c>
      <c r="F277" s="107" t="s">
        <v>7794</v>
      </c>
      <c r="G277" s="107" t="s">
        <v>7794</v>
      </c>
      <c r="H277" s="107" t="s">
        <v>7794</v>
      </c>
      <c r="I277" s="107" t="s">
        <v>7794</v>
      </c>
      <c r="J277" s="107" t="s">
        <v>7794</v>
      </c>
      <c r="K277" s="107" t="s">
        <v>7794</v>
      </c>
      <c r="L277" s="107" t="s">
        <v>7794</v>
      </c>
      <c r="M277" s="107" t="s">
        <v>7794</v>
      </c>
      <c r="N277" s="107">
        <v>-1.1878104887646401E-2</v>
      </c>
      <c r="O277" s="107">
        <v>0.17770668126033695</v>
      </c>
      <c r="P277" s="107">
        <v>18.167697372745927</v>
      </c>
      <c r="Q277" s="107">
        <v>-0.43768583473745137</v>
      </c>
      <c r="R277" s="107">
        <v>-0.73641181040684822</v>
      </c>
    </row>
    <row r="278" spans="1:18">
      <c r="A278" s="89" t="s">
        <v>401</v>
      </c>
      <c r="B278" s="89" t="s">
        <v>32</v>
      </c>
      <c r="C278" s="107">
        <v>0.13984655705107474</v>
      </c>
      <c r="D278" s="107">
        <v>0.22515847945993905</v>
      </c>
      <c r="E278" s="107">
        <v>-4.842873492762656E-2</v>
      </c>
      <c r="F278" s="107">
        <v>6.5804696832433063E-2</v>
      </c>
      <c r="G278" s="107">
        <v>0.21334152825703545</v>
      </c>
      <c r="H278" s="107">
        <v>0.2113702683799501</v>
      </c>
      <c r="I278" s="107">
        <v>0.12957979406295594</v>
      </c>
      <c r="J278" s="107">
        <v>0.31568036680328326</v>
      </c>
      <c r="K278" s="107">
        <v>-5.4702507992555605E-3</v>
      </c>
      <c r="L278" s="107">
        <v>0.22881486350475599</v>
      </c>
      <c r="M278" s="107">
        <v>-1</v>
      </c>
      <c r="N278" s="107" t="s">
        <v>7794</v>
      </c>
      <c r="O278" s="107" t="s">
        <v>7794</v>
      </c>
      <c r="P278" s="107" t="s">
        <v>7794</v>
      </c>
      <c r="Q278" s="107" t="s">
        <v>7794</v>
      </c>
      <c r="R278" s="107" t="s">
        <v>7794</v>
      </c>
    </row>
    <row r="279" spans="1:18">
      <c r="A279" s="89" t="s">
        <v>402</v>
      </c>
      <c r="B279" s="89" t="s">
        <v>31</v>
      </c>
      <c r="C279" s="107">
        <v>-0.35909296259420986</v>
      </c>
      <c r="D279" s="107">
        <v>-0.14693368653567951</v>
      </c>
      <c r="E279" s="107">
        <v>0.16440797961088349</v>
      </c>
      <c r="F279" s="107">
        <v>0.54380842790167261</v>
      </c>
      <c r="G279" s="107">
        <v>-0.30282726280981376</v>
      </c>
      <c r="H279" s="107">
        <v>0.34596845021131517</v>
      </c>
      <c r="I279" s="107">
        <v>0.11185858005545013</v>
      </c>
      <c r="J279" s="107">
        <v>-0.21448279733601738</v>
      </c>
      <c r="K279" s="107">
        <v>-0.1950416086322051</v>
      </c>
      <c r="L279" s="107">
        <v>0.59434860985398408</v>
      </c>
      <c r="M279" s="107">
        <v>-1</v>
      </c>
      <c r="N279" s="107" t="s">
        <v>7794</v>
      </c>
      <c r="O279" s="107" t="s">
        <v>7794</v>
      </c>
      <c r="P279" s="107" t="s">
        <v>7794</v>
      </c>
      <c r="Q279" s="107" t="s">
        <v>7794</v>
      </c>
      <c r="R279" s="107" t="s">
        <v>7794</v>
      </c>
    </row>
    <row r="280" spans="1:18">
      <c r="A280" s="89" t="s">
        <v>403</v>
      </c>
      <c r="B280" s="89" t="s">
        <v>30</v>
      </c>
      <c r="C280" s="107">
        <v>8.7491371507263604E-2</v>
      </c>
      <c r="D280" s="107">
        <v>0.24199608516850746</v>
      </c>
      <c r="E280" s="107">
        <v>0.1852286422865026</v>
      </c>
      <c r="F280" s="107">
        <v>0.12005865391192283</v>
      </c>
      <c r="G280" s="107">
        <v>4.2800253040453207E-2</v>
      </c>
      <c r="H280" s="107">
        <v>-1.5746956282656877E-2</v>
      </c>
      <c r="I280" s="107">
        <v>1.7031411838301258E-2</v>
      </c>
      <c r="J280" s="107">
        <v>-2.7860126004067842E-2</v>
      </c>
      <c r="K280" s="107">
        <v>0.10031924853558682</v>
      </c>
      <c r="L280" s="107">
        <v>0.25174037964569007</v>
      </c>
      <c r="M280" s="107">
        <v>-1</v>
      </c>
      <c r="N280" s="107" t="s">
        <v>7794</v>
      </c>
      <c r="O280" s="107" t="s">
        <v>7794</v>
      </c>
      <c r="P280" s="107" t="s">
        <v>7794</v>
      </c>
      <c r="Q280" s="107" t="s">
        <v>7794</v>
      </c>
      <c r="R280" s="107" t="s">
        <v>7794</v>
      </c>
    </row>
    <row r="281" spans="1:18">
      <c r="A281" s="89" t="s">
        <v>404</v>
      </c>
      <c r="B281" s="89" t="s">
        <v>29</v>
      </c>
      <c r="C281" s="107">
        <v>0.12455854814534462</v>
      </c>
      <c r="D281" s="107">
        <v>1.6232281570490725E-2</v>
      </c>
      <c r="E281" s="107">
        <v>6.197636988296984E-2</v>
      </c>
      <c r="F281" s="107">
        <v>-1.9744241431489118E-2</v>
      </c>
      <c r="G281" s="107">
        <v>5.638817225613213E-3</v>
      </c>
      <c r="H281" s="107">
        <v>5.120931268337503E-2</v>
      </c>
      <c r="I281" s="107">
        <v>6.377502237724042E-2</v>
      </c>
      <c r="J281" s="107">
        <v>-1</v>
      </c>
      <c r="K281" s="107" t="s">
        <v>7794</v>
      </c>
      <c r="L281" s="107" t="s">
        <v>7794</v>
      </c>
      <c r="M281" s="107" t="s">
        <v>7794</v>
      </c>
      <c r="N281" s="107" t="s">
        <v>7794</v>
      </c>
      <c r="O281" s="107" t="s">
        <v>7794</v>
      </c>
      <c r="P281" s="107" t="s">
        <v>7794</v>
      </c>
      <c r="Q281" s="107" t="s">
        <v>7794</v>
      </c>
      <c r="R281" s="107" t="s">
        <v>7794</v>
      </c>
    </row>
    <row r="282" spans="1:18">
      <c r="A282" s="89" t="s">
        <v>405</v>
      </c>
      <c r="B282" s="89" t="s">
        <v>179</v>
      </c>
      <c r="C282" s="107" t="s">
        <v>7794</v>
      </c>
      <c r="D282" s="107" t="s">
        <v>7794</v>
      </c>
      <c r="E282" s="107" t="s">
        <v>7794</v>
      </c>
      <c r="F282" s="107" t="s">
        <v>7794</v>
      </c>
      <c r="G282" s="107" t="s">
        <v>7794</v>
      </c>
      <c r="H282" s="107" t="s">
        <v>7794</v>
      </c>
      <c r="I282" s="107" t="s">
        <v>7794</v>
      </c>
      <c r="J282" s="107" t="s">
        <v>7794</v>
      </c>
      <c r="K282" s="107" t="s">
        <v>7794</v>
      </c>
      <c r="L282" s="107">
        <v>-0.95901055007177061</v>
      </c>
      <c r="M282" s="107">
        <v>-1</v>
      </c>
      <c r="N282" s="107" t="s">
        <v>7794</v>
      </c>
      <c r="O282" s="107" t="s">
        <v>7794</v>
      </c>
      <c r="P282" s="107" t="s">
        <v>7794</v>
      </c>
      <c r="Q282" s="107" t="s">
        <v>7794</v>
      </c>
      <c r="R282" s="107" t="s">
        <v>7794</v>
      </c>
    </row>
    <row r="283" spans="1:18">
      <c r="A283" s="89" t="s">
        <v>406</v>
      </c>
      <c r="B283" s="89" t="s">
        <v>28</v>
      </c>
      <c r="C283" s="107" t="s">
        <v>7794</v>
      </c>
      <c r="D283" s="107">
        <v>-1</v>
      </c>
      <c r="E283" s="107" t="s">
        <v>7794</v>
      </c>
      <c r="F283" s="107">
        <v>-0.54995623963430762</v>
      </c>
      <c r="G283" s="107">
        <v>-1</v>
      </c>
      <c r="H283" s="107" t="s">
        <v>7794</v>
      </c>
      <c r="I283" s="107" t="s">
        <v>7794</v>
      </c>
      <c r="J283" s="107" t="s">
        <v>7794</v>
      </c>
      <c r="K283" s="107">
        <v>1.127015873015873</v>
      </c>
      <c r="L283" s="107">
        <v>-0.47014223668303456</v>
      </c>
      <c r="M283" s="107">
        <v>-1</v>
      </c>
      <c r="N283" s="107" t="s">
        <v>7794</v>
      </c>
      <c r="O283" s="107" t="s">
        <v>7794</v>
      </c>
      <c r="P283" s="107" t="s">
        <v>7794</v>
      </c>
      <c r="Q283" s="107" t="s">
        <v>7794</v>
      </c>
      <c r="R283" s="107" t="s">
        <v>7794</v>
      </c>
    </row>
    <row r="284" spans="1:18">
      <c r="A284" s="89" t="s">
        <v>7648</v>
      </c>
      <c r="B284" s="89" t="s">
        <v>7649</v>
      </c>
      <c r="C284" s="107" t="s">
        <v>7794</v>
      </c>
      <c r="D284" s="107" t="s">
        <v>7794</v>
      </c>
      <c r="E284" s="107" t="s">
        <v>7794</v>
      </c>
      <c r="F284" s="107" t="s">
        <v>7794</v>
      </c>
      <c r="G284" s="107" t="s">
        <v>7794</v>
      </c>
      <c r="H284" s="107" t="s">
        <v>7794</v>
      </c>
      <c r="I284" s="107" t="s">
        <v>7794</v>
      </c>
      <c r="J284" s="107" t="s">
        <v>7794</v>
      </c>
      <c r="K284" s="107" t="s">
        <v>7794</v>
      </c>
      <c r="L284" s="107" t="s">
        <v>7794</v>
      </c>
      <c r="M284" s="107" t="s">
        <v>7794</v>
      </c>
      <c r="N284" s="107" t="s">
        <v>7794</v>
      </c>
      <c r="O284" s="107">
        <v>0.70581312791837991</v>
      </c>
      <c r="P284" s="107">
        <v>0.14400811929630475</v>
      </c>
      <c r="Q284" s="107">
        <v>-0.15202179912765879</v>
      </c>
      <c r="R284" s="107">
        <v>0.1920796885936531</v>
      </c>
    </row>
    <row r="285" spans="1:18">
      <c r="A285" s="89" t="s">
        <v>408</v>
      </c>
      <c r="B285" s="89" t="s">
        <v>27</v>
      </c>
      <c r="C285" s="107">
        <v>6.4959425609808052E-2</v>
      </c>
      <c r="D285" s="107">
        <v>0.20387605968436451</v>
      </c>
      <c r="E285" s="107">
        <v>0.10533924066251577</v>
      </c>
      <c r="F285" s="107">
        <v>0.12487054608709891</v>
      </c>
      <c r="G285" s="107">
        <v>0.15421207423663086</v>
      </c>
      <c r="H285" s="107">
        <v>-0.12688223726168613</v>
      </c>
      <c r="I285" s="107">
        <v>0.34189986432900743</v>
      </c>
      <c r="J285" s="107">
        <v>0.94510855950096762</v>
      </c>
      <c r="K285" s="107">
        <v>5.3962673678530582E-2</v>
      </c>
      <c r="L285" s="107">
        <v>4.8766888559027111E-2</v>
      </c>
      <c r="M285" s="107">
        <v>9.9325812133916669E-2</v>
      </c>
      <c r="N285" s="107">
        <v>-0.13066240947180185</v>
      </c>
      <c r="O285" s="107">
        <v>0.7872148943644961</v>
      </c>
      <c r="P285" s="107">
        <v>0.3132610624843235</v>
      </c>
      <c r="Q285" s="107">
        <v>6.2233919271708737E-2</v>
      </c>
      <c r="R285" s="107">
        <v>0.53209588402606411</v>
      </c>
    </row>
    <row r="286" spans="1:18">
      <c r="A286" s="89" t="s">
        <v>409</v>
      </c>
      <c r="B286" s="89" t="s">
        <v>162</v>
      </c>
      <c r="C286" s="107">
        <v>0.35390033087267248</v>
      </c>
      <c r="D286" s="107">
        <v>0.32661357686484771</v>
      </c>
      <c r="E286" s="107">
        <v>0.15073983648165923</v>
      </c>
      <c r="F286" s="107">
        <v>-0.14460698854269438</v>
      </c>
      <c r="G286" s="107">
        <v>8.2232332570191913E-2</v>
      </c>
      <c r="H286" s="107">
        <v>7.1190582321466023E-2</v>
      </c>
      <c r="I286" s="107">
        <v>6.2686702943198336E-2</v>
      </c>
      <c r="J286" s="107">
        <v>0.56785393518360716</v>
      </c>
      <c r="K286" s="107">
        <v>0.12415591218041699</v>
      </c>
      <c r="L286" s="107">
        <v>0.29054456707202569</v>
      </c>
      <c r="M286" s="107">
        <v>0.38476470415815833</v>
      </c>
      <c r="N286" s="107">
        <v>-4.1773127594823323E-2</v>
      </c>
      <c r="O286" s="107">
        <v>0.10264139194521116</v>
      </c>
      <c r="P286" s="107">
        <v>0.2860756044550925</v>
      </c>
      <c r="Q286" s="107">
        <v>0.20718169902858619</v>
      </c>
      <c r="R286" s="107">
        <v>0.18680120449062665</v>
      </c>
    </row>
    <row r="287" spans="1:18">
      <c r="A287" s="89" t="s">
        <v>3235</v>
      </c>
      <c r="B287" s="89" t="s">
        <v>43</v>
      </c>
      <c r="C287" s="107" t="s">
        <v>7794</v>
      </c>
      <c r="D287" s="107" t="s">
        <v>7794</v>
      </c>
      <c r="E287" s="107" t="s">
        <v>7794</v>
      </c>
      <c r="F287" s="107" t="s">
        <v>7794</v>
      </c>
      <c r="G287" s="107" t="s">
        <v>7794</v>
      </c>
      <c r="H287" s="107" t="s">
        <v>7794</v>
      </c>
      <c r="I287" s="107" t="s">
        <v>7794</v>
      </c>
      <c r="J287" s="107" t="s">
        <v>7794</v>
      </c>
      <c r="K287" s="107" t="s">
        <v>7794</v>
      </c>
      <c r="L287" s="107" t="s">
        <v>7794</v>
      </c>
      <c r="M287" s="107" t="s">
        <v>7794</v>
      </c>
      <c r="N287" s="107">
        <v>-0.14062290377798048</v>
      </c>
      <c r="O287" s="107">
        <v>0.22314375062596703</v>
      </c>
      <c r="P287" s="107">
        <v>0.29891716787912737</v>
      </c>
      <c r="Q287" s="107">
        <v>0.13694651448970974</v>
      </c>
      <c r="R287" s="107">
        <v>-5.8092477439550372E-2</v>
      </c>
    </row>
    <row r="288" spans="1:18">
      <c r="A288" s="89" t="s">
        <v>3241</v>
      </c>
      <c r="B288" s="89" t="s">
        <v>42</v>
      </c>
      <c r="C288" s="108" t="s">
        <v>7794</v>
      </c>
      <c r="D288" s="108" t="s">
        <v>7794</v>
      </c>
      <c r="E288" s="108" t="s">
        <v>7794</v>
      </c>
      <c r="F288" s="108" t="s">
        <v>7794</v>
      </c>
      <c r="G288" s="108" t="s">
        <v>7794</v>
      </c>
      <c r="H288" s="108" t="s">
        <v>7794</v>
      </c>
      <c r="I288" s="108" t="s">
        <v>7794</v>
      </c>
      <c r="J288" s="108" t="s">
        <v>7794</v>
      </c>
      <c r="K288" s="108" t="s">
        <v>7794</v>
      </c>
      <c r="L288" s="108" t="s">
        <v>7794</v>
      </c>
      <c r="M288" s="108" t="s">
        <v>7794</v>
      </c>
      <c r="N288" s="108">
        <v>3.3389261008923699E-2</v>
      </c>
      <c r="O288" s="108">
        <v>-9.7882179191408625E-3</v>
      </c>
      <c r="P288" s="108">
        <v>0.22512614812336684</v>
      </c>
      <c r="Q288" s="108">
        <v>0.35794577839671748</v>
      </c>
      <c r="R288" s="108">
        <v>0.21604003640659974</v>
      </c>
    </row>
    <row r="289" spans="1:18">
      <c r="A289" s="89" t="s">
        <v>3243</v>
      </c>
      <c r="B289" s="89" t="s">
        <v>41</v>
      </c>
      <c r="C289" s="107" t="s">
        <v>7794</v>
      </c>
      <c r="D289" s="107" t="s">
        <v>7794</v>
      </c>
      <c r="E289" s="107" t="s">
        <v>7794</v>
      </c>
      <c r="F289" s="107" t="s">
        <v>7794</v>
      </c>
      <c r="G289" s="107" t="s">
        <v>7794</v>
      </c>
      <c r="H289" s="107" t="s">
        <v>7794</v>
      </c>
      <c r="I289" s="107" t="s">
        <v>7794</v>
      </c>
      <c r="J289" s="107" t="s">
        <v>7794</v>
      </c>
      <c r="K289" s="107" t="s">
        <v>7794</v>
      </c>
      <c r="L289" s="107" t="s">
        <v>7794</v>
      </c>
      <c r="M289" s="107" t="s">
        <v>7794</v>
      </c>
      <c r="N289" s="107">
        <v>0.33938553541087035</v>
      </c>
      <c r="O289" s="107">
        <v>0.23652709400031768</v>
      </c>
      <c r="P289" s="107">
        <v>0.14454776782448597</v>
      </c>
      <c r="Q289" s="107">
        <v>0.12001345611770486</v>
      </c>
      <c r="R289" s="107">
        <v>0.10059577398333008</v>
      </c>
    </row>
    <row r="290" spans="1:18" ht="25.5">
      <c r="A290" s="89" t="s">
        <v>3250</v>
      </c>
      <c r="B290" s="89" t="s">
        <v>3251</v>
      </c>
      <c r="C290" s="107" t="s">
        <v>7794</v>
      </c>
      <c r="D290" s="107" t="s">
        <v>7794</v>
      </c>
      <c r="E290" s="107" t="s">
        <v>7794</v>
      </c>
      <c r="F290" s="107" t="s">
        <v>7794</v>
      </c>
      <c r="G290" s="107" t="s">
        <v>7794</v>
      </c>
      <c r="H290" s="107" t="s">
        <v>7794</v>
      </c>
      <c r="I290" s="107" t="s">
        <v>7794</v>
      </c>
      <c r="J290" s="107" t="s">
        <v>7794</v>
      </c>
      <c r="K290" s="107" t="s">
        <v>7794</v>
      </c>
      <c r="L290" s="107" t="s">
        <v>7794</v>
      </c>
      <c r="M290" s="107" t="s">
        <v>7794</v>
      </c>
      <c r="N290" s="107">
        <v>-0.17672403243594126</v>
      </c>
      <c r="O290" s="107">
        <v>2.6384458394064412</v>
      </c>
      <c r="P290" s="107">
        <v>1.3893599958367671</v>
      </c>
      <c r="Q290" s="107">
        <v>0.39866067940299343</v>
      </c>
      <c r="R290" s="107">
        <v>-0.44451299940433919</v>
      </c>
    </row>
    <row r="291" spans="1:18">
      <c r="A291" s="89" t="s">
        <v>410</v>
      </c>
      <c r="B291" s="89" t="s">
        <v>26</v>
      </c>
      <c r="C291" s="107">
        <v>4.2316223966418542E-2</v>
      </c>
      <c r="D291" s="107">
        <v>9.8749570411876153E-2</v>
      </c>
      <c r="E291" s="107">
        <v>0.23715156022909412</v>
      </c>
      <c r="F291" s="107">
        <v>2.2881907324028283E-2</v>
      </c>
      <c r="G291" s="107">
        <v>0.1472891027260641</v>
      </c>
      <c r="H291" s="107">
        <v>0.32447286083023785</v>
      </c>
      <c r="I291" s="107">
        <v>8.2186733153094327E-2</v>
      </c>
      <c r="J291" s="107">
        <v>0.11969716142695819</v>
      </c>
      <c r="K291" s="107">
        <v>0.14287885721136329</v>
      </c>
      <c r="L291" s="107">
        <v>0.1317288432239474</v>
      </c>
      <c r="M291" s="107">
        <v>-1</v>
      </c>
      <c r="N291" s="107" t="s">
        <v>7794</v>
      </c>
      <c r="O291" s="107" t="s">
        <v>7794</v>
      </c>
      <c r="P291" s="107" t="s">
        <v>7794</v>
      </c>
      <c r="Q291" s="107" t="s">
        <v>7794</v>
      </c>
      <c r="R291" s="107" t="s">
        <v>7794</v>
      </c>
    </row>
    <row r="292" spans="1:18">
      <c r="A292" s="89" t="s">
        <v>411</v>
      </c>
      <c r="B292" s="89" t="s">
        <v>25</v>
      </c>
      <c r="C292" s="107">
        <v>0.12869243181900303</v>
      </c>
      <c r="D292" s="107">
        <v>1.3106146804283076</v>
      </c>
      <c r="E292" s="107">
        <v>0.18421542934290414</v>
      </c>
      <c r="F292" s="107">
        <v>-0.10878156806332007</v>
      </c>
      <c r="G292" s="107">
        <v>-0.12475324376122876</v>
      </c>
      <c r="H292" s="107">
        <v>-0.19525549006510501</v>
      </c>
      <c r="I292" s="107">
        <v>-0.16703229245674556</v>
      </c>
      <c r="J292" s="107">
        <v>3.4756296756486726E-2</v>
      </c>
      <c r="K292" s="107">
        <v>-4.5862056533454543E-2</v>
      </c>
      <c r="L292" s="107">
        <v>0.17704926400571686</v>
      </c>
      <c r="M292" s="107">
        <v>-3.5597480376361235E-2</v>
      </c>
      <c r="N292" s="107">
        <v>3.8389983152203877E-2</v>
      </c>
      <c r="O292" s="107">
        <v>-0.11828532385053969</v>
      </c>
      <c r="P292" s="107">
        <v>7.5788347878480433E-3</v>
      </c>
      <c r="Q292" s="107">
        <v>0.53496854242752212</v>
      </c>
      <c r="R292" s="107">
        <v>0.40773568943071448</v>
      </c>
    </row>
    <row r="293" spans="1:18">
      <c r="A293" s="89" t="s">
        <v>412</v>
      </c>
      <c r="B293" s="89" t="s">
        <v>24</v>
      </c>
      <c r="C293" s="107">
        <v>0.60974742406308979</v>
      </c>
      <c r="D293" s="107">
        <v>0.16401339452981056</v>
      </c>
      <c r="E293" s="107">
        <v>5.5299500049775796E-2</v>
      </c>
      <c r="F293" s="107">
        <v>-0.25045073755119229</v>
      </c>
      <c r="G293" s="107">
        <v>0.11561776146182123</v>
      </c>
      <c r="H293" s="107">
        <v>3.9165644521163667E-2</v>
      </c>
      <c r="I293" s="107">
        <v>6.5906044610659187E-2</v>
      </c>
      <c r="J293" s="107">
        <v>1.3162741573158963</v>
      </c>
      <c r="K293" s="107">
        <v>0.11898862116862108</v>
      </c>
      <c r="L293" s="107">
        <v>0.43166774444958333</v>
      </c>
      <c r="M293" s="107">
        <v>-1</v>
      </c>
      <c r="N293" s="107" t="s">
        <v>7794</v>
      </c>
      <c r="O293" s="107" t="s">
        <v>7794</v>
      </c>
      <c r="P293" s="107" t="s">
        <v>7794</v>
      </c>
      <c r="Q293" s="107" t="s">
        <v>7794</v>
      </c>
      <c r="R293" s="107" t="s">
        <v>7794</v>
      </c>
    </row>
    <row r="294" spans="1:18">
      <c r="A294" s="89" t="s">
        <v>413</v>
      </c>
      <c r="B294" s="89" t="s">
        <v>3295</v>
      </c>
      <c r="C294" s="107">
        <v>0.59148907518370697</v>
      </c>
      <c r="D294" s="107">
        <v>-0.24770547120472075</v>
      </c>
      <c r="E294" s="107">
        <v>0.66011776183074589</v>
      </c>
      <c r="F294" s="107">
        <v>-7.1374204883834613E-2</v>
      </c>
      <c r="G294" s="107">
        <v>0.75143038732782164</v>
      </c>
      <c r="H294" s="107">
        <v>0.32580343989684812</v>
      </c>
      <c r="I294" s="107">
        <v>0.37853032306856083</v>
      </c>
      <c r="J294" s="107">
        <v>0.12421158452131897</v>
      </c>
      <c r="K294" s="107">
        <v>0.26823518460127005</v>
      </c>
      <c r="L294" s="107">
        <v>1.7316918543688109E-2</v>
      </c>
      <c r="M294" s="107">
        <v>0.43876027590686961</v>
      </c>
      <c r="N294" s="107">
        <v>6.8111177711743576E-2</v>
      </c>
      <c r="O294" s="107">
        <v>6.2213652480616499E-2</v>
      </c>
      <c r="P294" s="107">
        <v>0.18531912025205188</v>
      </c>
      <c r="Q294" s="107">
        <v>0.21994343114122228</v>
      </c>
      <c r="R294" s="107">
        <v>0.21541414727912578</v>
      </c>
    </row>
    <row r="295" spans="1:18">
      <c r="A295" s="89" t="s">
        <v>3310</v>
      </c>
      <c r="B295" s="89" t="s">
        <v>3311</v>
      </c>
      <c r="C295" s="107" t="s">
        <v>7794</v>
      </c>
      <c r="D295" s="107" t="s">
        <v>7794</v>
      </c>
      <c r="E295" s="107" t="s">
        <v>7794</v>
      </c>
      <c r="F295" s="107" t="s">
        <v>7794</v>
      </c>
      <c r="G295" s="107" t="s">
        <v>7794</v>
      </c>
      <c r="H295" s="107" t="s">
        <v>7794</v>
      </c>
      <c r="I295" s="107" t="s">
        <v>7794</v>
      </c>
      <c r="J295" s="107" t="s">
        <v>7794</v>
      </c>
      <c r="K295" s="107" t="s">
        <v>7794</v>
      </c>
      <c r="L295" s="107" t="s">
        <v>7794</v>
      </c>
      <c r="M295" s="107" t="s">
        <v>7794</v>
      </c>
      <c r="N295" s="107">
        <v>-0.14310576974971667</v>
      </c>
      <c r="O295" s="107">
        <v>0.10569998397022395</v>
      </c>
      <c r="P295" s="107">
        <v>0.1466555182020941</v>
      </c>
      <c r="Q295" s="107">
        <v>0.11844673684077378</v>
      </c>
      <c r="R295" s="107">
        <v>0.16141070741666219</v>
      </c>
    </row>
    <row r="296" spans="1:18">
      <c r="A296" s="89" t="s">
        <v>3329</v>
      </c>
      <c r="B296" s="89" t="s">
        <v>178</v>
      </c>
      <c r="C296" s="107" t="s">
        <v>7794</v>
      </c>
      <c r="D296" s="107" t="s">
        <v>7794</v>
      </c>
      <c r="E296" s="107" t="s">
        <v>7794</v>
      </c>
      <c r="F296" s="107" t="s">
        <v>7794</v>
      </c>
      <c r="G296" s="107" t="s">
        <v>7794</v>
      </c>
      <c r="H296" s="107" t="s">
        <v>7794</v>
      </c>
      <c r="I296" s="107" t="s">
        <v>7794</v>
      </c>
      <c r="J296" s="107" t="s">
        <v>7794</v>
      </c>
      <c r="K296" s="107" t="s">
        <v>7794</v>
      </c>
      <c r="L296" s="107" t="s">
        <v>7794</v>
      </c>
      <c r="M296" s="107" t="s">
        <v>7794</v>
      </c>
      <c r="N296" s="107">
        <v>-0.18613564978619701</v>
      </c>
      <c r="O296" s="107">
        <v>-0.4137241666663023</v>
      </c>
      <c r="P296" s="107">
        <v>-1</v>
      </c>
      <c r="Q296" s="107" t="s">
        <v>7794</v>
      </c>
      <c r="R296" s="107" t="s">
        <v>7794</v>
      </c>
    </row>
    <row r="297" spans="1:18">
      <c r="A297" s="89" t="s">
        <v>3332</v>
      </c>
      <c r="B297" s="89" t="s">
        <v>3333</v>
      </c>
      <c r="C297" s="107" t="s">
        <v>7794</v>
      </c>
      <c r="D297" s="107" t="s">
        <v>7794</v>
      </c>
      <c r="E297" s="107" t="s">
        <v>7794</v>
      </c>
      <c r="F297" s="107" t="s">
        <v>7794</v>
      </c>
      <c r="G297" s="107" t="s">
        <v>7794</v>
      </c>
      <c r="H297" s="107" t="s">
        <v>7794</v>
      </c>
      <c r="I297" s="107" t="s">
        <v>7794</v>
      </c>
      <c r="J297" s="107" t="s">
        <v>7794</v>
      </c>
      <c r="K297" s="107" t="s">
        <v>7794</v>
      </c>
      <c r="L297" s="107" t="s">
        <v>7794</v>
      </c>
      <c r="M297" s="107" t="s">
        <v>7794</v>
      </c>
      <c r="N297" s="107">
        <v>7.578698032829978E-2</v>
      </c>
      <c r="O297" s="107">
        <v>0.55987839000289741</v>
      </c>
      <c r="P297" s="107">
        <v>0.917430536114479</v>
      </c>
      <c r="Q297" s="107">
        <v>-1.7873474514536691E-2</v>
      </c>
      <c r="R297" s="107">
        <v>0.33628260474845417</v>
      </c>
    </row>
    <row r="298" spans="1:18">
      <c r="A298" s="89" t="s">
        <v>3341</v>
      </c>
      <c r="B298" s="89" t="s">
        <v>3342</v>
      </c>
      <c r="C298" s="107" t="s">
        <v>7794</v>
      </c>
      <c r="D298" s="107" t="s">
        <v>7794</v>
      </c>
      <c r="E298" s="107" t="s">
        <v>7794</v>
      </c>
      <c r="F298" s="107" t="s">
        <v>7794</v>
      </c>
      <c r="G298" s="107" t="s">
        <v>7794</v>
      </c>
      <c r="H298" s="107" t="s">
        <v>7794</v>
      </c>
      <c r="I298" s="107" t="s">
        <v>7794</v>
      </c>
      <c r="J298" s="107" t="s">
        <v>7794</v>
      </c>
      <c r="K298" s="107" t="s">
        <v>7794</v>
      </c>
      <c r="L298" s="107" t="s">
        <v>7794</v>
      </c>
      <c r="M298" s="107" t="s">
        <v>7794</v>
      </c>
      <c r="N298" s="107">
        <v>-8.680759161416618E-2</v>
      </c>
      <c r="O298" s="107">
        <v>7.5147526863128977E-2</v>
      </c>
      <c r="P298" s="107">
        <v>0.65797279189922198</v>
      </c>
      <c r="Q298" s="107">
        <v>2.1769595749373072</v>
      </c>
      <c r="R298" s="107">
        <v>-0.45222731385097237</v>
      </c>
    </row>
    <row r="299" spans="1:18">
      <c r="A299" s="89" t="s">
        <v>3349</v>
      </c>
      <c r="B299" s="89" t="s">
        <v>3350</v>
      </c>
      <c r="C299" s="107" t="s">
        <v>7794</v>
      </c>
      <c r="D299" s="107" t="s">
        <v>7794</v>
      </c>
      <c r="E299" s="107" t="s">
        <v>7794</v>
      </c>
      <c r="F299" s="107" t="s">
        <v>7794</v>
      </c>
      <c r="G299" s="107" t="s">
        <v>7794</v>
      </c>
      <c r="H299" s="107" t="s">
        <v>7794</v>
      </c>
      <c r="I299" s="107" t="s">
        <v>7794</v>
      </c>
      <c r="J299" s="107" t="s">
        <v>7794</v>
      </c>
      <c r="K299" s="107" t="s">
        <v>7794</v>
      </c>
      <c r="L299" s="107" t="s">
        <v>7794</v>
      </c>
      <c r="M299" s="107" t="s">
        <v>7794</v>
      </c>
      <c r="N299" s="107">
        <v>1.5991449446028061</v>
      </c>
      <c r="O299" s="107">
        <v>-0.24711438079110126</v>
      </c>
      <c r="P299" s="107">
        <v>-0.86634785868191422</v>
      </c>
      <c r="Q299" s="107">
        <v>20.204318795312577</v>
      </c>
      <c r="R299" s="107">
        <v>0.12333207394863566</v>
      </c>
    </row>
    <row r="300" spans="1:18" ht="25.5">
      <c r="A300" s="89" t="s">
        <v>416</v>
      </c>
      <c r="B300" s="89" t="s">
        <v>180</v>
      </c>
      <c r="C300" s="107">
        <v>-1.9069252619087873E-2</v>
      </c>
      <c r="D300" s="107">
        <v>0.18958171190599127</v>
      </c>
      <c r="E300" s="107">
        <v>-2.4615943206177548E-2</v>
      </c>
      <c r="F300" s="107">
        <v>2.3214917179999572E-2</v>
      </c>
      <c r="G300" s="107">
        <v>0.18845270229213518</v>
      </c>
      <c r="H300" s="107">
        <v>-0.14433031736081803</v>
      </c>
      <c r="I300" s="107">
        <v>-1.8888668559011723E-3</v>
      </c>
      <c r="J300" s="107">
        <v>0.44235664526013929</v>
      </c>
      <c r="K300" s="107">
        <v>-0.50805544728747709</v>
      </c>
      <c r="L300" s="107">
        <v>0.36178254951663025</v>
      </c>
      <c r="M300" s="107">
        <v>-1</v>
      </c>
      <c r="N300" s="107" t="s">
        <v>7794</v>
      </c>
      <c r="O300" s="107" t="s">
        <v>7794</v>
      </c>
      <c r="P300" s="107" t="s">
        <v>7794</v>
      </c>
      <c r="Q300" s="107" t="s">
        <v>7794</v>
      </c>
      <c r="R300" s="107" t="s">
        <v>7794</v>
      </c>
    </row>
    <row r="301" spans="1:18">
      <c r="A301" s="89" t="s">
        <v>7775</v>
      </c>
      <c r="B301" s="89" t="s">
        <v>7777</v>
      </c>
      <c r="C301" s="107">
        <v>0.12555912350601339</v>
      </c>
      <c r="D301" s="107">
        <v>3.0912112032730477E-2</v>
      </c>
      <c r="E301" s="107">
        <v>9.0842258665074338E-2</v>
      </c>
      <c r="F301" s="107">
        <v>0.94224893941876542</v>
      </c>
      <c r="G301" s="107">
        <v>0.23825351167372166</v>
      </c>
      <c r="H301" s="107">
        <v>-8.9471221578538263E-2</v>
      </c>
      <c r="I301" s="107">
        <v>-0.11338652133485594</v>
      </c>
      <c r="J301" s="107">
        <v>0.65224232509443203</v>
      </c>
      <c r="K301" s="107">
        <v>-0.2191710830921928</v>
      </c>
      <c r="L301" s="107">
        <v>-1.6927335048155356E-2</v>
      </c>
      <c r="M301" s="107">
        <v>-1</v>
      </c>
      <c r="N301" s="107" t="s">
        <v>7794</v>
      </c>
      <c r="O301" s="107" t="s">
        <v>7794</v>
      </c>
      <c r="P301" s="107" t="s">
        <v>7794</v>
      </c>
      <c r="Q301" s="107" t="s">
        <v>7794</v>
      </c>
      <c r="R301" s="107" t="s">
        <v>7794</v>
      </c>
    </row>
    <row r="302" spans="1:18">
      <c r="A302" s="89" t="s">
        <v>7776</v>
      </c>
      <c r="B302" s="89" t="s">
        <v>7778</v>
      </c>
      <c r="C302" s="107">
        <v>2.0611427167365859E-2</v>
      </c>
      <c r="D302" s="107">
        <v>-6.1800151180602669E-2</v>
      </c>
      <c r="E302" s="107">
        <v>0.19862240647069962</v>
      </c>
      <c r="F302" s="107">
        <v>9.6354192897772473E-2</v>
      </c>
      <c r="G302" s="107">
        <v>8.5098678562408159E-2</v>
      </c>
      <c r="H302" s="107">
        <v>7.0796811174157259E-2</v>
      </c>
      <c r="I302" s="107">
        <v>-7.6558007722996924E-2</v>
      </c>
      <c r="J302" s="107">
        <v>-0.16327745905237467</v>
      </c>
      <c r="K302" s="107">
        <v>-0.36053884072432374</v>
      </c>
      <c r="L302" s="107">
        <v>-0.26427020575198379</v>
      </c>
      <c r="M302" s="107">
        <v>-1</v>
      </c>
      <c r="N302" s="107" t="s">
        <v>7794</v>
      </c>
      <c r="O302" s="107" t="s">
        <v>7794</v>
      </c>
      <c r="P302" s="107" t="s">
        <v>7794</v>
      </c>
      <c r="Q302" s="107" t="s">
        <v>7794</v>
      </c>
      <c r="R302" s="107" t="s">
        <v>7794</v>
      </c>
    </row>
    <row r="303" spans="1:18">
      <c r="A303" s="102">
        <v>3</v>
      </c>
      <c r="B303" s="103" t="s">
        <v>22</v>
      </c>
      <c r="C303" s="112">
        <v>9.4006227153273336E-2</v>
      </c>
      <c r="D303" s="112">
        <v>7.747582261522612E-2</v>
      </c>
      <c r="E303" s="112">
        <v>0.11034135581647986</v>
      </c>
      <c r="F303" s="112">
        <v>0.11382712339002943</v>
      </c>
      <c r="G303" s="112">
        <v>0.18896268198413591</v>
      </c>
      <c r="H303" s="112">
        <v>0.1070816350985575</v>
      </c>
      <c r="I303" s="112">
        <v>7.9959832925420971E-2</v>
      </c>
      <c r="J303" s="112">
        <v>0.27478762036099802</v>
      </c>
      <c r="K303" s="112">
        <v>6.1962048904044664E-2</v>
      </c>
      <c r="L303" s="112">
        <v>8.8111718040156273E-2</v>
      </c>
      <c r="M303" s="112">
        <v>0.31036773741170687</v>
      </c>
      <c r="N303" s="112">
        <v>4.742324439932788E-2</v>
      </c>
      <c r="O303" s="112">
        <v>2.9825481625907146E-2</v>
      </c>
      <c r="P303" s="112">
        <v>4.4400857572764352E-2</v>
      </c>
      <c r="Q303" s="112">
        <v>3.0196502102220801E-2</v>
      </c>
      <c r="R303" s="112">
        <v>6.5417680686519875E-2</v>
      </c>
    </row>
    <row r="304" spans="1:18">
      <c r="A304" s="89" t="s">
        <v>418</v>
      </c>
      <c r="B304" s="89" t="s">
        <v>3407</v>
      </c>
      <c r="C304" s="108">
        <v>6.1219744528318909E-2</v>
      </c>
      <c r="D304" s="108">
        <v>-9.201676868527664E-2</v>
      </c>
      <c r="E304" s="108">
        <v>8.4151406671637785E-2</v>
      </c>
      <c r="F304" s="108">
        <v>0.17416070717454502</v>
      </c>
      <c r="G304" s="108">
        <v>0.15645016352851626</v>
      </c>
      <c r="H304" s="108">
        <v>0.14559859899437444</v>
      </c>
      <c r="I304" s="108">
        <v>0.1259972124369626</v>
      </c>
      <c r="J304" s="108">
        <v>0.44463721025139913</v>
      </c>
      <c r="K304" s="108">
        <v>4.2448004693453223E-2</v>
      </c>
      <c r="L304" s="108">
        <v>0.12876857053217505</v>
      </c>
      <c r="M304" s="108">
        <v>0.52069765073263197</v>
      </c>
      <c r="N304" s="108">
        <v>4.2229586679344511E-2</v>
      </c>
      <c r="O304" s="108">
        <v>3.6804799492607287E-2</v>
      </c>
      <c r="P304" s="108">
        <v>2.610120279934991E-2</v>
      </c>
      <c r="Q304" s="108">
        <v>2.4977352687949761E-2</v>
      </c>
      <c r="R304" s="108">
        <v>5.6621553212616416E-2</v>
      </c>
    </row>
    <row r="305" spans="1:18">
      <c r="A305" s="89" t="s">
        <v>419</v>
      </c>
      <c r="B305" s="89" t="s">
        <v>16</v>
      </c>
      <c r="C305" s="107">
        <v>3.4070223015289613E-2</v>
      </c>
      <c r="D305" s="107">
        <v>2.4724244911547011E-3</v>
      </c>
      <c r="E305" s="107">
        <v>6.6434914943970469E-2</v>
      </c>
      <c r="F305" s="107">
        <v>0.15434685607270815</v>
      </c>
      <c r="G305" s="107">
        <v>0.13776753069715997</v>
      </c>
      <c r="H305" s="107">
        <v>0.19560879878526616</v>
      </c>
      <c r="I305" s="107">
        <v>0.14036201309617136</v>
      </c>
      <c r="J305" s="107">
        <v>0.1074935670495667</v>
      </c>
      <c r="K305" s="107">
        <v>0.20181799012368051</v>
      </c>
      <c r="L305" s="107">
        <v>-0.10596553705380218</v>
      </c>
      <c r="M305" s="107">
        <v>0.28856807450003563</v>
      </c>
      <c r="N305" s="107">
        <v>2.966254680188074E-3</v>
      </c>
      <c r="O305" s="107">
        <v>1.125894475906053E-3</v>
      </c>
      <c r="P305" s="107">
        <v>-3.0471729992886942E-4</v>
      </c>
      <c r="Q305" s="107">
        <v>1.4885963744817321E-3</v>
      </c>
      <c r="R305" s="107">
        <v>8.229298343700453E-4</v>
      </c>
    </row>
    <row r="306" spans="1:18" ht="25.5">
      <c r="A306" s="89" t="s">
        <v>3409</v>
      </c>
      <c r="B306" s="89" t="s">
        <v>7669</v>
      </c>
      <c r="C306" s="107" t="s">
        <v>7794</v>
      </c>
      <c r="D306" s="107" t="s">
        <v>7794</v>
      </c>
      <c r="E306" s="107" t="s">
        <v>7794</v>
      </c>
      <c r="F306" s="107" t="s">
        <v>7794</v>
      </c>
      <c r="G306" s="107" t="s">
        <v>7794</v>
      </c>
      <c r="H306" s="107" t="s">
        <v>7794</v>
      </c>
      <c r="I306" s="107" t="s">
        <v>7794</v>
      </c>
      <c r="J306" s="107" t="s">
        <v>7794</v>
      </c>
      <c r="K306" s="107" t="s">
        <v>7794</v>
      </c>
      <c r="L306" s="107" t="s">
        <v>7794</v>
      </c>
      <c r="M306" s="107" t="s">
        <v>7794</v>
      </c>
      <c r="N306" s="107">
        <v>7.5248794161312249E-2</v>
      </c>
      <c r="O306" s="107">
        <v>7.6135279245990395E-2</v>
      </c>
      <c r="P306" s="107">
        <v>5.8735580165985901E-2</v>
      </c>
      <c r="Q306" s="107">
        <v>-0.19316918748863887</v>
      </c>
      <c r="R306" s="107">
        <v>-2.9491721162611118E-2</v>
      </c>
    </row>
    <row r="307" spans="1:18">
      <c r="A307" s="89" t="s">
        <v>3417</v>
      </c>
      <c r="B307" s="89" t="s">
        <v>18</v>
      </c>
      <c r="C307" s="107" t="s">
        <v>7794</v>
      </c>
      <c r="D307" s="107" t="s">
        <v>7794</v>
      </c>
      <c r="E307" s="107" t="s">
        <v>7794</v>
      </c>
      <c r="F307" s="107" t="s">
        <v>7794</v>
      </c>
      <c r="G307" s="107" t="s">
        <v>7794</v>
      </c>
      <c r="H307" s="107" t="s">
        <v>7794</v>
      </c>
      <c r="I307" s="107" t="s">
        <v>7794</v>
      </c>
      <c r="J307" s="107" t="s">
        <v>7794</v>
      </c>
      <c r="K307" s="107" t="s">
        <v>7794</v>
      </c>
      <c r="L307" s="107" t="s">
        <v>7794</v>
      </c>
      <c r="M307" s="107" t="s">
        <v>7794</v>
      </c>
      <c r="N307" s="107">
        <v>0.31905636300572238</v>
      </c>
      <c r="O307" s="107">
        <v>-2.4968601234629517E-2</v>
      </c>
      <c r="P307" s="107">
        <v>-9.5230714314188392E-3</v>
      </c>
      <c r="Q307" s="107">
        <v>-0.4905621749084359</v>
      </c>
      <c r="R307" s="107">
        <v>1.9546004018281105E-2</v>
      </c>
    </row>
    <row r="308" spans="1:18">
      <c r="A308" s="89" t="s">
        <v>3419</v>
      </c>
      <c r="B308" s="89" t="s">
        <v>17</v>
      </c>
      <c r="C308" s="107" t="s">
        <v>7794</v>
      </c>
      <c r="D308" s="107" t="s">
        <v>7794</v>
      </c>
      <c r="E308" s="107" t="s">
        <v>7794</v>
      </c>
      <c r="F308" s="107" t="s">
        <v>7794</v>
      </c>
      <c r="G308" s="107" t="s">
        <v>7794</v>
      </c>
      <c r="H308" s="107" t="s">
        <v>7794</v>
      </c>
      <c r="I308" s="107" t="s">
        <v>7794</v>
      </c>
      <c r="J308" s="107" t="s">
        <v>7794</v>
      </c>
      <c r="K308" s="107" t="s">
        <v>7794</v>
      </c>
      <c r="L308" s="107" t="s">
        <v>7794</v>
      </c>
      <c r="M308" s="107" t="s">
        <v>7794</v>
      </c>
      <c r="N308" s="107">
        <v>0.44970034928832492</v>
      </c>
      <c r="O308" s="107">
        <v>-0.6088267180552982</v>
      </c>
      <c r="P308" s="107">
        <v>7.3454069102025787E-3</v>
      </c>
      <c r="Q308" s="107">
        <v>9.5511643676478908E-2</v>
      </c>
      <c r="R308" s="107">
        <v>0.12350160171112301</v>
      </c>
    </row>
    <row r="309" spans="1:18">
      <c r="A309" s="89" t="s">
        <v>3426</v>
      </c>
      <c r="B309" s="89" t="s">
        <v>11</v>
      </c>
      <c r="C309" s="107" t="s">
        <v>7794</v>
      </c>
      <c r="D309" s="107" t="s">
        <v>7794</v>
      </c>
      <c r="E309" s="107" t="s">
        <v>7794</v>
      </c>
      <c r="F309" s="107" t="s">
        <v>7794</v>
      </c>
      <c r="G309" s="107" t="s">
        <v>7794</v>
      </c>
      <c r="H309" s="107" t="s">
        <v>7794</v>
      </c>
      <c r="I309" s="107" t="s">
        <v>7794</v>
      </c>
      <c r="J309" s="107" t="s">
        <v>7794</v>
      </c>
      <c r="K309" s="107" t="s">
        <v>7794</v>
      </c>
      <c r="L309" s="107" t="s">
        <v>7794</v>
      </c>
      <c r="M309" s="107" t="s">
        <v>7794</v>
      </c>
      <c r="N309" s="107">
        <v>45.82366204312801</v>
      </c>
      <c r="O309" s="107">
        <v>8.6352858971616042E-2</v>
      </c>
      <c r="P309" s="107">
        <v>6.9883934325971842E-2</v>
      </c>
      <c r="Q309" s="107">
        <v>6.5144353702941915E-2</v>
      </c>
      <c r="R309" s="107">
        <v>8.0574102743442566E-2</v>
      </c>
    </row>
    <row r="310" spans="1:18">
      <c r="A310" s="89" t="s">
        <v>3435</v>
      </c>
      <c r="B310" s="89" t="s">
        <v>3436</v>
      </c>
      <c r="C310" s="107" t="s">
        <v>7794</v>
      </c>
      <c r="D310" s="107" t="s">
        <v>7794</v>
      </c>
      <c r="E310" s="107" t="s">
        <v>7794</v>
      </c>
      <c r="F310" s="107" t="s">
        <v>7794</v>
      </c>
      <c r="G310" s="107" t="s">
        <v>7794</v>
      </c>
      <c r="H310" s="107" t="s">
        <v>7794</v>
      </c>
      <c r="I310" s="107" t="s">
        <v>7794</v>
      </c>
      <c r="J310" s="107" t="s">
        <v>7794</v>
      </c>
      <c r="K310" s="107" t="s">
        <v>7794</v>
      </c>
      <c r="L310" s="107" t="s">
        <v>7794</v>
      </c>
      <c r="M310" s="107" t="s">
        <v>7794</v>
      </c>
      <c r="N310" s="107" t="s">
        <v>7794</v>
      </c>
      <c r="O310" s="107" t="s">
        <v>7794</v>
      </c>
      <c r="P310" s="107" t="s">
        <v>7794</v>
      </c>
      <c r="Q310" s="107" t="s">
        <v>7794</v>
      </c>
      <c r="R310" s="107" t="s">
        <v>7794</v>
      </c>
    </row>
    <row r="311" spans="1:18" ht="25.5">
      <c r="A311" s="89" t="s">
        <v>3445</v>
      </c>
      <c r="B311" s="89" t="s">
        <v>15</v>
      </c>
      <c r="C311" s="107" t="s">
        <v>7794</v>
      </c>
      <c r="D311" s="107" t="s">
        <v>7794</v>
      </c>
      <c r="E311" s="107" t="s">
        <v>7794</v>
      </c>
      <c r="F311" s="107" t="s">
        <v>7794</v>
      </c>
      <c r="G311" s="107" t="s">
        <v>7794</v>
      </c>
      <c r="H311" s="107" t="s">
        <v>7794</v>
      </c>
      <c r="I311" s="107" t="s">
        <v>7794</v>
      </c>
      <c r="J311" s="107" t="s">
        <v>7794</v>
      </c>
      <c r="K311" s="107" t="s">
        <v>7794</v>
      </c>
      <c r="L311" s="107" t="s">
        <v>7794</v>
      </c>
      <c r="M311" s="107" t="s">
        <v>7794</v>
      </c>
      <c r="N311" s="107">
        <v>9.5230064272473705</v>
      </c>
      <c r="O311" s="107">
        <v>601.05518056302117</v>
      </c>
      <c r="P311" s="107">
        <v>0.1795392119528294</v>
      </c>
      <c r="Q311" s="107">
        <v>1.4269623665286169E-4</v>
      </c>
      <c r="R311" s="107">
        <v>3.476896548448849E-10</v>
      </c>
    </row>
    <row r="312" spans="1:18">
      <c r="A312" s="89" t="s">
        <v>3448</v>
      </c>
      <c r="B312" s="89" t="s">
        <v>14</v>
      </c>
      <c r="C312" s="107" t="s">
        <v>7794</v>
      </c>
      <c r="D312" s="107" t="s">
        <v>7794</v>
      </c>
      <c r="E312" s="107" t="s">
        <v>7794</v>
      </c>
      <c r="F312" s="107" t="s">
        <v>7794</v>
      </c>
      <c r="G312" s="107" t="s">
        <v>7794</v>
      </c>
      <c r="H312" s="107" t="s">
        <v>7794</v>
      </c>
      <c r="I312" s="107" t="s">
        <v>7794</v>
      </c>
      <c r="J312" s="107" t="s">
        <v>7794</v>
      </c>
      <c r="K312" s="107" t="s">
        <v>7794</v>
      </c>
      <c r="L312" s="107" t="s">
        <v>7794</v>
      </c>
      <c r="M312" s="107" t="s">
        <v>7794</v>
      </c>
      <c r="N312" s="107">
        <v>1.3304867704268641E-2</v>
      </c>
      <c r="O312" s="107">
        <v>2.7759791524214039E-2</v>
      </c>
      <c r="P312" s="107">
        <v>0.11155563308596195</v>
      </c>
      <c r="Q312" s="107">
        <v>0.18868585688912209</v>
      </c>
      <c r="R312" s="107">
        <v>-5.3851493900207492E-2</v>
      </c>
    </row>
    <row r="313" spans="1:18">
      <c r="A313" s="89" t="s">
        <v>420</v>
      </c>
      <c r="B313" s="89" t="s">
        <v>8</v>
      </c>
      <c r="C313" s="107">
        <v>0.24625869016772928</v>
      </c>
      <c r="D313" s="107">
        <v>4.4172039761540827E-2</v>
      </c>
      <c r="E313" s="107">
        <v>0.23369283276838071</v>
      </c>
      <c r="F313" s="107">
        <v>0.3582672237331761</v>
      </c>
      <c r="G313" s="107">
        <v>0.2419423525094988</v>
      </c>
      <c r="H313" s="107">
        <v>9.5864056579445078E-2</v>
      </c>
      <c r="I313" s="107">
        <v>9.8065524179665742E-2</v>
      </c>
      <c r="J313" s="107">
        <v>0.25631581177864482</v>
      </c>
      <c r="K313" s="107">
        <v>0.1278718388845852</v>
      </c>
      <c r="L313" s="107">
        <v>0.27247283202337558</v>
      </c>
      <c r="M313" s="107">
        <v>-1</v>
      </c>
      <c r="N313" s="107" t="s">
        <v>7794</v>
      </c>
      <c r="O313" s="107" t="s">
        <v>7794</v>
      </c>
      <c r="P313" s="107" t="s">
        <v>7794</v>
      </c>
      <c r="Q313" s="107" t="s">
        <v>7794</v>
      </c>
      <c r="R313" s="107" t="s">
        <v>7794</v>
      </c>
    </row>
    <row r="314" spans="1:18">
      <c r="A314" s="89" t="s">
        <v>3459</v>
      </c>
      <c r="B314" s="89" t="s">
        <v>13</v>
      </c>
      <c r="C314" s="107" t="s">
        <v>7794</v>
      </c>
      <c r="D314" s="107" t="s">
        <v>7794</v>
      </c>
      <c r="E314" s="107" t="s">
        <v>7794</v>
      </c>
      <c r="F314" s="107" t="s">
        <v>7794</v>
      </c>
      <c r="G314" s="107" t="s">
        <v>7794</v>
      </c>
      <c r="H314" s="107" t="s">
        <v>7794</v>
      </c>
      <c r="I314" s="107" t="s">
        <v>7794</v>
      </c>
      <c r="J314" s="107" t="s">
        <v>7794</v>
      </c>
      <c r="K314" s="107" t="s">
        <v>7794</v>
      </c>
      <c r="L314" s="107" t="s">
        <v>7794</v>
      </c>
      <c r="M314" s="107" t="s">
        <v>7794</v>
      </c>
      <c r="N314" s="107">
        <v>1.7373338779899328E-2</v>
      </c>
      <c r="O314" s="107">
        <v>1.6477648416554747E-2</v>
      </c>
      <c r="P314" s="107">
        <v>4.3380969567567984E-3</v>
      </c>
      <c r="Q314" s="107">
        <v>5.3145499343307812E-3</v>
      </c>
      <c r="R314" s="107">
        <v>1.6948370027909165E-2</v>
      </c>
    </row>
    <row r="315" spans="1:18" ht="25.5">
      <c r="A315" s="89" t="s">
        <v>421</v>
      </c>
      <c r="B315" s="89" t="s">
        <v>7</v>
      </c>
      <c r="C315" s="107">
        <v>0.30603423223892001</v>
      </c>
      <c r="D315" s="107">
        <v>-0.55164931679174223</v>
      </c>
      <c r="E315" s="107">
        <v>-6.5647180331863675E-3</v>
      </c>
      <c r="F315" s="107">
        <v>0.10366435234398552</v>
      </c>
      <c r="G315" s="107">
        <v>0.1099397965119997</v>
      </c>
      <c r="H315" s="107">
        <v>5.2166205995168191E-2</v>
      </c>
      <c r="I315" s="107">
        <v>-2.3984231210171791E-2</v>
      </c>
      <c r="J315" s="107">
        <v>0.14498137528504529</v>
      </c>
      <c r="K315" s="107">
        <v>-0.28728822037988411</v>
      </c>
      <c r="L315" s="107">
        <v>0.21732118452306426</v>
      </c>
      <c r="M315" s="107">
        <v>-1</v>
      </c>
      <c r="N315" s="107" t="s">
        <v>7794</v>
      </c>
      <c r="O315" s="107" t="s">
        <v>7794</v>
      </c>
      <c r="P315" s="107" t="s">
        <v>7794</v>
      </c>
      <c r="Q315" s="107" t="s">
        <v>7794</v>
      </c>
      <c r="R315" s="107" t="s">
        <v>7794</v>
      </c>
    </row>
    <row r="316" spans="1:18">
      <c r="A316" s="89" t="s">
        <v>3464</v>
      </c>
      <c r="B316" s="89" t="s">
        <v>181</v>
      </c>
      <c r="C316" s="107" t="s">
        <v>7794</v>
      </c>
      <c r="D316" s="107" t="s">
        <v>7794</v>
      </c>
      <c r="E316" s="107" t="s">
        <v>7794</v>
      </c>
      <c r="F316" s="107" t="s">
        <v>7794</v>
      </c>
      <c r="G316" s="107" t="s">
        <v>7794</v>
      </c>
      <c r="H316" s="107" t="s">
        <v>7794</v>
      </c>
      <c r="I316" s="107" t="s">
        <v>7794</v>
      </c>
      <c r="J316" s="107" t="s">
        <v>7794</v>
      </c>
      <c r="K316" s="107" t="s">
        <v>7794</v>
      </c>
      <c r="L316" s="107" t="s">
        <v>7794</v>
      </c>
      <c r="M316" s="107" t="s">
        <v>7794</v>
      </c>
      <c r="N316" s="107">
        <v>0</v>
      </c>
      <c r="O316" s="107">
        <v>-1</v>
      </c>
      <c r="P316" s="107" t="s">
        <v>7794</v>
      </c>
      <c r="Q316" s="107" t="s">
        <v>7794</v>
      </c>
      <c r="R316" s="107" t="s">
        <v>7794</v>
      </c>
    </row>
    <row r="317" spans="1:18">
      <c r="A317" s="89" t="s">
        <v>422</v>
      </c>
      <c r="B317" s="89" t="s">
        <v>10</v>
      </c>
      <c r="C317" s="107">
        <v>3.4765624195760791E-2</v>
      </c>
      <c r="D317" s="107">
        <v>0.13986105090963252</v>
      </c>
      <c r="E317" s="107">
        <v>9.216661570443474E-2</v>
      </c>
      <c r="F317" s="107">
        <v>8.317736156690092E-2</v>
      </c>
      <c r="G317" s="107">
        <v>9.3915092639728304E-2</v>
      </c>
      <c r="H317" s="107">
        <v>0.1055626210390137</v>
      </c>
      <c r="I317" s="107">
        <v>0.1252700116055443</v>
      </c>
      <c r="J317" s="107">
        <v>0.68074239432707162</v>
      </c>
      <c r="K317" s="107">
        <v>0.5824254521462815</v>
      </c>
      <c r="L317" s="107">
        <v>26.035625864183846</v>
      </c>
      <c r="M317" s="107">
        <v>-1</v>
      </c>
      <c r="N317" s="107" t="s">
        <v>7794</v>
      </c>
      <c r="O317" s="107" t="s">
        <v>7794</v>
      </c>
      <c r="P317" s="107" t="s">
        <v>7794</v>
      </c>
      <c r="Q317" s="107" t="s">
        <v>7794</v>
      </c>
      <c r="R317" s="107" t="s">
        <v>7794</v>
      </c>
    </row>
    <row r="318" spans="1:18" ht="25.5">
      <c r="A318" s="89" t="s">
        <v>423</v>
      </c>
      <c r="B318" s="89" t="s">
        <v>3466</v>
      </c>
      <c r="C318" s="107">
        <v>3.4495076526188218E-2</v>
      </c>
      <c r="D318" s="107">
        <v>-0.19034426022220408</v>
      </c>
      <c r="E318" s="107">
        <v>-2.2794626149962971E-2</v>
      </c>
      <c r="F318" s="107">
        <v>0.44104415284823917</v>
      </c>
      <c r="G318" s="107">
        <v>0.28090527802394827</v>
      </c>
      <c r="H318" s="107">
        <v>-0.28966135438654761</v>
      </c>
      <c r="I318" s="107">
        <v>-1.9336881863981636E-3</v>
      </c>
      <c r="J318" s="107">
        <v>7.476929081221698</v>
      </c>
      <c r="K318" s="107">
        <v>-0.31999032706788355</v>
      </c>
      <c r="L318" s="107">
        <v>0.10523613042084667</v>
      </c>
      <c r="M318" s="107">
        <v>-1</v>
      </c>
      <c r="N318" s="107" t="s">
        <v>7794</v>
      </c>
      <c r="O318" s="107" t="s">
        <v>7794</v>
      </c>
      <c r="P318" s="107" t="s">
        <v>7794</v>
      </c>
      <c r="Q318" s="107" t="s">
        <v>7794</v>
      </c>
      <c r="R318" s="107" t="s">
        <v>7794</v>
      </c>
    </row>
    <row r="319" spans="1:18" ht="25.5">
      <c r="A319" s="89" t="s">
        <v>424</v>
      </c>
      <c r="B319" s="89" t="s">
        <v>3468</v>
      </c>
      <c r="C319" s="107">
        <v>0.33019109241390576</v>
      </c>
      <c r="D319" s="107">
        <v>1.7090846577910046E-2</v>
      </c>
      <c r="E319" s="107">
        <v>-0.34248398657408619</v>
      </c>
      <c r="F319" s="107">
        <v>0.23082240375073937</v>
      </c>
      <c r="G319" s="107">
        <v>-2.2625116949066548E-3</v>
      </c>
      <c r="H319" s="107">
        <v>7.5301640405627923E-2</v>
      </c>
      <c r="I319" s="107">
        <v>-5.3613790375115489E-3</v>
      </c>
      <c r="J319" s="107">
        <v>0.16377239602358395</v>
      </c>
      <c r="K319" s="107">
        <v>0.37442642550895222</v>
      </c>
      <c r="L319" s="107">
        <v>0.10070318791909605</v>
      </c>
      <c r="M319" s="107">
        <v>-1</v>
      </c>
      <c r="N319" s="107" t="s">
        <v>7794</v>
      </c>
      <c r="O319" s="107" t="s">
        <v>7794</v>
      </c>
      <c r="P319" s="107" t="s">
        <v>7794</v>
      </c>
      <c r="Q319" s="107" t="s">
        <v>7794</v>
      </c>
      <c r="R319" s="107" t="s">
        <v>7794</v>
      </c>
    </row>
    <row r="320" spans="1:18">
      <c r="A320" s="89" t="s">
        <v>425</v>
      </c>
      <c r="B320" s="89" t="s">
        <v>2</v>
      </c>
      <c r="C320" s="107">
        <v>15.954843319483391</v>
      </c>
      <c r="D320" s="107">
        <v>-1</v>
      </c>
      <c r="E320" s="107" t="s">
        <v>7794</v>
      </c>
      <c r="F320" s="107" t="s">
        <v>7794</v>
      </c>
      <c r="G320" s="107" t="s">
        <v>7794</v>
      </c>
      <c r="H320" s="107" t="s">
        <v>7794</v>
      </c>
      <c r="I320" s="107" t="s">
        <v>7794</v>
      </c>
      <c r="J320" s="107" t="s">
        <v>7794</v>
      </c>
      <c r="K320" s="107" t="s">
        <v>7794</v>
      </c>
      <c r="L320" s="107" t="s">
        <v>7794</v>
      </c>
      <c r="M320" s="107" t="s">
        <v>7794</v>
      </c>
      <c r="N320" s="107" t="s">
        <v>7794</v>
      </c>
      <c r="O320" s="107" t="s">
        <v>7794</v>
      </c>
      <c r="P320" s="107" t="s">
        <v>7794</v>
      </c>
      <c r="Q320" s="107" t="s">
        <v>7794</v>
      </c>
      <c r="R320" s="107" t="s">
        <v>7794</v>
      </c>
    </row>
    <row r="321" spans="1:18" ht="25.5">
      <c r="A321" s="89" t="s">
        <v>3471</v>
      </c>
      <c r="B321" s="89" t="s">
        <v>3472</v>
      </c>
      <c r="C321" s="107" t="s">
        <v>7794</v>
      </c>
      <c r="D321" s="107" t="s">
        <v>7794</v>
      </c>
      <c r="E321" s="107" t="s">
        <v>7794</v>
      </c>
      <c r="F321" s="107" t="s">
        <v>7794</v>
      </c>
      <c r="G321" s="107" t="s">
        <v>7794</v>
      </c>
      <c r="H321" s="107" t="s">
        <v>7794</v>
      </c>
      <c r="I321" s="107" t="s">
        <v>7794</v>
      </c>
      <c r="J321" s="107" t="s">
        <v>7794</v>
      </c>
      <c r="K321" s="107" t="s">
        <v>7794</v>
      </c>
      <c r="L321" s="107" t="s">
        <v>7794</v>
      </c>
      <c r="M321" s="107" t="s">
        <v>7794</v>
      </c>
      <c r="N321" s="107">
        <v>-1</v>
      </c>
      <c r="O321" s="107" t="s">
        <v>7794</v>
      </c>
      <c r="P321" s="107" t="s">
        <v>7794</v>
      </c>
      <c r="Q321" s="107" t="s">
        <v>7794</v>
      </c>
      <c r="R321" s="107" t="s">
        <v>7794</v>
      </c>
    </row>
    <row r="322" spans="1:18" ht="38.25">
      <c r="A322" s="89" t="s">
        <v>3494</v>
      </c>
      <c r="B322" s="89" t="s">
        <v>3495</v>
      </c>
      <c r="C322" s="107" t="s">
        <v>7794</v>
      </c>
      <c r="D322" s="107" t="s">
        <v>7794</v>
      </c>
      <c r="E322" s="107" t="s">
        <v>7794</v>
      </c>
      <c r="F322" s="107" t="s">
        <v>7794</v>
      </c>
      <c r="G322" s="107" t="s">
        <v>7794</v>
      </c>
      <c r="H322" s="107" t="s">
        <v>7794</v>
      </c>
      <c r="I322" s="107" t="s">
        <v>7794</v>
      </c>
      <c r="J322" s="107" t="s">
        <v>7794</v>
      </c>
      <c r="K322" s="107" t="s">
        <v>7794</v>
      </c>
      <c r="L322" s="107" t="s">
        <v>7794</v>
      </c>
      <c r="M322" s="107" t="s">
        <v>7794</v>
      </c>
      <c r="N322" s="107">
        <v>1.1558434488967664</v>
      </c>
      <c r="O322" s="107">
        <v>-9.2085536487864661E-2</v>
      </c>
      <c r="P322" s="107">
        <v>0.20130153447754795</v>
      </c>
      <c r="Q322" s="107">
        <v>-4.7825093586225997E-2</v>
      </c>
      <c r="R322" s="107">
        <v>4.2515576282459611E-2</v>
      </c>
    </row>
    <row r="323" spans="1:18" ht="25.5">
      <c r="A323" s="101" t="s">
        <v>3503</v>
      </c>
      <c r="B323" s="89" t="s">
        <v>3504</v>
      </c>
      <c r="C323" s="107" t="s">
        <v>7794</v>
      </c>
      <c r="D323" s="107" t="s">
        <v>7794</v>
      </c>
      <c r="E323" s="107" t="s">
        <v>7794</v>
      </c>
      <c r="F323" s="107" t="s">
        <v>7794</v>
      </c>
      <c r="G323" s="107" t="s">
        <v>7794</v>
      </c>
      <c r="H323" s="107" t="s">
        <v>7794</v>
      </c>
      <c r="I323" s="107" t="s">
        <v>7794</v>
      </c>
      <c r="J323" s="107" t="s">
        <v>7794</v>
      </c>
      <c r="K323" s="107" t="s">
        <v>7794</v>
      </c>
      <c r="L323" s="107" t="s">
        <v>7794</v>
      </c>
      <c r="M323" s="107" t="s">
        <v>7794</v>
      </c>
      <c r="N323" s="107">
        <v>-10.072825203352107</v>
      </c>
      <c r="O323" s="107">
        <v>-0.24381290829295366</v>
      </c>
      <c r="P323" s="107">
        <v>-0.19532290737361524</v>
      </c>
      <c r="Q323" s="107">
        <v>0.55688708648889818</v>
      </c>
      <c r="R323" s="107">
        <v>-0.14235959329541237</v>
      </c>
    </row>
    <row r="324" spans="1:18" ht="38.25">
      <c r="A324" s="89" t="s">
        <v>3507</v>
      </c>
      <c r="B324" s="89" t="s">
        <v>3508</v>
      </c>
      <c r="C324" s="107" t="s">
        <v>7794</v>
      </c>
      <c r="D324" s="107" t="s">
        <v>7794</v>
      </c>
      <c r="E324" s="107" t="s">
        <v>7794</v>
      </c>
      <c r="F324" s="107" t="s">
        <v>7794</v>
      </c>
      <c r="G324" s="107" t="s">
        <v>7794</v>
      </c>
      <c r="H324" s="107" t="s">
        <v>7794</v>
      </c>
      <c r="I324" s="107" t="s">
        <v>7794</v>
      </c>
      <c r="J324" s="107" t="s">
        <v>7794</v>
      </c>
      <c r="K324" s="107" t="s">
        <v>7794</v>
      </c>
      <c r="L324" s="107" t="s">
        <v>7794</v>
      </c>
      <c r="M324" s="107" t="s">
        <v>7794</v>
      </c>
      <c r="N324" s="107">
        <v>-1.7000812062303305E-3</v>
      </c>
      <c r="O324" s="107">
        <v>1.5004718918643523E-2</v>
      </c>
      <c r="P324" s="107">
        <v>-5.0402766309824987E-3</v>
      </c>
      <c r="Q324" s="107">
        <v>9.6828104004657689E-2</v>
      </c>
      <c r="R324" s="107">
        <v>-0.44575327523334141</v>
      </c>
    </row>
    <row r="325" spans="1:18" ht="38.25">
      <c r="A325" s="89" t="s">
        <v>3517</v>
      </c>
      <c r="B325" s="89" t="s">
        <v>3518</v>
      </c>
      <c r="C325" s="107" t="s">
        <v>7794</v>
      </c>
      <c r="D325" s="107" t="s">
        <v>7794</v>
      </c>
      <c r="E325" s="107" t="s">
        <v>7794</v>
      </c>
      <c r="F325" s="107" t="s">
        <v>7794</v>
      </c>
      <c r="G325" s="107" t="s">
        <v>7794</v>
      </c>
      <c r="H325" s="107" t="s">
        <v>7794</v>
      </c>
      <c r="I325" s="107" t="s">
        <v>7794</v>
      </c>
      <c r="J325" s="107" t="s">
        <v>7794</v>
      </c>
      <c r="K325" s="107" t="s">
        <v>7794</v>
      </c>
      <c r="L325" s="107" t="s">
        <v>7794</v>
      </c>
      <c r="M325" s="107" t="s">
        <v>7794</v>
      </c>
      <c r="N325" s="107">
        <v>1.5137490460875624</v>
      </c>
      <c r="O325" s="107">
        <v>0.23922730440261697</v>
      </c>
      <c r="P325" s="107">
        <v>3.9234274097668553E-2</v>
      </c>
      <c r="Q325" s="107">
        <v>-1.2018404296557206E-2</v>
      </c>
      <c r="R325" s="107">
        <v>3.5359641543563747E-2</v>
      </c>
    </row>
    <row r="326" spans="1:18" ht="38.25">
      <c r="A326" s="89" t="s">
        <v>3523</v>
      </c>
      <c r="B326" s="89" t="s">
        <v>3524</v>
      </c>
      <c r="C326" s="107" t="s">
        <v>7794</v>
      </c>
      <c r="D326" s="107" t="s">
        <v>7794</v>
      </c>
      <c r="E326" s="107" t="s">
        <v>7794</v>
      </c>
      <c r="F326" s="107" t="s">
        <v>7794</v>
      </c>
      <c r="G326" s="107" t="s">
        <v>7794</v>
      </c>
      <c r="H326" s="107" t="s">
        <v>7794</v>
      </c>
      <c r="I326" s="107" t="s">
        <v>7794</v>
      </c>
      <c r="J326" s="107" t="s">
        <v>7794</v>
      </c>
      <c r="K326" s="107" t="s">
        <v>7794</v>
      </c>
      <c r="L326" s="107" t="s">
        <v>7794</v>
      </c>
      <c r="M326" s="107" t="s">
        <v>7794</v>
      </c>
      <c r="N326" s="107">
        <v>-4.6319400718152437E-2</v>
      </c>
      <c r="O326" s="107">
        <v>6.1087881567922997E-2</v>
      </c>
      <c r="P326" s="107">
        <v>0.40741658300768502</v>
      </c>
      <c r="Q326" s="107">
        <v>5.208875317153594E-2</v>
      </c>
      <c r="R326" s="107">
        <v>-0.59176187933819735</v>
      </c>
    </row>
    <row r="327" spans="1:18">
      <c r="A327" s="89" t="s">
        <v>3527</v>
      </c>
      <c r="B327" s="89" t="s">
        <v>7670</v>
      </c>
      <c r="C327" s="107" t="s">
        <v>7794</v>
      </c>
      <c r="D327" s="107" t="s">
        <v>7794</v>
      </c>
      <c r="E327" s="107" t="s">
        <v>7794</v>
      </c>
      <c r="F327" s="107" t="s">
        <v>7794</v>
      </c>
      <c r="G327" s="107" t="s">
        <v>7794</v>
      </c>
      <c r="H327" s="107" t="s">
        <v>7794</v>
      </c>
      <c r="I327" s="107" t="s">
        <v>7794</v>
      </c>
      <c r="J327" s="107" t="s">
        <v>7794</v>
      </c>
      <c r="K327" s="107" t="s">
        <v>7794</v>
      </c>
      <c r="L327" s="107" t="s">
        <v>7794</v>
      </c>
      <c r="M327" s="107" t="s">
        <v>7794</v>
      </c>
      <c r="N327" s="107">
        <v>0.27095083499596595</v>
      </c>
      <c r="O327" s="107">
        <v>0.38259296603581516</v>
      </c>
      <c r="P327" s="107">
        <v>0.38912520086307523</v>
      </c>
      <c r="Q327" s="107">
        <v>0.31286847306359933</v>
      </c>
      <c r="R327" s="107">
        <v>-0.23047560666889488</v>
      </c>
    </row>
    <row r="328" spans="1:18" ht="51">
      <c r="A328" s="89" t="s">
        <v>3533</v>
      </c>
      <c r="B328" s="89" t="s">
        <v>7671</v>
      </c>
      <c r="C328" s="107" t="s">
        <v>7794</v>
      </c>
      <c r="D328" s="107" t="s">
        <v>7794</v>
      </c>
      <c r="E328" s="107" t="s">
        <v>7794</v>
      </c>
      <c r="F328" s="107" t="s">
        <v>7794</v>
      </c>
      <c r="G328" s="107" t="s">
        <v>7794</v>
      </c>
      <c r="H328" s="107" t="s">
        <v>7794</v>
      </c>
      <c r="I328" s="107" t="s">
        <v>7794</v>
      </c>
      <c r="J328" s="107" t="s">
        <v>7794</v>
      </c>
      <c r="K328" s="107" t="s">
        <v>7794</v>
      </c>
      <c r="L328" s="107" t="s">
        <v>7794</v>
      </c>
      <c r="M328" s="107" t="s">
        <v>7794</v>
      </c>
      <c r="N328" s="107">
        <v>7.217913474691473E-3</v>
      </c>
      <c r="O328" s="107">
        <v>5.4528986179698222</v>
      </c>
      <c r="P328" s="107">
        <v>-1.2190925567066468E-2</v>
      </c>
      <c r="Q328" s="107">
        <v>-0.37046685369749499</v>
      </c>
      <c r="R328" s="107">
        <v>1.2210132343726698E-2</v>
      </c>
    </row>
    <row r="329" spans="1:18" ht="25.5">
      <c r="A329" s="89" t="s">
        <v>7660</v>
      </c>
      <c r="B329" s="89" t="s">
        <v>7661</v>
      </c>
      <c r="C329" s="107" t="s">
        <v>7794</v>
      </c>
      <c r="D329" s="107" t="s">
        <v>7794</v>
      </c>
      <c r="E329" s="107" t="s">
        <v>7794</v>
      </c>
      <c r="F329" s="107" t="s">
        <v>7794</v>
      </c>
      <c r="G329" s="107" t="s">
        <v>7794</v>
      </c>
      <c r="H329" s="107" t="s">
        <v>7794</v>
      </c>
      <c r="I329" s="107" t="s">
        <v>7794</v>
      </c>
      <c r="J329" s="107" t="s">
        <v>7794</v>
      </c>
      <c r="K329" s="107" t="s">
        <v>7794</v>
      </c>
      <c r="L329" s="107" t="s">
        <v>7794</v>
      </c>
      <c r="M329" s="107" t="s">
        <v>7794</v>
      </c>
      <c r="N329" s="107" t="s">
        <v>7794</v>
      </c>
      <c r="O329" s="107" t="s">
        <v>7794</v>
      </c>
      <c r="P329" s="107" t="s">
        <v>7794</v>
      </c>
      <c r="Q329" s="107">
        <v>4.1199373500527825E-2</v>
      </c>
      <c r="R329" s="107">
        <v>4.7357180399387744E-9</v>
      </c>
    </row>
    <row r="330" spans="1:18">
      <c r="A330" s="89" t="s">
        <v>426</v>
      </c>
      <c r="B330" s="89" t="s">
        <v>3539</v>
      </c>
      <c r="C330" s="107">
        <v>0.12721738791828097</v>
      </c>
      <c r="D330" s="107">
        <v>0.72021918739232138</v>
      </c>
      <c r="E330" s="107">
        <v>8.2449530132327586E-2</v>
      </c>
      <c r="F330" s="107">
        <v>0.11133716812643168</v>
      </c>
      <c r="G330" s="107">
        <v>4.6110585596680354E-2</v>
      </c>
      <c r="H330" s="107">
        <v>9.0452044827314282E-2</v>
      </c>
      <c r="I330" s="107">
        <v>6.3498058561526793E-2</v>
      </c>
      <c r="J330" s="107">
        <v>7.5282411830149831E-2</v>
      </c>
      <c r="K330" s="107">
        <v>4.6793439657091263E-3</v>
      </c>
      <c r="L330" s="107">
        <v>5.0105849572271488E-2</v>
      </c>
      <c r="M330" s="107">
        <v>-0.37895637378410862</v>
      </c>
      <c r="N330" s="107">
        <v>5.6214137845004064E-2</v>
      </c>
      <c r="O330" s="107">
        <v>8.1927101269744229E-2</v>
      </c>
      <c r="P330" s="107">
        <v>7.4444602454351472E-2</v>
      </c>
      <c r="Q330" s="107">
        <v>4.2675740831528586E-2</v>
      </c>
      <c r="R330" s="107">
        <v>5.1492993047716373E-2</v>
      </c>
    </row>
    <row r="331" spans="1:18">
      <c r="A331" s="89" t="s">
        <v>427</v>
      </c>
      <c r="B331" s="89" t="s">
        <v>18</v>
      </c>
      <c r="C331" s="107">
        <v>0.11626880559726605</v>
      </c>
      <c r="D331" s="107">
        <v>3.9613283742815319</v>
      </c>
      <c r="E331" s="107">
        <v>0.20461958484975273</v>
      </c>
      <c r="F331" s="107">
        <v>0.14817574261030497</v>
      </c>
      <c r="G331" s="107">
        <v>0.59252196655053035</v>
      </c>
      <c r="H331" s="107">
        <v>0.5271144092446054</v>
      </c>
      <c r="I331" s="107">
        <v>7.9041487803595434E-2</v>
      </c>
      <c r="J331" s="107">
        <v>-0.30853390248922086</v>
      </c>
      <c r="K331" s="107">
        <v>6.3557528763782845E-2</v>
      </c>
      <c r="L331" s="107">
        <v>3.2294463904372517E-2</v>
      </c>
      <c r="M331" s="107">
        <v>-0.77977912144918715</v>
      </c>
      <c r="N331" s="107">
        <v>-2.9158629199941832E-2</v>
      </c>
      <c r="O331" s="107">
        <v>1.1507817529481787</v>
      </c>
      <c r="P331" s="107">
        <v>7.6726289147616811E-2</v>
      </c>
      <c r="Q331" s="107">
        <v>6.0279990615427215E-2</v>
      </c>
      <c r="R331" s="107">
        <v>1.5487544481129323E-2</v>
      </c>
    </row>
    <row r="332" spans="1:18">
      <c r="A332" s="89" t="s">
        <v>428</v>
      </c>
      <c r="B332" s="89" t="s">
        <v>17</v>
      </c>
      <c r="C332" s="107">
        <v>0.14268252292326311</v>
      </c>
      <c r="D332" s="107">
        <v>-0.81463190084980586</v>
      </c>
      <c r="E332" s="107">
        <v>-0.33151198066895293</v>
      </c>
      <c r="F332" s="107">
        <v>1.7826277412142781</v>
      </c>
      <c r="G332" s="107">
        <v>-1.4623135677649279E-2</v>
      </c>
      <c r="H332" s="107">
        <v>0.21714839485651583</v>
      </c>
      <c r="I332" s="107">
        <v>0.99426635987451917</v>
      </c>
      <c r="J332" s="107">
        <v>-8.3690633000534254E-2</v>
      </c>
      <c r="K332" s="107">
        <v>4.2563733368777834E-2</v>
      </c>
      <c r="L332" s="107">
        <v>0.18063113471004577</v>
      </c>
      <c r="M332" s="107">
        <v>-0.48651059630802485</v>
      </c>
      <c r="N332" s="107">
        <v>0.45647107438091972</v>
      </c>
      <c r="O332" s="107">
        <v>0.16496205742672587</v>
      </c>
      <c r="P332" s="107">
        <v>4.9189593191825809E-2</v>
      </c>
      <c r="Q332" s="107">
        <v>-0.11633957149978691</v>
      </c>
      <c r="R332" s="107">
        <v>0.2109654062265256</v>
      </c>
    </row>
    <row r="333" spans="1:18">
      <c r="A333" s="89" t="s">
        <v>429</v>
      </c>
      <c r="B333" s="89" t="s">
        <v>181</v>
      </c>
      <c r="C333" s="107">
        <v>0</v>
      </c>
      <c r="D333" s="107">
        <v>0</v>
      </c>
      <c r="E333" s="107">
        <v>-0.94836688937771618</v>
      </c>
      <c r="F333" s="107">
        <v>0</v>
      </c>
      <c r="G333" s="107">
        <v>0</v>
      </c>
      <c r="H333" s="107">
        <v>276.5797087472273</v>
      </c>
      <c r="I333" s="107">
        <v>-0.99639743119368052</v>
      </c>
      <c r="J333" s="107">
        <v>0</v>
      </c>
      <c r="K333" s="107">
        <v>0</v>
      </c>
      <c r="L333" s="107">
        <v>-7.0708361462612501E-6</v>
      </c>
      <c r="M333" s="107">
        <v>-1</v>
      </c>
      <c r="N333" s="107" t="s">
        <v>7794</v>
      </c>
      <c r="O333" s="107" t="s">
        <v>7794</v>
      </c>
      <c r="P333" s="107" t="s">
        <v>7794</v>
      </c>
      <c r="Q333" s="107" t="s">
        <v>7794</v>
      </c>
      <c r="R333" s="107" t="s">
        <v>7794</v>
      </c>
    </row>
    <row r="334" spans="1:18">
      <c r="A334" s="89" t="s">
        <v>430</v>
      </c>
      <c r="B334" s="89" t="s">
        <v>183</v>
      </c>
      <c r="C334" s="107" t="s">
        <v>7794</v>
      </c>
      <c r="D334" s="107" t="s">
        <v>7794</v>
      </c>
      <c r="E334" s="107" t="s">
        <v>7794</v>
      </c>
      <c r="F334" s="107" t="s">
        <v>7794</v>
      </c>
      <c r="G334" s="107" t="s">
        <v>7794</v>
      </c>
      <c r="H334" s="107" t="s">
        <v>7794</v>
      </c>
      <c r="I334" s="107" t="s">
        <v>7794</v>
      </c>
      <c r="J334" s="107" t="s">
        <v>7794</v>
      </c>
      <c r="K334" s="107">
        <v>-98.60157395952173</v>
      </c>
      <c r="L334" s="107">
        <v>7.9758274998251055E-2</v>
      </c>
      <c r="M334" s="107">
        <v>-1</v>
      </c>
      <c r="N334" s="107" t="s">
        <v>7794</v>
      </c>
      <c r="O334" s="107" t="s">
        <v>7794</v>
      </c>
      <c r="P334" s="107" t="s">
        <v>7794</v>
      </c>
      <c r="Q334" s="107" t="s">
        <v>7794</v>
      </c>
      <c r="R334" s="107" t="s">
        <v>7794</v>
      </c>
    </row>
    <row r="335" spans="1:18">
      <c r="A335" s="89" t="s">
        <v>431</v>
      </c>
      <c r="B335" s="89" t="s">
        <v>16</v>
      </c>
      <c r="C335" s="107">
        <v>0.2128853979505505</v>
      </c>
      <c r="D335" s="107">
        <v>0.37456166178404593</v>
      </c>
      <c r="E335" s="107">
        <v>0.10173793614128446</v>
      </c>
      <c r="F335" s="107">
        <v>0.15299413711629706</v>
      </c>
      <c r="G335" s="107">
        <v>4.2871104457549158E-2</v>
      </c>
      <c r="H335" s="107">
        <v>0.11095320635045347</v>
      </c>
      <c r="I335" s="107">
        <v>5.9337494714506667E-2</v>
      </c>
      <c r="J335" s="107">
        <v>0.2202205138589306</v>
      </c>
      <c r="K335" s="107">
        <v>-2.229503022073942E-2</v>
      </c>
      <c r="L335" s="107">
        <v>9.3305342121433821E-2</v>
      </c>
      <c r="M335" s="107">
        <v>-0.56527453132718775</v>
      </c>
      <c r="N335" s="107">
        <v>9.4532593256404507E-2</v>
      </c>
      <c r="O335" s="107">
        <v>9.9613108467617062E-2</v>
      </c>
      <c r="P335" s="107">
        <v>4.7841971023604213E-2</v>
      </c>
      <c r="Q335" s="107">
        <v>7.0051638245458125E-2</v>
      </c>
      <c r="R335" s="107">
        <v>6.1005344637217629E-2</v>
      </c>
    </row>
    <row r="336" spans="1:18" ht="25.5">
      <c r="A336" s="89" t="s">
        <v>433</v>
      </c>
      <c r="B336" s="89" t="s">
        <v>15</v>
      </c>
      <c r="C336" s="107">
        <v>0.11437957321411196</v>
      </c>
      <c r="D336" s="107">
        <v>-0.57340314267861836</v>
      </c>
      <c r="E336" s="107">
        <v>-0.97451063361276324</v>
      </c>
      <c r="F336" s="107">
        <v>-0.98286034245033749</v>
      </c>
      <c r="G336" s="107">
        <v>100.44080004762188</v>
      </c>
      <c r="H336" s="107">
        <v>-0.97787693708834666</v>
      </c>
      <c r="I336" s="107">
        <v>39.955013262599465</v>
      </c>
      <c r="J336" s="107">
        <v>-0.97555861254245457</v>
      </c>
      <c r="K336" s="107">
        <v>100.67684219452217</v>
      </c>
      <c r="L336" s="107">
        <v>-0.99017616704543088</v>
      </c>
      <c r="M336" s="107">
        <v>-0.15346719569252121</v>
      </c>
      <c r="N336" s="107">
        <v>0</v>
      </c>
      <c r="O336" s="107">
        <v>1.1321312471051015</v>
      </c>
      <c r="P336" s="107">
        <v>3040.4653579009823</v>
      </c>
      <c r="Q336" s="107">
        <v>-2.8995583711832751E-11</v>
      </c>
      <c r="R336" s="107">
        <v>5.5492264462553287E-4</v>
      </c>
    </row>
    <row r="337" spans="1:18">
      <c r="A337" s="89" t="s">
        <v>434</v>
      </c>
      <c r="B337" s="89" t="s">
        <v>14</v>
      </c>
      <c r="C337" s="107">
        <v>0.15254168541485291</v>
      </c>
      <c r="D337" s="107">
        <v>0.99317065473105148</v>
      </c>
      <c r="E337" s="107">
        <v>0.10381955182457592</v>
      </c>
      <c r="F337" s="107">
        <v>9.6335241079692269E-2</v>
      </c>
      <c r="G337" s="107">
        <v>4.095361487945115E-2</v>
      </c>
      <c r="H337" s="107">
        <v>7.1909385239156576E-2</v>
      </c>
      <c r="I337" s="107">
        <v>3.9714819808742696E-3</v>
      </c>
      <c r="J337" s="107">
        <v>-0.12295127180623711</v>
      </c>
      <c r="K337" s="107">
        <v>-4.0507471738617129E-2</v>
      </c>
      <c r="L337" s="107">
        <v>-1.3730584479195285E-2</v>
      </c>
      <c r="M337" s="107">
        <v>-0.15881261614222997</v>
      </c>
      <c r="N337" s="107">
        <v>2.8026900130722954E-2</v>
      </c>
      <c r="O337" s="107">
        <v>-5.3568375194810169E-2</v>
      </c>
      <c r="P337" s="107">
        <v>-1.5613886114170028E-2</v>
      </c>
      <c r="Q337" s="107">
        <v>-2.7900991209290127E-2</v>
      </c>
      <c r="R337" s="107">
        <v>-7.7216267977453401E-2</v>
      </c>
    </row>
    <row r="338" spans="1:18">
      <c r="A338" s="89" t="s">
        <v>435</v>
      </c>
      <c r="B338" s="89" t="s">
        <v>13</v>
      </c>
      <c r="C338" s="107">
        <v>-0.50556138270467565</v>
      </c>
      <c r="D338" s="107">
        <v>-1</v>
      </c>
      <c r="E338" s="107" t="s">
        <v>7794</v>
      </c>
      <c r="F338" s="107" t="s">
        <v>7794</v>
      </c>
      <c r="G338" s="107" t="s">
        <v>7794</v>
      </c>
      <c r="H338" s="107" t="s">
        <v>7794</v>
      </c>
      <c r="I338" s="107" t="s">
        <v>7794</v>
      </c>
      <c r="J338" s="107" t="s">
        <v>7794</v>
      </c>
      <c r="K338" s="107">
        <v>0</v>
      </c>
      <c r="L338" s="107">
        <v>0</v>
      </c>
      <c r="M338" s="107">
        <v>2409.9428048780487</v>
      </c>
      <c r="N338" s="107">
        <v>-0.1917708192949672</v>
      </c>
      <c r="O338" s="107">
        <v>-0.27897361637411988</v>
      </c>
      <c r="P338" s="107">
        <v>-1.6862801565270535E-3</v>
      </c>
      <c r="Q338" s="107">
        <v>-2.2605799183137321E-2</v>
      </c>
      <c r="R338" s="107">
        <v>1.0597324937080659</v>
      </c>
    </row>
    <row r="339" spans="1:18">
      <c r="A339" s="89" t="s">
        <v>436</v>
      </c>
      <c r="B339" s="89" t="s">
        <v>12</v>
      </c>
      <c r="C339" s="107" t="s">
        <v>7794</v>
      </c>
      <c r="D339" s="107" t="s">
        <v>7794</v>
      </c>
      <c r="E339" s="107">
        <v>21.562265025752673</v>
      </c>
      <c r="F339" s="107">
        <v>-1</v>
      </c>
      <c r="G339" s="107" t="s">
        <v>7794</v>
      </c>
      <c r="H339" s="107" t="s">
        <v>7794</v>
      </c>
      <c r="I339" s="107" t="s">
        <v>7794</v>
      </c>
      <c r="J339" s="107" t="s">
        <v>7794</v>
      </c>
      <c r="K339" s="107" t="s">
        <v>7794</v>
      </c>
      <c r="L339" s="107" t="s">
        <v>7794</v>
      </c>
      <c r="M339" s="107" t="s">
        <v>7794</v>
      </c>
      <c r="N339" s="107" t="s">
        <v>7794</v>
      </c>
      <c r="O339" s="107" t="s">
        <v>7794</v>
      </c>
      <c r="P339" s="107" t="s">
        <v>7794</v>
      </c>
      <c r="Q339" s="107" t="s">
        <v>7794</v>
      </c>
      <c r="R339" s="107" t="s">
        <v>7794</v>
      </c>
    </row>
    <row r="340" spans="1:18">
      <c r="A340" s="89" t="s">
        <v>437</v>
      </c>
      <c r="B340" s="89" t="s">
        <v>11</v>
      </c>
      <c r="C340" s="107">
        <v>-0.41558913991005508</v>
      </c>
      <c r="D340" s="107">
        <v>-11.540338764338834</v>
      </c>
      <c r="E340" s="107">
        <v>-6.4519795942268976E-2</v>
      </c>
      <c r="F340" s="107">
        <v>-0.75819415540871404</v>
      </c>
      <c r="G340" s="107">
        <v>2.4106615618355471</v>
      </c>
      <c r="H340" s="107">
        <v>-0.5703659749607991</v>
      </c>
      <c r="I340" s="107">
        <v>-1.0314929653476912</v>
      </c>
      <c r="J340" s="107">
        <v>305.01926515609307</v>
      </c>
      <c r="K340" s="107">
        <v>0.49062915528876028</v>
      </c>
      <c r="L340" s="107">
        <v>0.15443654695760745</v>
      </c>
      <c r="M340" s="107">
        <v>-0.39677089972497737</v>
      </c>
      <c r="N340" s="107">
        <v>1.1768247449497693</v>
      </c>
      <c r="O340" s="107">
        <v>7.750063297565446E-2</v>
      </c>
      <c r="P340" s="107">
        <v>6.9268173469925642E-2</v>
      </c>
      <c r="Q340" s="107">
        <v>5.7151205178423981E-2</v>
      </c>
      <c r="R340" s="107">
        <v>6.348423369830547E-2</v>
      </c>
    </row>
    <row r="341" spans="1:18">
      <c r="A341" s="89" t="s">
        <v>438</v>
      </c>
      <c r="B341" s="89" t="s">
        <v>10</v>
      </c>
      <c r="C341" s="107">
        <v>9.7823166362081215E-2</v>
      </c>
      <c r="D341" s="107">
        <v>0.19409516784014791</v>
      </c>
      <c r="E341" s="107">
        <v>3.8212181210197205E-2</v>
      </c>
      <c r="F341" s="107">
        <v>8.5146830998953371E-2</v>
      </c>
      <c r="G341" s="107">
        <v>3.0490969313231586E-2</v>
      </c>
      <c r="H341" s="107">
        <v>4.961903617232144E-2</v>
      </c>
      <c r="I341" s="107">
        <v>3.4781723714906176E-2</v>
      </c>
      <c r="J341" s="107">
        <v>5.9436565189956436E-3</v>
      </c>
      <c r="K341" s="107">
        <v>-0.29694238113597671</v>
      </c>
      <c r="L341" s="107">
        <v>2.7344488919632814E-2</v>
      </c>
      <c r="M341" s="107">
        <v>-1</v>
      </c>
      <c r="N341" s="107" t="s">
        <v>7794</v>
      </c>
      <c r="O341" s="107" t="s">
        <v>7794</v>
      </c>
      <c r="P341" s="107" t="s">
        <v>7794</v>
      </c>
      <c r="Q341" s="107" t="s">
        <v>7794</v>
      </c>
      <c r="R341" s="107" t="s">
        <v>7794</v>
      </c>
    </row>
    <row r="342" spans="1:18">
      <c r="A342" s="89" t="s">
        <v>439</v>
      </c>
      <c r="B342" s="89" t="s">
        <v>9</v>
      </c>
      <c r="C342" s="107">
        <v>0</v>
      </c>
      <c r="D342" s="107">
        <v>2.9906038367058501</v>
      </c>
      <c r="E342" s="107">
        <v>2.8580450195381246E-6</v>
      </c>
      <c r="F342" s="107">
        <v>-2.0234958066311703E-2</v>
      </c>
      <c r="G342" s="107">
        <v>3.4931835518456911E-3</v>
      </c>
      <c r="H342" s="107">
        <v>1.6685658473059028E-4</v>
      </c>
      <c r="I342" s="107">
        <v>0.11225208928302588</v>
      </c>
      <c r="J342" s="107">
        <v>1.0558485506684256E-3</v>
      </c>
      <c r="K342" s="107">
        <v>-0.11531479475191719</v>
      </c>
      <c r="L342" s="107">
        <v>-7.5206562345647265E-2</v>
      </c>
      <c r="M342" s="107">
        <v>-1</v>
      </c>
      <c r="N342" s="107" t="s">
        <v>7794</v>
      </c>
      <c r="O342" s="107" t="s">
        <v>7794</v>
      </c>
      <c r="P342" s="107" t="s">
        <v>7794</v>
      </c>
      <c r="Q342" s="107" t="s">
        <v>7794</v>
      </c>
      <c r="R342" s="107" t="s">
        <v>7794</v>
      </c>
    </row>
    <row r="343" spans="1:18">
      <c r="A343" s="89" t="s">
        <v>440</v>
      </c>
      <c r="B343" s="89" t="s">
        <v>8</v>
      </c>
      <c r="C343" s="107">
        <v>7.577996938983822E-2</v>
      </c>
      <c r="D343" s="107">
        <v>1.3798472359292213</v>
      </c>
      <c r="E343" s="107">
        <v>7.2191332765388694E-2</v>
      </c>
      <c r="F343" s="107">
        <v>0.10456205582904099</v>
      </c>
      <c r="G343" s="107">
        <v>6.5010042230273513E-2</v>
      </c>
      <c r="H343" s="107">
        <v>4.8145765678095698E-2</v>
      </c>
      <c r="I343" s="107">
        <v>-1.4663903338329676E-2</v>
      </c>
      <c r="J343" s="107">
        <v>-0.32906421669310526</v>
      </c>
      <c r="K343" s="107">
        <v>-0.40245415240636462</v>
      </c>
      <c r="L343" s="107">
        <v>-3.7964891142473367E-2</v>
      </c>
      <c r="M343" s="107">
        <v>-1</v>
      </c>
      <c r="N343" s="107" t="s">
        <v>7794</v>
      </c>
      <c r="O343" s="107" t="s">
        <v>7794</v>
      </c>
      <c r="P343" s="107" t="s">
        <v>7794</v>
      </c>
      <c r="Q343" s="107" t="s">
        <v>7794</v>
      </c>
      <c r="R343" s="107" t="s">
        <v>7794</v>
      </c>
    </row>
    <row r="344" spans="1:18" ht="25.5">
      <c r="A344" s="89" t="s">
        <v>442</v>
      </c>
      <c r="B344" s="89" t="s">
        <v>7</v>
      </c>
      <c r="C344" s="107">
        <v>9.7261916483403876E-2</v>
      </c>
      <c r="D344" s="107">
        <v>7.3756415034901117</v>
      </c>
      <c r="E344" s="107">
        <v>0.29711664845721852</v>
      </c>
      <c r="F344" s="107">
        <v>-8.3002392884344078E-2</v>
      </c>
      <c r="G344" s="107">
        <v>-0.38679068605799716</v>
      </c>
      <c r="H344" s="107">
        <v>0.13117085953152929</v>
      </c>
      <c r="I344" s="107">
        <v>1.644274976398397</v>
      </c>
      <c r="J344" s="107">
        <v>-0.99383387067531948</v>
      </c>
      <c r="K344" s="107">
        <v>-0.59068719026928829</v>
      </c>
      <c r="L344" s="107">
        <v>-0.21633101161195112</v>
      </c>
      <c r="M344" s="107">
        <v>-1</v>
      </c>
      <c r="N344" s="107" t="s">
        <v>7794</v>
      </c>
      <c r="O344" s="107" t="s">
        <v>7794</v>
      </c>
      <c r="P344" s="107" t="s">
        <v>7794</v>
      </c>
      <c r="Q344" s="107" t="s">
        <v>7794</v>
      </c>
      <c r="R344" s="107" t="s">
        <v>7794</v>
      </c>
    </row>
    <row r="345" spans="1:18">
      <c r="A345" s="89" t="s">
        <v>443</v>
      </c>
      <c r="B345" s="89" t="s">
        <v>6</v>
      </c>
      <c r="C345" s="107">
        <v>-2.4176696712513102E-2</v>
      </c>
      <c r="D345" s="107">
        <v>2.3203627011107457</v>
      </c>
      <c r="E345" s="107">
        <v>-8.4487851575912876E-3</v>
      </c>
      <c r="F345" s="107">
        <v>-9.8838271190973659E-2</v>
      </c>
      <c r="G345" s="107">
        <v>4.2778875501634062E-2</v>
      </c>
      <c r="H345" s="107">
        <v>-0.23661217045068095</v>
      </c>
      <c r="I345" s="107">
        <v>1.1876864313411506E-3</v>
      </c>
      <c r="J345" s="107">
        <v>-0.83452261670722927</v>
      </c>
      <c r="K345" s="107">
        <v>-6.1762500705369039E-3</v>
      </c>
      <c r="L345" s="107">
        <v>0.18499110289283793</v>
      </c>
      <c r="M345" s="107">
        <v>-1</v>
      </c>
      <c r="N345" s="107" t="s">
        <v>7794</v>
      </c>
      <c r="O345" s="107" t="s">
        <v>7794</v>
      </c>
      <c r="P345" s="107" t="s">
        <v>7794</v>
      </c>
      <c r="Q345" s="107" t="s">
        <v>7794</v>
      </c>
      <c r="R345" s="107" t="s">
        <v>7794</v>
      </c>
    </row>
    <row r="346" spans="1:18">
      <c r="A346" s="89" t="s">
        <v>444</v>
      </c>
      <c r="B346" s="89" t="s">
        <v>5</v>
      </c>
      <c r="C346" s="107">
        <v>0.40589328796617452</v>
      </c>
      <c r="D346" s="107">
        <v>0.11070597073348742</v>
      </c>
      <c r="E346" s="107">
        <v>3.4801644030582093</v>
      </c>
      <c r="F346" s="107">
        <v>-0.57763880487367225</v>
      </c>
      <c r="G346" s="107">
        <v>0.11310241271368038</v>
      </c>
      <c r="H346" s="107">
        <v>8.7044774322286189E-2</v>
      </c>
      <c r="I346" s="107">
        <v>-7.6444551403709315E-4</v>
      </c>
      <c r="J346" s="107">
        <v>0.14235563466033119</v>
      </c>
      <c r="K346" s="107">
        <v>0.79315162207251477</v>
      </c>
      <c r="L346" s="107">
        <v>-0.43501593784247772</v>
      </c>
      <c r="M346" s="107">
        <v>-1</v>
      </c>
      <c r="N346" s="107" t="s">
        <v>7794</v>
      </c>
      <c r="O346" s="107" t="s">
        <v>7794</v>
      </c>
      <c r="P346" s="107" t="s">
        <v>7794</v>
      </c>
      <c r="Q346" s="107" t="s">
        <v>7794</v>
      </c>
      <c r="R346" s="107" t="s">
        <v>7794</v>
      </c>
    </row>
    <row r="347" spans="1:18">
      <c r="A347" s="89" t="s">
        <v>445</v>
      </c>
      <c r="B347" s="89" t="s">
        <v>4</v>
      </c>
      <c r="C347" s="107">
        <v>-0.30628932337160009</v>
      </c>
      <c r="D347" s="107">
        <v>-0.14900991573741684</v>
      </c>
      <c r="E347" s="107">
        <v>2.2975400154155334E-2</v>
      </c>
      <c r="F347" s="107">
        <v>-8.5099025737048972E-2</v>
      </c>
      <c r="G347" s="107">
        <v>-0.57331414062220487</v>
      </c>
      <c r="H347" s="107">
        <v>-0.10635679072354676</v>
      </c>
      <c r="I347" s="107">
        <v>1.166634208411423</v>
      </c>
      <c r="J347" s="107">
        <v>-0.48891800351155279</v>
      </c>
      <c r="K347" s="107">
        <v>1.2594319536604091</v>
      </c>
      <c r="L347" s="107">
        <v>2.8711991038173044</v>
      </c>
      <c r="M347" s="107">
        <v>-1</v>
      </c>
      <c r="N347" s="107" t="s">
        <v>7794</v>
      </c>
      <c r="O347" s="107" t="s">
        <v>7794</v>
      </c>
      <c r="P347" s="107" t="s">
        <v>7794</v>
      </c>
      <c r="Q347" s="107" t="s">
        <v>7794</v>
      </c>
      <c r="R347" s="107" t="s">
        <v>7794</v>
      </c>
    </row>
    <row r="348" spans="1:18" ht="25.5">
      <c r="A348" s="89" t="s">
        <v>446</v>
      </c>
      <c r="B348" s="89" t="s">
        <v>3</v>
      </c>
      <c r="C348" s="107">
        <v>-1.2449736387399761</v>
      </c>
      <c r="D348" s="107">
        <v>10.313849251562885</v>
      </c>
      <c r="E348" s="107">
        <v>1.3600251501281413E-2</v>
      </c>
      <c r="F348" s="107">
        <v>-0.20440067414761642</v>
      </c>
      <c r="G348" s="107">
        <v>-0.14405007955428462</v>
      </c>
      <c r="H348" s="107">
        <v>9.181641194915624E-2</v>
      </c>
      <c r="I348" s="107">
        <v>-0.2050704097887176</v>
      </c>
      <c r="J348" s="107">
        <v>0.11382089958454844</v>
      </c>
      <c r="K348" s="107">
        <v>0.1036860471615999</v>
      </c>
      <c r="L348" s="107">
        <v>1.3385480498431774</v>
      </c>
      <c r="M348" s="107">
        <v>-1</v>
      </c>
      <c r="N348" s="107" t="s">
        <v>7794</v>
      </c>
      <c r="O348" s="107" t="s">
        <v>7794</v>
      </c>
      <c r="P348" s="107" t="s">
        <v>7794</v>
      </c>
      <c r="Q348" s="107" t="s">
        <v>7794</v>
      </c>
      <c r="R348" s="107" t="s">
        <v>7794</v>
      </c>
    </row>
    <row r="349" spans="1:18">
      <c r="A349" s="89" t="s">
        <v>447</v>
      </c>
      <c r="B349" s="89" t="s">
        <v>2</v>
      </c>
      <c r="C349" s="107">
        <v>-0.12154977871274575</v>
      </c>
      <c r="D349" s="107">
        <v>7.4951316904506404E-2</v>
      </c>
      <c r="E349" s="107">
        <v>-1.0835529984701251</v>
      </c>
      <c r="F349" s="107">
        <v>0.85431509621061341</v>
      </c>
      <c r="G349" s="107">
        <v>8.4932323247004282E-2</v>
      </c>
      <c r="H349" s="107">
        <v>4.9939280931644126E-2</v>
      </c>
      <c r="I349" s="107">
        <v>-0.43402765053809078</v>
      </c>
      <c r="J349" s="107">
        <v>-0.55558347378920647</v>
      </c>
      <c r="K349" s="107">
        <v>-7.5671980593195967</v>
      </c>
      <c r="L349" s="107">
        <v>-0.50819075753314213</v>
      </c>
      <c r="M349" s="107">
        <v>-1</v>
      </c>
      <c r="N349" s="107" t="s">
        <v>7794</v>
      </c>
      <c r="O349" s="107" t="s">
        <v>7794</v>
      </c>
      <c r="P349" s="107" t="s">
        <v>7794</v>
      </c>
      <c r="Q349" s="107" t="s">
        <v>7794</v>
      </c>
      <c r="R349" s="107" t="s">
        <v>7794</v>
      </c>
    </row>
    <row r="350" spans="1:18">
      <c r="A350" s="89" t="s">
        <v>448</v>
      </c>
      <c r="B350" s="89" t="s">
        <v>1</v>
      </c>
      <c r="C350" s="107">
        <v>0.19403200620965988</v>
      </c>
      <c r="D350" s="107">
        <v>2.2206169025893581</v>
      </c>
      <c r="E350" s="107">
        <v>-0.48031276455958483</v>
      </c>
      <c r="F350" s="107">
        <v>2.5468124135295866E-2</v>
      </c>
      <c r="G350" s="107">
        <v>1.0565923419050893</v>
      </c>
      <c r="H350" s="107">
        <v>3.0089735731782197E-2</v>
      </c>
      <c r="I350" s="107">
        <v>2.6245442633493266E-2</v>
      </c>
      <c r="J350" s="107">
        <v>2.7193294361560927E-2</v>
      </c>
      <c r="K350" s="107">
        <v>-3.2602530859038303E-4</v>
      </c>
      <c r="L350" s="107">
        <v>2.7438074035046611E-10</v>
      </c>
      <c r="M350" s="107">
        <v>-1</v>
      </c>
      <c r="N350" s="107" t="s">
        <v>7794</v>
      </c>
      <c r="O350" s="107" t="s">
        <v>7794</v>
      </c>
      <c r="P350" s="107" t="s">
        <v>7794</v>
      </c>
      <c r="Q350" s="107" t="s">
        <v>7794</v>
      </c>
      <c r="R350" s="107" t="s">
        <v>7794</v>
      </c>
    </row>
    <row r="351" spans="1:18" ht="25.5">
      <c r="A351" s="89" t="s">
        <v>3582</v>
      </c>
      <c r="B351" s="89" t="s">
        <v>3472</v>
      </c>
      <c r="C351" s="107" t="s">
        <v>7794</v>
      </c>
      <c r="D351" s="107" t="s">
        <v>7794</v>
      </c>
      <c r="E351" s="107" t="s">
        <v>7794</v>
      </c>
      <c r="F351" s="107" t="s">
        <v>7794</v>
      </c>
      <c r="G351" s="107" t="s">
        <v>7794</v>
      </c>
      <c r="H351" s="107" t="s">
        <v>7794</v>
      </c>
      <c r="I351" s="107" t="s">
        <v>7794</v>
      </c>
      <c r="J351" s="107" t="s">
        <v>7794</v>
      </c>
      <c r="K351" s="107" t="s">
        <v>7794</v>
      </c>
      <c r="L351" s="107" t="s">
        <v>7794</v>
      </c>
      <c r="M351" s="107" t="s">
        <v>7794</v>
      </c>
      <c r="N351" s="107">
        <v>-1</v>
      </c>
      <c r="O351" s="107" t="s">
        <v>7794</v>
      </c>
      <c r="P351" s="107" t="s">
        <v>7794</v>
      </c>
      <c r="Q351" s="107" t="s">
        <v>7794</v>
      </c>
      <c r="R351" s="107" t="s">
        <v>7794</v>
      </c>
    </row>
    <row r="352" spans="1:18">
      <c r="A352" s="89" t="s">
        <v>449</v>
      </c>
      <c r="B352" s="89" t="s">
        <v>0</v>
      </c>
      <c r="C352" s="107">
        <v>-1.3173929989910294E-3</v>
      </c>
      <c r="D352" s="107">
        <v>1.5101391280024083</v>
      </c>
      <c r="E352" s="107">
        <v>0.15365454173114323</v>
      </c>
      <c r="F352" s="107">
        <v>0.19351680151071249</v>
      </c>
      <c r="G352" s="107">
        <v>0.41837938554626586</v>
      </c>
      <c r="H352" s="107">
        <v>0.17094453517559982</v>
      </c>
      <c r="I352" s="107">
        <v>4.6596267182452911E-2</v>
      </c>
      <c r="J352" s="107">
        <v>0.13111897451344112</v>
      </c>
      <c r="K352" s="107">
        <v>4.4675493934837496E-2</v>
      </c>
      <c r="L352" s="107">
        <v>0.10333076797543583</v>
      </c>
      <c r="M352" s="107">
        <v>-1</v>
      </c>
      <c r="N352" s="107" t="s">
        <v>7794</v>
      </c>
      <c r="O352" s="107" t="s">
        <v>7794</v>
      </c>
      <c r="P352" s="107" t="s">
        <v>7794</v>
      </c>
      <c r="Q352" s="107" t="s">
        <v>7794</v>
      </c>
      <c r="R352" s="107" t="s">
        <v>7794</v>
      </c>
    </row>
    <row r="353" spans="1:18" ht="38.25">
      <c r="A353" s="89" t="s">
        <v>3602</v>
      </c>
      <c r="B353" s="89" t="s">
        <v>3603</v>
      </c>
      <c r="C353" s="107" t="s">
        <v>7794</v>
      </c>
      <c r="D353" s="107" t="s">
        <v>7794</v>
      </c>
      <c r="E353" s="107" t="s">
        <v>7794</v>
      </c>
      <c r="F353" s="107" t="s">
        <v>7794</v>
      </c>
      <c r="G353" s="107" t="s">
        <v>7794</v>
      </c>
      <c r="H353" s="107" t="s">
        <v>7794</v>
      </c>
      <c r="I353" s="107" t="s">
        <v>7794</v>
      </c>
      <c r="J353" s="107" t="s">
        <v>7794</v>
      </c>
      <c r="K353" s="107" t="s">
        <v>7794</v>
      </c>
      <c r="L353" s="107" t="s">
        <v>7794</v>
      </c>
      <c r="M353" s="107" t="s">
        <v>7794</v>
      </c>
      <c r="N353" s="107">
        <v>33.94267112174596</v>
      </c>
      <c r="O353" s="107">
        <v>0.35772825557291532</v>
      </c>
      <c r="P353" s="107">
        <v>0.21677802426229498</v>
      </c>
      <c r="Q353" s="107">
        <v>-0.10041102209841957</v>
      </c>
      <c r="R353" s="107">
        <v>-0.1314079712289834</v>
      </c>
    </row>
    <row r="354" spans="1:18" ht="25.5">
      <c r="A354" s="89" t="s">
        <v>3614</v>
      </c>
      <c r="B354" s="89" t="s">
        <v>3504</v>
      </c>
      <c r="C354" s="107" t="s">
        <v>7794</v>
      </c>
      <c r="D354" s="107" t="s">
        <v>7794</v>
      </c>
      <c r="E354" s="107" t="s">
        <v>7794</v>
      </c>
      <c r="F354" s="107" t="s">
        <v>7794</v>
      </c>
      <c r="G354" s="107" t="s">
        <v>7794</v>
      </c>
      <c r="H354" s="107" t="s">
        <v>7794</v>
      </c>
      <c r="I354" s="107" t="s">
        <v>7794</v>
      </c>
      <c r="J354" s="107" t="s">
        <v>7794</v>
      </c>
      <c r="K354" s="107" t="s">
        <v>7794</v>
      </c>
      <c r="L354" s="107" t="s">
        <v>7794</v>
      </c>
      <c r="M354" s="107" t="s">
        <v>7794</v>
      </c>
      <c r="N354" s="107">
        <v>729.65203998700883</v>
      </c>
      <c r="O354" s="107">
        <v>-0.71187462784450739</v>
      </c>
      <c r="P354" s="107">
        <v>0.56277219696706493</v>
      </c>
      <c r="Q354" s="107">
        <v>8.6796857969407544</v>
      </c>
      <c r="R354" s="107">
        <v>1.1766459445003759</v>
      </c>
    </row>
    <row r="355" spans="1:18" ht="25.5">
      <c r="A355" s="89" t="s">
        <v>3616</v>
      </c>
      <c r="B355" s="89" t="s">
        <v>3617</v>
      </c>
      <c r="C355" s="107" t="s">
        <v>7794</v>
      </c>
      <c r="D355" s="107" t="s">
        <v>7794</v>
      </c>
      <c r="E355" s="107" t="s">
        <v>7794</v>
      </c>
      <c r="F355" s="107" t="s">
        <v>7794</v>
      </c>
      <c r="G355" s="107" t="s">
        <v>7794</v>
      </c>
      <c r="H355" s="107" t="s">
        <v>7794</v>
      </c>
      <c r="I355" s="107" t="s">
        <v>7794</v>
      </c>
      <c r="J355" s="107" t="s">
        <v>7794</v>
      </c>
      <c r="K355" s="107" t="s">
        <v>7794</v>
      </c>
      <c r="L355" s="107" t="s">
        <v>7794</v>
      </c>
      <c r="M355" s="107" t="s">
        <v>7794</v>
      </c>
      <c r="N355" s="107" t="s">
        <v>7794</v>
      </c>
      <c r="O355" s="107" t="s">
        <v>7794</v>
      </c>
      <c r="P355" s="107" t="s">
        <v>7794</v>
      </c>
      <c r="Q355" s="107" t="s">
        <v>7794</v>
      </c>
      <c r="R355" s="107">
        <v>1.9652730593391374</v>
      </c>
    </row>
    <row r="356" spans="1:18" ht="38.25">
      <c r="A356" s="89" t="s">
        <v>3619</v>
      </c>
      <c r="B356" s="89" t="s">
        <v>3508</v>
      </c>
      <c r="C356" s="107" t="s">
        <v>7794</v>
      </c>
      <c r="D356" s="107" t="s">
        <v>7794</v>
      </c>
      <c r="E356" s="107" t="s">
        <v>7794</v>
      </c>
      <c r="F356" s="107" t="s">
        <v>7794</v>
      </c>
      <c r="G356" s="107" t="s">
        <v>7794</v>
      </c>
      <c r="H356" s="107" t="s">
        <v>7794</v>
      </c>
      <c r="I356" s="107" t="s">
        <v>7794</v>
      </c>
      <c r="J356" s="107" t="s">
        <v>7794</v>
      </c>
      <c r="K356" s="107" t="s">
        <v>7794</v>
      </c>
      <c r="L356" s="107" t="s">
        <v>7794</v>
      </c>
      <c r="M356" s="107" t="s">
        <v>7794</v>
      </c>
      <c r="N356" s="107">
        <v>61.447565608798968</v>
      </c>
      <c r="O356" s="107">
        <v>-0.35848370307515243</v>
      </c>
      <c r="P356" s="107">
        <v>0.78610672024518413</v>
      </c>
      <c r="Q356" s="107">
        <v>0.32311395826915956</v>
      </c>
      <c r="R356" s="107">
        <v>0.757383122274498</v>
      </c>
    </row>
    <row r="357" spans="1:18" ht="38.25">
      <c r="A357" s="89" t="s">
        <v>3626</v>
      </c>
      <c r="B357" s="89" t="s">
        <v>3518</v>
      </c>
      <c r="C357" s="107" t="s">
        <v>7794</v>
      </c>
      <c r="D357" s="107" t="s">
        <v>7794</v>
      </c>
      <c r="E357" s="107" t="s">
        <v>7794</v>
      </c>
      <c r="F357" s="107" t="s">
        <v>7794</v>
      </c>
      <c r="G357" s="107" t="s">
        <v>7794</v>
      </c>
      <c r="H357" s="107" t="s">
        <v>7794</v>
      </c>
      <c r="I357" s="107" t="s">
        <v>7794</v>
      </c>
      <c r="J357" s="107" t="s">
        <v>7794</v>
      </c>
      <c r="K357" s="107" t="s">
        <v>7794</v>
      </c>
      <c r="L357" s="107" t="s">
        <v>7794</v>
      </c>
      <c r="M357" s="107" t="s">
        <v>7794</v>
      </c>
      <c r="N357" s="107">
        <v>0.85157362736339115</v>
      </c>
      <c r="O357" s="107">
        <v>-0.18654287451945928</v>
      </c>
      <c r="P357" s="107">
        <v>9.6055079131366794E-2</v>
      </c>
      <c r="Q357" s="107">
        <v>0.20822904978351242</v>
      </c>
      <c r="R357" s="107">
        <v>-0.1821575720185189</v>
      </c>
    </row>
    <row r="358" spans="1:18" ht="38.25">
      <c r="A358" s="89" t="s">
        <v>3631</v>
      </c>
      <c r="B358" s="89" t="s">
        <v>3524</v>
      </c>
      <c r="C358" s="107" t="s">
        <v>7794</v>
      </c>
      <c r="D358" s="107" t="s">
        <v>7794</v>
      </c>
      <c r="E358" s="107" t="s">
        <v>7794</v>
      </c>
      <c r="F358" s="107" t="s">
        <v>7794</v>
      </c>
      <c r="G358" s="107" t="s">
        <v>7794</v>
      </c>
      <c r="H358" s="107" t="s">
        <v>7794</v>
      </c>
      <c r="I358" s="107" t="s">
        <v>7794</v>
      </c>
      <c r="J358" s="107" t="s">
        <v>7794</v>
      </c>
      <c r="K358" s="107" t="s">
        <v>7794</v>
      </c>
      <c r="L358" s="107" t="s">
        <v>7794</v>
      </c>
      <c r="M358" s="107" t="s">
        <v>7794</v>
      </c>
      <c r="N358" s="107">
        <v>7.0598052521722243E-2</v>
      </c>
      <c r="O358" s="107">
        <v>9.8238428041164561E-2</v>
      </c>
      <c r="P358" s="107">
        <v>1.6981339057272717</v>
      </c>
      <c r="Q358" s="107">
        <v>-0.47417164519439381</v>
      </c>
      <c r="R358" s="107">
        <v>0.19148813945524101</v>
      </c>
    </row>
    <row r="359" spans="1:18" ht="25.5">
      <c r="A359" s="89" t="s">
        <v>3635</v>
      </c>
      <c r="B359" s="89" t="s">
        <v>3636</v>
      </c>
      <c r="C359" s="107" t="s">
        <v>7794</v>
      </c>
      <c r="D359" s="107" t="s">
        <v>7794</v>
      </c>
      <c r="E359" s="107" t="s">
        <v>7794</v>
      </c>
      <c r="F359" s="107" t="s">
        <v>7794</v>
      </c>
      <c r="G359" s="107" t="s">
        <v>7794</v>
      </c>
      <c r="H359" s="107" t="s">
        <v>7794</v>
      </c>
      <c r="I359" s="107" t="s">
        <v>7794</v>
      </c>
      <c r="J359" s="107" t="s">
        <v>7794</v>
      </c>
      <c r="K359" s="107" t="s">
        <v>7794</v>
      </c>
      <c r="L359" s="107" t="s">
        <v>7794</v>
      </c>
      <c r="M359" s="107" t="s">
        <v>7794</v>
      </c>
      <c r="N359" s="107" t="s">
        <v>7794</v>
      </c>
      <c r="O359" s="107">
        <v>0</v>
      </c>
      <c r="P359" s="107">
        <v>0</v>
      </c>
      <c r="Q359" s="107">
        <v>0</v>
      </c>
      <c r="R359" s="107">
        <v>5.1328052919075162E-11</v>
      </c>
    </row>
    <row r="360" spans="1:18">
      <c r="A360" s="89" t="s">
        <v>3640</v>
      </c>
      <c r="B360" s="89" t="s">
        <v>7672</v>
      </c>
      <c r="C360" s="107" t="s">
        <v>7794</v>
      </c>
      <c r="D360" s="107" t="s">
        <v>7794</v>
      </c>
      <c r="E360" s="107" t="s">
        <v>7794</v>
      </c>
      <c r="F360" s="107" t="s">
        <v>7794</v>
      </c>
      <c r="G360" s="107" t="s">
        <v>7794</v>
      </c>
      <c r="H360" s="107" t="s">
        <v>7794</v>
      </c>
      <c r="I360" s="107" t="s">
        <v>7794</v>
      </c>
      <c r="J360" s="107" t="s">
        <v>7794</v>
      </c>
      <c r="K360" s="107" t="s">
        <v>7794</v>
      </c>
      <c r="L360" s="107" t="s">
        <v>7794</v>
      </c>
      <c r="M360" s="107" t="s">
        <v>7794</v>
      </c>
      <c r="N360" s="107">
        <v>2.5949108716558644E-3</v>
      </c>
      <c r="O360" s="107">
        <v>-0.27178010446026091</v>
      </c>
      <c r="P360" s="107">
        <v>-0.34011351705530002</v>
      </c>
      <c r="Q360" s="107">
        <v>7.9192537627925663E-2</v>
      </c>
      <c r="R360" s="107">
        <v>-0.42058812816067848</v>
      </c>
    </row>
    <row r="361" spans="1:18" ht="25.5">
      <c r="A361" s="89" t="s">
        <v>3647</v>
      </c>
      <c r="B361" s="89" t="s">
        <v>3648</v>
      </c>
      <c r="C361" s="107" t="s">
        <v>7794</v>
      </c>
      <c r="D361" s="107" t="s">
        <v>7794</v>
      </c>
      <c r="E361" s="107" t="s">
        <v>7794</v>
      </c>
      <c r="F361" s="107" t="s">
        <v>7794</v>
      </c>
      <c r="G361" s="107" t="s">
        <v>7794</v>
      </c>
      <c r="H361" s="107" t="s">
        <v>7794</v>
      </c>
      <c r="I361" s="107" t="s">
        <v>7794</v>
      </c>
      <c r="J361" s="107" t="s">
        <v>7794</v>
      </c>
      <c r="K361" s="107" t="s">
        <v>7794</v>
      </c>
      <c r="L361" s="107" t="s">
        <v>7794</v>
      </c>
      <c r="M361" s="107" t="s">
        <v>7794</v>
      </c>
      <c r="N361" s="107">
        <v>11.058457382396719</v>
      </c>
      <c r="O361" s="107">
        <v>-1</v>
      </c>
      <c r="P361" s="107" t="s">
        <v>7794</v>
      </c>
      <c r="Q361" s="107" t="s">
        <v>7794</v>
      </c>
      <c r="R361" s="107" t="s">
        <v>7794</v>
      </c>
    </row>
    <row r="362" spans="1:18" ht="63.75">
      <c r="A362" s="89" t="s">
        <v>7650</v>
      </c>
      <c r="B362" s="89" t="s">
        <v>7651</v>
      </c>
      <c r="C362" s="107" t="s">
        <v>7794</v>
      </c>
      <c r="D362" s="107" t="s">
        <v>7794</v>
      </c>
      <c r="E362" s="107" t="s">
        <v>7794</v>
      </c>
      <c r="F362" s="107" t="s">
        <v>7794</v>
      </c>
      <c r="G362" s="107" t="s">
        <v>7794</v>
      </c>
      <c r="H362" s="107" t="s">
        <v>7794</v>
      </c>
      <c r="I362" s="107" t="s">
        <v>7794</v>
      </c>
      <c r="J362" s="107" t="s">
        <v>7794</v>
      </c>
      <c r="K362" s="107" t="s">
        <v>7794</v>
      </c>
      <c r="L362" s="107" t="s">
        <v>7794</v>
      </c>
      <c r="M362" s="107" t="s">
        <v>7794</v>
      </c>
      <c r="N362" s="107" t="s">
        <v>7794</v>
      </c>
      <c r="O362" s="107" t="s">
        <v>7794</v>
      </c>
      <c r="P362" s="107">
        <v>-1.0629292476943941</v>
      </c>
      <c r="Q362" s="107">
        <v>0.2656118749048284</v>
      </c>
      <c r="R362" s="107">
        <v>-0.11150835934009606</v>
      </c>
    </row>
    <row r="363" spans="1:18">
      <c r="A363" s="89" t="s">
        <v>450</v>
      </c>
      <c r="B363" s="89" t="s">
        <v>164</v>
      </c>
      <c r="C363" s="108">
        <v>0.31541523035186536</v>
      </c>
      <c r="D363" s="108">
        <v>-0.14436427619335013</v>
      </c>
      <c r="E363" s="108">
        <v>0.45833057627929685</v>
      </c>
      <c r="F363" s="108">
        <v>-0.24469166265156117</v>
      </c>
      <c r="G363" s="108">
        <v>1.2433492140938918</v>
      </c>
      <c r="H363" s="108">
        <v>-4.0328745757224449E-2</v>
      </c>
      <c r="I363" s="108">
        <v>-0.142608623016652</v>
      </c>
      <c r="J363" s="108">
        <v>-0.3391598142076504</v>
      </c>
      <c r="K363" s="108">
        <v>0.70846795007919017</v>
      </c>
      <c r="L363" s="108">
        <v>-0.20180607796605432</v>
      </c>
      <c r="M363" s="108">
        <v>6.0585834309220044E-2</v>
      </c>
      <c r="N363" s="108">
        <v>0.24391861466462639</v>
      </c>
      <c r="O363" s="108">
        <v>-0.27858229091503861</v>
      </c>
      <c r="P363" s="108">
        <v>0.29838373774363358</v>
      </c>
      <c r="Q363" s="108">
        <v>0.10422802124987918</v>
      </c>
      <c r="R363" s="108">
        <v>0.18584431339402907</v>
      </c>
    </row>
    <row r="364" spans="1:18">
      <c r="A364" s="89" t="s">
        <v>3651</v>
      </c>
      <c r="B364" s="89" t="s">
        <v>3652</v>
      </c>
      <c r="C364" s="108">
        <v>0.31541523035186536</v>
      </c>
      <c r="D364" s="108">
        <v>-0.14436427619335013</v>
      </c>
      <c r="E364" s="108">
        <v>0.45833057627929685</v>
      </c>
      <c r="F364" s="108">
        <v>-0.24469165418896122</v>
      </c>
      <c r="G364" s="108">
        <v>1.2433491889590353</v>
      </c>
      <c r="H364" s="108">
        <v>-4.0328745757224449E-2</v>
      </c>
      <c r="I364" s="108">
        <v>-0.142608623016652</v>
      </c>
      <c r="J364" s="108">
        <v>-0.3391598142076504</v>
      </c>
      <c r="K364" s="108">
        <v>0.70846795007919017</v>
      </c>
      <c r="L364" s="108">
        <v>-0.20180607796605432</v>
      </c>
      <c r="M364" s="108">
        <v>6.0585834309220044E-2</v>
      </c>
      <c r="N364" s="108">
        <v>0.24391861466462639</v>
      </c>
      <c r="O364" s="108">
        <v>-0.27858229091503861</v>
      </c>
      <c r="P364" s="108">
        <v>0.29838373774363358</v>
      </c>
      <c r="Q364" s="108">
        <v>0.10422802124987918</v>
      </c>
      <c r="R364" s="108">
        <v>0.18584431339402907</v>
      </c>
    </row>
    <row r="365" spans="1:18">
      <c r="A365" s="89" t="s">
        <v>3657</v>
      </c>
      <c r="B365" s="89" t="s">
        <v>3658</v>
      </c>
      <c r="C365" s="108" t="s">
        <v>7794</v>
      </c>
      <c r="D365" s="108" t="s">
        <v>7794</v>
      </c>
      <c r="E365" s="108" t="s">
        <v>7794</v>
      </c>
      <c r="F365" s="108" t="s">
        <v>7794</v>
      </c>
      <c r="G365" s="108" t="s">
        <v>7794</v>
      </c>
      <c r="H365" s="108" t="s">
        <v>7794</v>
      </c>
      <c r="I365" s="108" t="s">
        <v>7794</v>
      </c>
      <c r="J365" s="108" t="s">
        <v>7794</v>
      </c>
      <c r="K365" s="108" t="s">
        <v>7794</v>
      </c>
      <c r="L365" s="108" t="s">
        <v>7794</v>
      </c>
      <c r="M365" s="108" t="s">
        <v>7794</v>
      </c>
      <c r="N365" s="108" t="s">
        <v>7794</v>
      </c>
      <c r="O365" s="108" t="s">
        <v>7794</v>
      </c>
      <c r="P365" s="108" t="s">
        <v>7794</v>
      </c>
      <c r="Q365" s="108" t="s">
        <v>7794</v>
      </c>
      <c r="R365" s="108" t="s">
        <v>7794</v>
      </c>
    </row>
    <row r="366" spans="1:18" ht="25.5">
      <c r="A366" s="89" t="s">
        <v>3663</v>
      </c>
      <c r="B366" s="89" t="s">
        <v>3664</v>
      </c>
      <c r="C366" s="108" t="s">
        <v>7794</v>
      </c>
      <c r="D366" s="108" t="s">
        <v>7794</v>
      </c>
      <c r="E366" s="108" t="s">
        <v>7794</v>
      </c>
      <c r="F366" s="108" t="s">
        <v>7794</v>
      </c>
      <c r="G366" s="108" t="s">
        <v>7794</v>
      </c>
      <c r="H366" s="108" t="s">
        <v>7794</v>
      </c>
      <c r="I366" s="108" t="s">
        <v>7794</v>
      </c>
      <c r="J366" s="108" t="s">
        <v>7794</v>
      </c>
      <c r="K366" s="108" t="s">
        <v>7794</v>
      </c>
      <c r="L366" s="108" t="s">
        <v>7794</v>
      </c>
      <c r="M366" s="108" t="s">
        <v>7794</v>
      </c>
      <c r="N366" s="108">
        <v>4.4652351580760605</v>
      </c>
      <c r="O366" s="108">
        <v>-0.34850876696881994</v>
      </c>
      <c r="P366" s="108">
        <v>-0.6632926657366659</v>
      </c>
      <c r="Q366" s="108">
        <v>1.0926275733609403</v>
      </c>
      <c r="R366" s="108">
        <v>-0.95528514304399303</v>
      </c>
    </row>
    <row r="367" spans="1:18">
      <c r="A367" s="89" t="s">
        <v>3671</v>
      </c>
      <c r="B367" s="89" t="s">
        <v>3672</v>
      </c>
      <c r="C367" s="108" t="s">
        <v>7794</v>
      </c>
      <c r="D367" s="108" t="s">
        <v>7794</v>
      </c>
      <c r="E367" s="108" t="s">
        <v>7794</v>
      </c>
      <c r="F367" s="108" t="s">
        <v>7794</v>
      </c>
      <c r="G367" s="108" t="s">
        <v>7794</v>
      </c>
      <c r="H367" s="108" t="s">
        <v>7794</v>
      </c>
      <c r="I367" s="108" t="s">
        <v>7794</v>
      </c>
      <c r="J367" s="108" t="s">
        <v>7794</v>
      </c>
      <c r="K367" s="108" t="s">
        <v>7794</v>
      </c>
      <c r="L367" s="108" t="s">
        <v>7794</v>
      </c>
      <c r="M367" s="108" t="s">
        <v>7794</v>
      </c>
      <c r="N367" s="108">
        <v>0.34767184380937888</v>
      </c>
      <c r="O367" s="108">
        <v>6.3042980501572421E-2</v>
      </c>
      <c r="P367" s="108">
        <v>2.0316933627734901E-2</v>
      </c>
      <c r="Q367" s="108">
        <v>0.17076713392620579</v>
      </c>
      <c r="R367" s="108">
        <v>4.8131208823392502E-2</v>
      </c>
    </row>
    <row r="368" spans="1:18">
      <c r="A368" s="87">
        <v>4</v>
      </c>
      <c r="B368" s="88" t="s">
        <v>3677</v>
      </c>
      <c r="C368" s="110">
        <v>0.12430360545905339</v>
      </c>
      <c r="D368" s="110">
        <v>0.13736644891902716</v>
      </c>
      <c r="E368" s="110">
        <v>6.1707247320079261E-2</v>
      </c>
      <c r="F368" s="110">
        <v>5.9133969735211123E-2</v>
      </c>
      <c r="G368" s="110">
        <v>0.1339720164628766</v>
      </c>
      <c r="H368" s="110">
        <v>0.10935304951551417</v>
      </c>
      <c r="I368" s="110">
        <v>8.3422996165376073E-2</v>
      </c>
      <c r="J368" s="110">
        <v>0.10583768104446323</v>
      </c>
      <c r="K368" s="110">
        <v>9.6543272280124492E-2</v>
      </c>
      <c r="L368" s="110">
        <v>-1.027147147003582E-3</v>
      </c>
      <c r="M368" s="110">
        <v>0.15924631166644732</v>
      </c>
      <c r="N368" s="110">
        <v>0.10988230070831295</v>
      </c>
      <c r="O368" s="110">
        <v>-4.4602992627929439E-2</v>
      </c>
      <c r="P368" s="110">
        <v>0.19167077690356082</v>
      </c>
      <c r="Q368" s="110">
        <v>0.13969233710491369</v>
      </c>
      <c r="R368" s="110">
        <v>0.21488448193837373</v>
      </c>
    </row>
    <row r="369" spans="1:18">
      <c r="A369" s="89" t="s">
        <v>3679</v>
      </c>
      <c r="B369" s="89" t="s">
        <v>4680</v>
      </c>
      <c r="C369" s="109">
        <v>0.10265168676591818</v>
      </c>
      <c r="D369" s="109">
        <v>8.388256722077414E-2</v>
      </c>
      <c r="E369" s="109">
        <v>8.0162658313630342E-2</v>
      </c>
      <c r="F369" s="109">
        <v>0.16590297264654041</v>
      </c>
      <c r="G369" s="109">
        <v>-0.10147998403602632</v>
      </c>
      <c r="H369" s="109">
        <v>6.9527934973570238E-2</v>
      </c>
      <c r="I369" s="109">
        <v>8.6194148071748522E-2</v>
      </c>
      <c r="J369" s="109">
        <v>0.11457860701525879</v>
      </c>
      <c r="K369" s="109">
        <v>6.207198287763549E-2</v>
      </c>
      <c r="L369" s="109">
        <v>0.10893618591034859</v>
      </c>
      <c r="M369" s="109">
        <v>8.6635958030526261E-2</v>
      </c>
      <c r="N369" s="109">
        <v>0.107458345711412</v>
      </c>
      <c r="O369" s="109">
        <v>-9.0585448576583016E-2</v>
      </c>
      <c r="P369" s="109">
        <v>0.20323003246622529</v>
      </c>
      <c r="Q369" s="109">
        <v>0.22478326115730063</v>
      </c>
      <c r="R369" s="109">
        <v>0.21109455585558989</v>
      </c>
    </row>
    <row r="370" spans="1:18">
      <c r="A370" s="89" t="s">
        <v>7673</v>
      </c>
      <c r="B370" s="89" t="s">
        <v>1334</v>
      </c>
      <c r="C370" s="109">
        <v>7.7131477284630323E-2</v>
      </c>
      <c r="D370" s="109">
        <v>4.2148368342904252E-2</v>
      </c>
      <c r="E370" s="109">
        <v>0.10867694181462384</v>
      </c>
      <c r="F370" s="109">
        <v>0.12501216907654689</v>
      </c>
      <c r="G370" s="109">
        <v>9.3001514783394912E-2</v>
      </c>
      <c r="H370" s="109">
        <v>0.12142419988450404</v>
      </c>
      <c r="I370" s="109">
        <v>8.2662646312757104E-2</v>
      </c>
      <c r="J370" s="109">
        <v>9.0456338261361013E-2</v>
      </c>
      <c r="K370" s="109">
        <v>8.9782509681685996E-2</v>
      </c>
      <c r="L370" s="109">
        <v>0.10662342646549794</v>
      </c>
      <c r="M370" s="109">
        <v>6.2904963755735288E-2</v>
      </c>
      <c r="N370" s="109">
        <v>9.6304370574887832E-2</v>
      </c>
      <c r="O370" s="109">
        <v>-2.5888238369602967E-2</v>
      </c>
      <c r="P370" s="109">
        <v>0.22505536649972746</v>
      </c>
      <c r="Q370" s="109">
        <v>0.20357141402083467</v>
      </c>
      <c r="R370" s="109">
        <v>0.159876368732492</v>
      </c>
    </row>
    <row r="371" spans="1:18">
      <c r="A371" s="89" t="s">
        <v>3740</v>
      </c>
      <c r="B371" s="89" t="s">
        <v>3741</v>
      </c>
      <c r="C371" s="109">
        <v>0.17831140952739988</v>
      </c>
      <c r="D371" s="109">
        <v>0.12086037748498302</v>
      </c>
      <c r="E371" s="109">
        <v>4.0253106703870278E-2</v>
      </c>
      <c r="F371" s="109">
        <v>0.26612562747022661</v>
      </c>
      <c r="G371" s="109">
        <v>-0.49879481527782354</v>
      </c>
      <c r="H371" s="109">
        <v>8.4584045417483988E-2</v>
      </c>
      <c r="I371" s="109">
        <v>0.18908265421084924</v>
      </c>
      <c r="J371" s="109">
        <v>0.66836633963926517</v>
      </c>
      <c r="K371" s="109">
        <v>-0.29269782111265275</v>
      </c>
      <c r="L371" s="109">
        <v>9.023810760968165E-2</v>
      </c>
      <c r="M371" s="109">
        <v>0.15656869785725003</v>
      </c>
      <c r="N371" s="109">
        <v>0.14979539248584661</v>
      </c>
      <c r="O371" s="109">
        <v>-0.21394034206691026</v>
      </c>
      <c r="P371" s="109">
        <v>7.4265162332472823E-2</v>
      </c>
      <c r="Q371" s="109">
        <v>0.28320115173416127</v>
      </c>
      <c r="R371" s="109">
        <v>0.37725769270136045</v>
      </c>
    </row>
    <row r="372" spans="1:18">
      <c r="A372" s="89" t="s">
        <v>3791</v>
      </c>
      <c r="B372" s="89" t="s">
        <v>154</v>
      </c>
      <c r="C372" s="109" t="s">
        <v>7794</v>
      </c>
      <c r="D372" s="109" t="s">
        <v>7794</v>
      </c>
      <c r="E372" s="109" t="s">
        <v>7794</v>
      </c>
      <c r="F372" s="109" t="s">
        <v>7794</v>
      </c>
      <c r="G372" s="109" t="s">
        <v>7794</v>
      </c>
      <c r="H372" s="109">
        <v>-0.68339134388602663</v>
      </c>
      <c r="I372" s="109">
        <v>-0.46471205964879769</v>
      </c>
      <c r="J372" s="109">
        <v>-0.10361972840221889</v>
      </c>
      <c r="K372" s="109">
        <v>-0.57012295107417688</v>
      </c>
      <c r="L372" s="109">
        <v>0.86166199291979595</v>
      </c>
      <c r="M372" s="109">
        <v>-0.60500621783365593</v>
      </c>
      <c r="N372" s="109">
        <v>2.932544649994826</v>
      </c>
      <c r="O372" s="109">
        <v>-0.86684725048623101</v>
      </c>
      <c r="P372" s="109">
        <v>-0.65208999258526457</v>
      </c>
      <c r="Q372" s="109">
        <v>7.5292677130875951E-3</v>
      </c>
      <c r="R372" s="109">
        <v>0.36629015504050222</v>
      </c>
    </row>
    <row r="373" spans="1:18">
      <c r="A373" s="89" t="s">
        <v>3795</v>
      </c>
      <c r="B373" s="89" t="s">
        <v>133</v>
      </c>
      <c r="C373" s="109">
        <v>-1</v>
      </c>
      <c r="D373" s="109" t="s">
        <v>7794</v>
      </c>
      <c r="E373" s="109" t="s">
        <v>7794</v>
      </c>
      <c r="F373" s="109" t="s">
        <v>7794</v>
      </c>
      <c r="G373" s="109">
        <v>-1</v>
      </c>
      <c r="H373" s="109" t="s">
        <v>7794</v>
      </c>
      <c r="I373" s="109" t="s">
        <v>7794</v>
      </c>
      <c r="J373" s="109">
        <v>-0.91476958949499909</v>
      </c>
      <c r="K373" s="109">
        <v>0.7717782577393808</v>
      </c>
      <c r="L373" s="109">
        <v>-0.24005201137748888</v>
      </c>
      <c r="M373" s="109">
        <v>2.2661723251446881</v>
      </c>
      <c r="N373" s="109">
        <v>-0.99950888106736513</v>
      </c>
      <c r="O373" s="109">
        <v>-1</v>
      </c>
      <c r="P373" s="109" t="s">
        <v>7794</v>
      </c>
      <c r="Q373" s="109">
        <v>-0.21881529457746007</v>
      </c>
      <c r="R373" s="109">
        <v>-1</v>
      </c>
    </row>
    <row r="374" spans="1:18">
      <c r="A374" s="89" t="s">
        <v>3800</v>
      </c>
      <c r="B374" s="89" t="s">
        <v>166</v>
      </c>
      <c r="C374" s="109" t="s">
        <v>7794</v>
      </c>
      <c r="D374" s="109" t="s">
        <v>7794</v>
      </c>
      <c r="E374" s="109" t="s">
        <v>7794</v>
      </c>
      <c r="F374" s="109">
        <v>-0.99999260207289919</v>
      </c>
      <c r="G374" s="109">
        <v>312</v>
      </c>
      <c r="H374" s="109">
        <v>-1</v>
      </c>
      <c r="I374" s="109" t="s">
        <v>7794</v>
      </c>
      <c r="J374" s="109" t="s">
        <v>7794</v>
      </c>
      <c r="K374" s="109" t="s">
        <v>7794</v>
      </c>
      <c r="L374" s="109" t="s">
        <v>7794</v>
      </c>
      <c r="M374" s="109" t="s">
        <v>7794</v>
      </c>
      <c r="N374" s="109">
        <v>0.10101118927066577</v>
      </c>
      <c r="O374" s="109">
        <v>0.72914660034859424</v>
      </c>
      <c r="P374" s="109">
        <v>1.4069425248504785</v>
      </c>
      <c r="Q374" s="109">
        <v>5.3009518483969842E-2</v>
      </c>
      <c r="R374" s="109">
        <v>0.34095768257232106</v>
      </c>
    </row>
    <row r="375" spans="1:18" ht="25.5">
      <c r="A375" s="89" t="s">
        <v>3808</v>
      </c>
      <c r="B375" s="89" t="s">
        <v>1114</v>
      </c>
      <c r="C375" s="109" t="s">
        <v>7794</v>
      </c>
      <c r="D375" s="109" t="s">
        <v>7794</v>
      </c>
      <c r="E375" s="109" t="s">
        <v>7794</v>
      </c>
      <c r="F375" s="109" t="s">
        <v>7794</v>
      </c>
      <c r="G375" s="109" t="s">
        <v>7794</v>
      </c>
      <c r="H375" s="109" t="s">
        <v>7794</v>
      </c>
      <c r="I375" s="109" t="s">
        <v>7794</v>
      </c>
      <c r="J375" s="109" t="s">
        <v>7794</v>
      </c>
      <c r="K375" s="109" t="s">
        <v>7794</v>
      </c>
      <c r="L375" s="109" t="s">
        <v>7794</v>
      </c>
      <c r="M375" s="109" t="s">
        <v>7794</v>
      </c>
      <c r="N375" s="109" t="s">
        <v>7794</v>
      </c>
      <c r="O375" s="109" t="s">
        <v>7794</v>
      </c>
      <c r="P375" s="109" t="s">
        <v>7794</v>
      </c>
      <c r="Q375" s="109" t="s">
        <v>7794</v>
      </c>
      <c r="R375" s="109" t="s">
        <v>7794</v>
      </c>
    </row>
    <row r="376" spans="1:18">
      <c r="A376" s="89" t="s">
        <v>3818</v>
      </c>
      <c r="B376" s="89" t="s">
        <v>3819</v>
      </c>
      <c r="C376" s="109">
        <v>0.83617078923864629</v>
      </c>
      <c r="D376" s="109">
        <v>-0.4200993970416107</v>
      </c>
      <c r="E376" s="109">
        <v>0.19592668727066953</v>
      </c>
      <c r="F376" s="109">
        <v>1.0585683206840226</v>
      </c>
      <c r="G376" s="109">
        <v>-0.15218183596098744</v>
      </c>
      <c r="H376" s="109">
        <v>0.17319385471476845</v>
      </c>
      <c r="I376" s="109">
        <v>0.58249841121946755</v>
      </c>
      <c r="J376" s="109">
        <v>3.3184773429281798</v>
      </c>
      <c r="K376" s="109">
        <v>-0.74697437689745594</v>
      </c>
      <c r="L376" s="109">
        <v>-2.497109739403669E-2</v>
      </c>
      <c r="M376" s="109">
        <v>-2.2668621388123089E-2</v>
      </c>
      <c r="N376" s="109">
        <v>0.36700964851044682</v>
      </c>
      <c r="O376" s="109">
        <v>0.18843608711804971</v>
      </c>
      <c r="P376" s="109">
        <v>-0.11367465409392918</v>
      </c>
      <c r="Q376" s="109">
        <v>8.2633245074048123E-2</v>
      </c>
      <c r="R376" s="109">
        <v>9.814248931227243E-2</v>
      </c>
    </row>
    <row r="377" spans="1:18">
      <c r="A377" s="89" t="s">
        <v>3858</v>
      </c>
      <c r="B377" s="89" t="s">
        <v>132</v>
      </c>
      <c r="C377" s="109">
        <v>-6.3006958767046539E-2</v>
      </c>
      <c r="D377" s="109">
        <v>0.1364153451908412</v>
      </c>
      <c r="E377" s="109">
        <v>7.8940158664455584E-3</v>
      </c>
      <c r="F377" s="109">
        <v>1.6611792082009691E-2</v>
      </c>
      <c r="G377" s="109">
        <v>2.1177450737409176E-2</v>
      </c>
      <c r="H377" s="109">
        <v>3.9348540388412401E-2</v>
      </c>
      <c r="I377" s="109">
        <v>3.4838759439377975E-2</v>
      </c>
      <c r="J377" s="109">
        <v>-0.16828742446694001</v>
      </c>
      <c r="K377" s="109">
        <v>0.30301414450450781</v>
      </c>
      <c r="L377" s="109">
        <v>-0.25752717290491478</v>
      </c>
      <c r="M377" s="109">
        <v>0.33134146167885148</v>
      </c>
      <c r="N377" s="109">
        <v>-6.3463113108286562E-2</v>
      </c>
      <c r="O377" s="109">
        <v>-0.27615122761085131</v>
      </c>
      <c r="P377" s="109">
        <v>0.70527872645844325</v>
      </c>
      <c r="Q377" s="109">
        <v>0.11755781314215863</v>
      </c>
      <c r="R377" s="109">
        <v>0.10333572536397795</v>
      </c>
    </row>
    <row r="378" spans="1:18" ht="25.5">
      <c r="A378" s="89" t="s">
        <v>3859</v>
      </c>
      <c r="B378" s="89" t="s">
        <v>951</v>
      </c>
      <c r="C378" s="109">
        <v>0.16578447516829908</v>
      </c>
      <c r="D378" s="109">
        <v>-0.31204756316451077</v>
      </c>
      <c r="E378" s="109">
        <v>0.18962968187651552</v>
      </c>
      <c r="F378" s="109">
        <v>0.23916521040102845</v>
      </c>
      <c r="G378" s="109">
        <v>-6.73228207011487E-2</v>
      </c>
      <c r="H378" s="109">
        <v>0.27973094539375398</v>
      </c>
      <c r="I378" s="109">
        <v>-2.812699133288632E-2</v>
      </c>
      <c r="J378" s="109">
        <v>-9.4604153531423041E-2</v>
      </c>
      <c r="K378" s="109">
        <v>-0.25916268893398242</v>
      </c>
      <c r="L378" s="109">
        <v>-0.29858350317372595</v>
      </c>
      <c r="M378" s="109">
        <v>0.7677337648761513</v>
      </c>
      <c r="N378" s="109">
        <v>-9.8893454240063017E-2</v>
      </c>
      <c r="O378" s="109">
        <v>9.644157527877506E-2</v>
      </c>
      <c r="P378" s="109">
        <v>0.70259500099380956</v>
      </c>
      <c r="Q378" s="109">
        <v>-1</v>
      </c>
      <c r="R378" s="109" t="s">
        <v>7794</v>
      </c>
    </row>
    <row r="379" spans="1:18">
      <c r="A379" s="89" t="s">
        <v>3873</v>
      </c>
      <c r="B379" s="89" t="s">
        <v>953</v>
      </c>
      <c r="C379" s="109" t="s">
        <v>7794</v>
      </c>
      <c r="D379" s="109" t="s">
        <v>7794</v>
      </c>
      <c r="E379" s="109" t="s">
        <v>7794</v>
      </c>
      <c r="F379" s="109" t="s">
        <v>7794</v>
      </c>
      <c r="G379" s="109" t="s">
        <v>7794</v>
      </c>
      <c r="H379" s="109" t="s">
        <v>7794</v>
      </c>
      <c r="I379" s="109" t="s">
        <v>7794</v>
      </c>
      <c r="J379" s="109" t="s">
        <v>7794</v>
      </c>
      <c r="K379" s="109" t="s">
        <v>7794</v>
      </c>
      <c r="L379" s="109" t="s">
        <v>7794</v>
      </c>
      <c r="M379" s="109" t="s">
        <v>7794</v>
      </c>
      <c r="N379" s="109" t="s">
        <v>7794</v>
      </c>
      <c r="O379" s="109" t="s">
        <v>7794</v>
      </c>
      <c r="P379" s="109" t="s">
        <v>7794</v>
      </c>
      <c r="Q379" s="109" t="s">
        <v>7794</v>
      </c>
      <c r="R379" s="109" t="s">
        <v>7794</v>
      </c>
    </row>
    <row r="380" spans="1:18">
      <c r="A380" s="89" t="s">
        <v>3878</v>
      </c>
      <c r="B380" s="89" t="s">
        <v>955</v>
      </c>
      <c r="C380" s="109">
        <v>9.3797570215004233E-2</v>
      </c>
      <c r="D380" s="109">
        <v>0.13834586646298375</v>
      </c>
      <c r="E380" s="109">
        <v>6.0959447206932138E-2</v>
      </c>
      <c r="F380" s="109">
        <v>-2.0904058395076031E-2</v>
      </c>
      <c r="G380" s="109">
        <v>0.24800111957175597</v>
      </c>
      <c r="H380" s="109">
        <v>-7.4766628944982205E-3</v>
      </c>
      <c r="I380" s="109">
        <v>8.1544441692549263E-3</v>
      </c>
      <c r="J380" s="109">
        <v>-0.21281858768816841</v>
      </c>
      <c r="K380" s="109">
        <v>0.56419240382923852</v>
      </c>
      <c r="L380" s="109">
        <v>-0.22701228878163848</v>
      </c>
      <c r="M380" s="109">
        <v>0.43117606657465335</v>
      </c>
      <c r="N380" s="109">
        <v>-0.13420881390923145</v>
      </c>
      <c r="O380" s="109">
        <v>-0.43582213178472362</v>
      </c>
      <c r="P380" s="109">
        <v>0.95574676054887187</v>
      </c>
      <c r="Q380" s="109">
        <v>-1</v>
      </c>
      <c r="R380" s="109" t="s">
        <v>7794</v>
      </c>
    </row>
    <row r="381" spans="1:18">
      <c r="A381" s="89" t="s">
        <v>3881</v>
      </c>
      <c r="B381" s="89" t="s">
        <v>115</v>
      </c>
      <c r="C381" s="109">
        <v>0.43939502446213252</v>
      </c>
      <c r="D381" s="109">
        <v>-1.835552640023308E-2</v>
      </c>
      <c r="E381" s="109">
        <v>5.5945227709337964E-2</v>
      </c>
      <c r="F381" s="109">
        <v>6.2895726558090503E-2</v>
      </c>
      <c r="G381" s="109">
        <v>0.62521817084992426</v>
      </c>
      <c r="H381" s="109">
        <v>-9.9946484285443726E-2</v>
      </c>
      <c r="I381" s="109">
        <v>0.16898670825107054</v>
      </c>
      <c r="J381" s="109">
        <v>0.22873735940685602</v>
      </c>
      <c r="K381" s="109">
        <v>0.14604497600097388</v>
      </c>
      <c r="L381" s="109">
        <v>-3.9510540151929119E-3</v>
      </c>
      <c r="M381" s="109">
        <v>-0.14035018243908992</v>
      </c>
      <c r="N381" s="109">
        <v>0.5407021971749757</v>
      </c>
      <c r="O381" s="109">
        <v>0.53921695669297431</v>
      </c>
      <c r="P381" s="109">
        <v>5.6788235290197653</v>
      </c>
      <c r="Q381" s="109">
        <v>1.2102575412135232</v>
      </c>
      <c r="R381" s="109">
        <v>0.14623527389653335</v>
      </c>
    </row>
    <row r="382" spans="1:18">
      <c r="A382" s="89" t="s">
        <v>3896</v>
      </c>
      <c r="B382" s="89" t="s">
        <v>959</v>
      </c>
      <c r="C382" s="109">
        <v>0.14274390629832245</v>
      </c>
      <c r="D382" s="109">
        <v>-0.16485083664328404</v>
      </c>
      <c r="E382" s="109">
        <v>0.74666934667428131</v>
      </c>
      <c r="F382" s="109">
        <v>-0.24154239560812707</v>
      </c>
      <c r="G382" s="109">
        <v>-0.22455049437344665</v>
      </c>
      <c r="H382" s="109">
        <v>-0.364443201576783</v>
      </c>
      <c r="I382" s="109">
        <v>3.1488359005637685</v>
      </c>
      <c r="J382" s="109">
        <v>-0.6921637224420043</v>
      </c>
      <c r="K382" s="109">
        <v>0.57199288959115147</v>
      </c>
      <c r="L382" s="109">
        <v>0.96928952967090876</v>
      </c>
      <c r="M382" s="109">
        <v>-0.58763041398780458</v>
      </c>
      <c r="N382" s="109">
        <v>-0.77867374964529856</v>
      </c>
      <c r="O382" s="109">
        <v>-0.46524711308054589</v>
      </c>
      <c r="P382" s="109">
        <v>7.7697817645515332</v>
      </c>
      <c r="Q382" s="109">
        <v>-1</v>
      </c>
      <c r="R382" s="109" t="s">
        <v>7794</v>
      </c>
    </row>
    <row r="383" spans="1:18">
      <c r="A383" s="89" t="s">
        <v>3901</v>
      </c>
      <c r="B383" s="89" t="s">
        <v>961</v>
      </c>
      <c r="C383" s="109">
        <v>-0.28957654951080392</v>
      </c>
      <c r="D383" s="109">
        <v>0.19316126731935235</v>
      </c>
      <c r="E383" s="109">
        <v>-9.682346797880903E-2</v>
      </c>
      <c r="F383" s="109">
        <v>0.12847898939851832</v>
      </c>
      <c r="G383" s="109">
        <v>-0.39457136126285708</v>
      </c>
      <c r="H383" s="109">
        <v>0.23329210877071538</v>
      </c>
      <c r="I383" s="109">
        <v>1.2481775403344608E-2</v>
      </c>
      <c r="J383" s="109">
        <v>-0.10978458520986112</v>
      </c>
      <c r="K383" s="109">
        <v>-0.1464566663909076</v>
      </c>
      <c r="L383" s="109">
        <v>-0.24603287239037042</v>
      </c>
      <c r="M383" s="109">
        <v>-1.8794812369470226E-2</v>
      </c>
      <c r="N383" s="109">
        <v>0.23430125646684008</v>
      </c>
      <c r="O383" s="109">
        <v>4.1554949610868253E-2</v>
      </c>
      <c r="P383" s="109">
        <v>0.11323329227139478</v>
      </c>
      <c r="Q383" s="109">
        <v>0.15614808021884663</v>
      </c>
      <c r="R383" s="109">
        <v>-0.11162556234841348</v>
      </c>
    </row>
    <row r="384" spans="1:18" ht="25.5">
      <c r="A384" s="89" t="s">
        <v>3933</v>
      </c>
      <c r="B384" s="89" t="s">
        <v>3934</v>
      </c>
      <c r="C384" s="109">
        <v>-0.25793138193799725</v>
      </c>
      <c r="D384" s="109">
        <v>0.72651584254255797</v>
      </c>
      <c r="E384" s="109">
        <v>0.12533625990365604</v>
      </c>
      <c r="F384" s="109">
        <v>0.29337048282144385</v>
      </c>
      <c r="G384" s="109">
        <v>0.28558073534956052</v>
      </c>
      <c r="H384" s="109">
        <v>-4.9024918066267187E-3</v>
      </c>
      <c r="I384" s="109">
        <v>-0.18429727373623994</v>
      </c>
      <c r="J384" s="109">
        <v>-0.53528088813157959</v>
      </c>
      <c r="K384" s="109">
        <v>2.9068834471950757</v>
      </c>
      <c r="L384" s="109">
        <v>0.42527461050767301</v>
      </c>
      <c r="M384" s="109">
        <v>0.24042985513884751</v>
      </c>
      <c r="N384" s="109">
        <v>-0.17296472242491479</v>
      </c>
      <c r="O384" s="109">
        <v>-0.65632742850086268</v>
      </c>
      <c r="P384" s="109">
        <v>12.981255636421947</v>
      </c>
      <c r="Q384" s="109">
        <v>-0.81263087695772385</v>
      </c>
      <c r="R384" s="109">
        <v>0.15825484324958361</v>
      </c>
    </row>
    <row r="385" spans="1:18">
      <c r="A385" s="89" t="s">
        <v>3940</v>
      </c>
      <c r="B385" s="89" t="s">
        <v>2861</v>
      </c>
      <c r="C385" s="109">
        <v>8.5944746265457228E-2</v>
      </c>
      <c r="D385" s="109">
        <v>0.11938253770007323</v>
      </c>
      <c r="E385" s="109">
        <v>2.7022411793430123E-2</v>
      </c>
      <c r="F385" s="109">
        <v>0.12442887627134502</v>
      </c>
      <c r="G385" s="109">
        <v>-2.6054425295289896E-2</v>
      </c>
      <c r="H385" s="109">
        <v>0.14382067084622396</v>
      </c>
      <c r="I385" s="109">
        <v>6.1885342334678795E-2</v>
      </c>
      <c r="J385" s="109">
        <v>0.20775754292100901</v>
      </c>
      <c r="K385" s="109">
        <v>3.2532717510881159E-2</v>
      </c>
      <c r="L385" s="109">
        <v>3.7748171594113922E-2</v>
      </c>
      <c r="M385" s="109">
        <v>0.15918106874011784</v>
      </c>
      <c r="N385" s="109">
        <v>6.9304811818208911E-2</v>
      </c>
      <c r="O385" s="109">
        <v>1.193537358441743E-3</v>
      </c>
      <c r="P385" s="109">
        <v>0.23401444300396657</v>
      </c>
      <c r="Q385" s="109">
        <v>0.12737332506668397</v>
      </c>
      <c r="R385" s="109">
        <v>0.15880555231907345</v>
      </c>
    </row>
    <row r="386" spans="1:18">
      <c r="A386" s="89" t="s">
        <v>3941</v>
      </c>
      <c r="B386" s="89" t="s">
        <v>964</v>
      </c>
      <c r="C386" s="109">
        <v>7.6674937733544724E-2</v>
      </c>
      <c r="D386" s="109">
        <v>0.11818733394046266</v>
      </c>
      <c r="E386" s="109">
        <v>4.5153557327003879E-2</v>
      </c>
      <c r="F386" s="109">
        <v>1.4220514607461876E-2</v>
      </c>
      <c r="G386" s="109">
        <v>3.0482765012235014E-2</v>
      </c>
      <c r="H386" s="109">
        <v>7.6047732432341419E-2</v>
      </c>
      <c r="I386" s="109">
        <v>6.1148050838581769E-2</v>
      </c>
      <c r="J386" s="109">
        <v>7.806624972693732E-2</v>
      </c>
      <c r="K386" s="109">
        <v>7.9412650342774116E-2</v>
      </c>
      <c r="L386" s="109">
        <v>0.11276251335186172</v>
      </c>
      <c r="M386" s="109">
        <v>0.14403580593411269</v>
      </c>
      <c r="N386" s="109">
        <v>0.12752542280335422</v>
      </c>
      <c r="O386" s="109">
        <v>-0.12750477924984149</v>
      </c>
      <c r="P386" s="109">
        <v>0.17587429799828391</v>
      </c>
      <c r="Q386" s="109">
        <v>0.11330624038762305</v>
      </c>
      <c r="R386" s="109">
        <v>0.18621492150173302</v>
      </c>
    </row>
    <row r="387" spans="1:18">
      <c r="A387" s="89" t="s">
        <v>3976</v>
      </c>
      <c r="B387" s="89" t="s">
        <v>176</v>
      </c>
      <c r="C387" s="109">
        <v>-0.60209116574400801</v>
      </c>
      <c r="D387" s="109">
        <v>0.1241461766412395</v>
      </c>
      <c r="E387" s="109">
        <v>-8.8460101072168618E-3</v>
      </c>
      <c r="F387" s="109">
        <v>0.41525538852220656</v>
      </c>
      <c r="G387" s="109">
        <v>0.43434098100947161</v>
      </c>
      <c r="H387" s="109">
        <v>3.2854154659956567</v>
      </c>
      <c r="I387" s="109">
        <v>-1.1424552890268558E-2</v>
      </c>
      <c r="J387" s="109">
        <v>0.65685715226696662</v>
      </c>
      <c r="K387" s="109">
        <v>0.17433036856802753</v>
      </c>
      <c r="L387" s="109">
        <v>9.4453322517172644E-2</v>
      </c>
      <c r="M387" s="109">
        <v>0.12599360679499894</v>
      </c>
      <c r="N387" s="109">
        <v>4.644215471711699E-2</v>
      </c>
      <c r="O387" s="109">
        <v>0.11037875811077891</v>
      </c>
      <c r="P387" s="109">
        <v>0.1617684471062093</v>
      </c>
      <c r="Q387" s="109">
        <v>-1.9721797750253844E-2</v>
      </c>
      <c r="R387" s="109">
        <v>0.15842333703941147</v>
      </c>
    </row>
    <row r="388" spans="1:18">
      <c r="A388" s="89" t="s">
        <v>4001</v>
      </c>
      <c r="B388" s="89" t="s">
        <v>129</v>
      </c>
      <c r="C388" s="109">
        <v>4.9503256701623144E-2</v>
      </c>
      <c r="D388" s="109">
        <v>0.11382316991051322</v>
      </c>
      <c r="E388" s="109">
        <v>6.5964592419789136E-2</v>
      </c>
      <c r="F388" s="109">
        <v>6.0339540655477419E-2</v>
      </c>
      <c r="G388" s="109">
        <v>0.11121231709214174</v>
      </c>
      <c r="H388" s="109">
        <v>0.11321436292531417</v>
      </c>
      <c r="I388" s="109">
        <v>3.4380874210781398E-2</v>
      </c>
      <c r="J388" s="109">
        <v>9.4404222949481476E-2</v>
      </c>
      <c r="K388" s="109">
        <v>-6.1485712541577864E-2</v>
      </c>
      <c r="L388" s="109">
        <v>0.12296489628683771</v>
      </c>
      <c r="M388" s="109">
        <v>0.30904899252679918</v>
      </c>
      <c r="N388" s="109">
        <v>0.10326321131439076</v>
      </c>
      <c r="O388" s="109">
        <v>-6.4754699210436084E-2</v>
      </c>
      <c r="P388" s="109">
        <v>0.27185481048996674</v>
      </c>
      <c r="Q388" s="109">
        <v>6.5470650369378047E-2</v>
      </c>
      <c r="R388" s="109">
        <v>0.18405725584317012</v>
      </c>
    </row>
    <row r="389" spans="1:18" ht="25.5">
      <c r="A389" s="89" t="s">
        <v>4072</v>
      </c>
      <c r="B389" s="89" t="s">
        <v>1186</v>
      </c>
      <c r="C389" s="109">
        <v>7.4691000696789409</v>
      </c>
      <c r="D389" s="109">
        <v>-2.7530251632829073E-3</v>
      </c>
      <c r="E389" s="109">
        <v>-0.99899729014488525</v>
      </c>
      <c r="F389" s="109">
        <v>790.79113924050637</v>
      </c>
      <c r="G389" s="109">
        <v>-0.96003293286332059</v>
      </c>
      <c r="H389" s="109">
        <v>27.323499999999999</v>
      </c>
      <c r="I389" s="109">
        <v>-0.80190301339876779</v>
      </c>
      <c r="J389" s="109">
        <v>3.6141548442289873</v>
      </c>
      <c r="K389" s="109">
        <v>-0.96604748716641364</v>
      </c>
      <c r="L389" s="109">
        <v>37.401405346985207</v>
      </c>
      <c r="M389" s="109">
        <v>1.0929286397969773</v>
      </c>
      <c r="N389" s="109">
        <v>-1</v>
      </c>
      <c r="O389" s="109" t="s">
        <v>7794</v>
      </c>
      <c r="P389" s="109" t="s">
        <v>7794</v>
      </c>
      <c r="Q389" s="109" t="s">
        <v>7794</v>
      </c>
      <c r="R389" s="109" t="s">
        <v>7794</v>
      </c>
    </row>
    <row r="390" spans="1:18">
      <c r="A390" s="89" t="s">
        <v>4079</v>
      </c>
      <c r="B390" s="89" t="s">
        <v>1024</v>
      </c>
      <c r="C390" s="109">
        <v>0.20174306534641961</v>
      </c>
      <c r="D390" s="109">
        <v>0.35141474505187587</v>
      </c>
      <c r="E390" s="109">
        <v>4.6419885487679169E-2</v>
      </c>
      <c r="F390" s="109">
        <v>1.8267708225481405E-2</v>
      </c>
      <c r="G390" s="109">
        <v>-3.066720406211898E-2</v>
      </c>
      <c r="H390" s="109">
        <v>0.14574456884709241</v>
      </c>
      <c r="I390" s="109">
        <v>7.1166111578495617E-2</v>
      </c>
      <c r="J390" s="109">
        <v>6.784175274688331E-2</v>
      </c>
      <c r="K390" s="109">
        <v>0.10072586918452053</v>
      </c>
      <c r="L390" s="109">
        <v>2.5759608438607806E-2</v>
      </c>
      <c r="M390" s="109">
        <v>9.9549604334891129E-2</v>
      </c>
      <c r="N390" s="109">
        <v>8.3061659068241589E-2</v>
      </c>
      <c r="O390" s="109">
        <v>0.11073555803267476</v>
      </c>
      <c r="P390" s="109">
        <v>0.46154780102612691</v>
      </c>
      <c r="Q390" s="109">
        <v>0.26216821719270023</v>
      </c>
      <c r="R390" s="109">
        <v>0.15517185842653536</v>
      </c>
    </row>
    <row r="391" spans="1:18">
      <c r="A391" s="89" t="s">
        <v>4088</v>
      </c>
      <c r="B391" s="89" t="s">
        <v>1026</v>
      </c>
      <c r="C391" s="109">
        <v>6.2346330852076193E-2</v>
      </c>
      <c r="D391" s="109">
        <v>4.7990436534008474E-2</v>
      </c>
      <c r="E391" s="109">
        <v>2.9865407258264476E-2</v>
      </c>
      <c r="F391" s="109">
        <v>0.22388496027582927</v>
      </c>
      <c r="G391" s="109">
        <v>-2.9646921586785502E-2</v>
      </c>
      <c r="H391" s="109">
        <v>-2.1072378035586037E-2</v>
      </c>
      <c r="I391" s="109">
        <v>5.352945223196004E-2</v>
      </c>
      <c r="J391" s="109">
        <v>5.8856854524372393E-2</v>
      </c>
      <c r="K391" s="109">
        <v>2.2581434875598383E-2</v>
      </c>
      <c r="L391" s="109">
        <v>7.8653450154438032E-2</v>
      </c>
      <c r="M391" s="109">
        <v>0.12023949579326265</v>
      </c>
      <c r="N391" s="109">
        <v>8.0640727270674839E-2</v>
      </c>
      <c r="O391" s="109">
        <v>2.6673435213999674E-2</v>
      </c>
      <c r="P391" s="109">
        <v>6.5198063235668569E-2</v>
      </c>
      <c r="Q391" s="109">
        <v>0.12977025570886891</v>
      </c>
      <c r="R391" s="109">
        <v>0.15168874974379598</v>
      </c>
    </row>
    <row r="392" spans="1:18">
      <c r="A392" s="89" t="s">
        <v>4093</v>
      </c>
      <c r="B392" s="89" t="s">
        <v>1028</v>
      </c>
      <c r="C392" s="109">
        <v>0.11289162580017642</v>
      </c>
      <c r="D392" s="109">
        <v>3.8097034353721693E-2</v>
      </c>
      <c r="E392" s="109">
        <v>7.0134833961792431E-3</v>
      </c>
      <c r="F392" s="109">
        <v>0.20553854228055468</v>
      </c>
      <c r="G392" s="109">
        <v>-2.7241096152982647E-2</v>
      </c>
      <c r="H392" s="109">
        <v>-1.0699241032163687E-2</v>
      </c>
      <c r="I392" s="109">
        <v>5.6474180873826496E-2</v>
      </c>
      <c r="J392" s="109">
        <v>4.5878474672542247E-2</v>
      </c>
      <c r="K392" s="109">
        <v>8.6443900943795615E-2</v>
      </c>
      <c r="L392" s="109">
        <v>0.1425765535668011</v>
      </c>
      <c r="M392" s="109">
        <v>0.10785896772538184</v>
      </c>
      <c r="N392" s="109">
        <v>0.23312024206943627</v>
      </c>
      <c r="O392" s="109">
        <v>7.3957557686117337E-3</v>
      </c>
      <c r="P392" s="109">
        <v>7.8713081064010426E-2</v>
      </c>
      <c r="Q392" s="109">
        <v>9.0827792156904508E-3</v>
      </c>
      <c r="R392" s="109">
        <v>0.24528699258321907</v>
      </c>
    </row>
    <row r="393" spans="1:18">
      <c r="A393" s="89" t="s">
        <v>4099</v>
      </c>
      <c r="B393" s="89" t="s">
        <v>1030</v>
      </c>
      <c r="C393" s="109">
        <v>0.1010633675274879</v>
      </c>
      <c r="D393" s="109">
        <v>-9.1427255999911861E-2</v>
      </c>
      <c r="E393" s="109">
        <v>0.10368040467558393</v>
      </c>
      <c r="F393" s="109">
        <v>2.3433827160621687</v>
      </c>
      <c r="G393" s="109">
        <v>-0.58111618003475374</v>
      </c>
      <c r="H393" s="109">
        <v>0.10969188055310775</v>
      </c>
      <c r="I393" s="109">
        <v>0.45227457732003362</v>
      </c>
      <c r="J393" s="109">
        <v>-0.12545727667853313</v>
      </c>
      <c r="K393" s="109">
        <v>0.4734600419510675</v>
      </c>
      <c r="L393" s="109">
        <v>6.9407250581585034E-2</v>
      </c>
      <c r="M393" s="109">
        <v>-0.30383993162112943</v>
      </c>
      <c r="N393" s="109">
        <v>6.3042507603167319E-2</v>
      </c>
      <c r="O393" s="109">
        <v>-3.7319344639374696E-2</v>
      </c>
      <c r="P393" s="109">
        <v>8.9053233198862713E-2</v>
      </c>
      <c r="Q393" s="109">
        <v>8.6167936374317522E-2</v>
      </c>
      <c r="R393" s="109">
        <v>0.18962620192699742</v>
      </c>
    </row>
    <row r="394" spans="1:18">
      <c r="A394" s="89" t="s">
        <v>4121</v>
      </c>
      <c r="B394" s="89" t="s">
        <v>1032</v>
      </c>
      <c r="C394" s="109">
        <v>0.45446619313823677</v>
      </c>
      <c r="D394" s="109">
        <v>5.7682296953232459E-2</v>
      </c>
      <c r="E394" s="109">
        <v>-1.2594180229500429E-3</v>
      </c>
      <c r="F394" s="109">
        <v>0.17654837515456046</v>
      </c>
      <c r="G394" s="109">
        <v>6.2706075693933272E-2</v>
      </c>
      <c r="H394" s="109">
        <v>0.19927412608613526</v>
      </c>
      <c r="I394" s="109">
        <v>4.6554497378706206E-2</v>
      </c>
      <c r="J394" s="109">
        <v>0.30389711700057553</v>
      </c>
      <c r="K394" s="109">
        <v>0.1099569661055626</v>
      </c>
      <c r="L394" s="109">
        <v>-7.339384737124488E-2</v>
      </c>
      <c r="M394" s="109">
        <v>0.17510305058363573</v>
      </c>
      <c r="N394" s="109">
        <v>0.11014683618813015</v>
      </c>
      <c r="O394" s="109">
        <v>7.6737067248845214E-2</v>
      </c>
      <c r="P394" s="109">
        <v>-4.9667902000250064E-2</v>
      </c>
      <c r="Q394" s="109">
        <v>0.19068430803845082</v>
      </c>
      <c r="R394" s="109">
        <v>0.2004012303851459</v>
      </c>
    </row>
    <row r="395" spans="1:18">
      <c r="A395" s="89" t="s">
        <v>4128</v>
      </c>
      <c r="B395" s="89" t="s">
        <v>966</v>
      </c>
      <c r="C395" s="109">
        <v>-2.6986306897889278E-2</v>
      </c>
      <c r="D395" s="109">
        <v>8.7567298381848957E-2</v>
      </c>
      <c r="E395" s="109">
        <v>0.17949124354030044</v>
      </c>
      <c r="F395" s="109">
        <v>-1.3216288646312857E-2</v>
      </c>
      <c r="G395" s="109">
        <v>9.7804915514570157E-2</v>
      </c>
      <c r="H395" s="109">
        <v>0.14992521509472767</v>
      </c>
      <c r="I395" s="109">
        <v>0.14880400740195321</v>
      </c>
      <c r="J395" s="109">
        <v>0.14168132041245785</v>
      </c>
      <c r="K395" s="109">
        <v>7.4559940534993485E-2</v>
      </c>
      <c r="L395" s="109">
        <v>0.14527994574122904</v>
      </c>
      <c r="M395" s="109">
        <v>-0.15573526450551134</v>
      </c>
      <c r="N395" s="109">
        <v>0.15777510726770672</v>
      </c>
      <c r="O395" s="109">
        <v>-0.39058111077745894</v>
      </c>
      <c r="P395" s="109">
        <v>0.33970663248202104</v>
      </c>
      <c r="Q395" s="109">
        <v>0.29079829253977496</v>
      </c>
      <c r="R395" s="109">
        <v>0.22312885898975199</v>
      </c>
    </row>
    <row r="396" spans="1:18">
      <c r="A396" s="89" t="s">
        <v>4143</v>
      </c>
      <c r="B396" s="89" t="s">
        <v>980</v>
      </c>
      <c r="C396" s="109">
        <v>0.39643751673897398</v>
      </c>
      <c r="D396" s="109">
        <v>0.25788252735731754</v>
      </c>
      <c r="E396" s="109">
        <v>0.13664586269207901</v>
      </c>
      <c r="F396" s="109">
        <v>5.2945446216376979E-3</v>
      </c>
      <c r="G396" s="109">
        <v>0.31754850095832654</v>
      </c>
      <c r="H396" s="109">
        <v>0.15001211264085446</v>
      </c>
      <c r="I396" s="109">
        <v>0.11890195212972343</v>
      </c>
      <c r="J396" s="109">
        <v>0.20735556312608616</v>
      </c>
      <c r="K396" s="109">
        <v>0.33171851472805969</v>
      </c>
      <c r="L396" s="109">
        <v>1.3842393718946688E-2</v>
      </c>
      <c r="M396" s="109">
        <v>-4.406292956571356E-4</v>
      </c>
      <c r="N396" s="109">
        <v>1.697478583601586E-2</v>
      </c>
      <c r="O396" s="109">
        <v>2.6769181063746705E-2</v>
      </c>
      <c r="P396" s="109">
        <v>7.3997468415387679E-2</v>
      </c>
      <c r="Q396" s="109">
        <v>-8.5291601658125216E-2</v>
      </c>
      <c r="R396" s="109">
        <v>-2.2304534323404956E-2</v>
      </c>
    </row>
    <row r="397" spans="1:18">
      <c r="A397" s="89" t="s">
        <v>4158</v>
      </c>
      <c r="B397" s="89" t="s">
        <v>1034</v>
      </c>
      <c r="C397" s="109">
        <v>0.12531845356543858</v>
      </c>
      <c r="D397" s="109">
        <v>-3.1411510421377464E-3</v>
      </c>
      <c r="E397" s="109">
        <v>-0.12940826404568817</v>
      </c>
      <c r="F397" s="109">
        <v>1.334824742377605E-2</v>
      </c>
      <c r="G397" s="109">
        <v>-4.4644416819339394E-4</v>
      </c>
      <c r="H397" s="109">
        <v>3.2705605306331265E-3</v>
      </c>
      <c r="I397" s="109">
        <v>6.2583453156418667E-2</v>
      </c>
      <c r="J397" s="109">
        <v>0.6612575866273358</v>
      </c>
      <c r="K397" s="109">
        <v>-5.3782742949620488E-2</v>
      </c>
      <c r="L397" s="109">
        <v>-7.1275547923119409E-2</v>
      </c>
      <c r="M397" s="109">
        <v>6.8712560340029594E-2</v>
      </c>
      <c r="N397" s="109">
        <v>-3.773353167024851E-2</v>
      </c>
      <c r="O397" s="109">
        <v>-2.750496693879334E-2</v>
      </c>
      <c r="P397" s="109">
        <v>4.6242263898265579E-2</v>
      </c>
      <c r="Q397" s="109">
        <v>5.8399803074335344E-2</v>
      </c>
      <c r="R397" s="109">
        <v>-4.4775329853409374E-2</v>
      </c>
    </row>
    <row r="398" spans="1:18">
      <c r="A398" s="89" t="s">
        <v>4174</v>
      </c>
      <c r="B398" s="89" t="s">
        <v>968</v>
      </c>
      <c r="C398" s="109">
        <v>-0.15735163081673864</v>
      </c>
      <c r="D398" s="109">
        <v>-0.10344590597418324</v>
      </c>
      <c r="E398" s="109">
        <v>-0.10169341871290494</v>
      </c>
      <c r="F398" s="109">
        <v>1.4163233139151021E-2</v>
      </c>
      <c r="G398" s="109">
        <v>-0.10852888624427348</v>
      </c>
      <c r="H398" s="109">
        <v>5.3204466537035033E-2</v>
      </c>
      <c r="I398" s="109">
        <v>-5.2145526001478038E-2</v>
      </c>
      <c r="J398" s="109">
        <v>8.60468321111445E-2</v>
      </c>
      <c r="K398" s="109">
        <v>7.0554155013087483E-2</v>
      </c>
      <c r="L398" s="109">
        <v>6.5513788263927175E-2</v>
      </c>
      <c r="M398" s="109">
        <v>3.4259432512758536E-2</v>
      </c>
      <c r="N398" s="109">
        <v>4.7244973127978707E-2</v>
      </c>
      <c r="O398" s="109">
        <v>-0.25714885769654194</v>
      </c>
      <c r="P398" s="109">
        <v>0.40290728956730804</v>
      </c>
      <c r="Q398" s="109">
        <v>0.16543842878841586</v>
      </c>
      <c r="R398" s="109">
        <v>0.14733592019358666</v>
      </c>
    </row>
    <row r="399" spans="1:18">
      <c r="A399" s="89" t="s">
        <v>4191</v>
      </c>
      <c r="B399" s="89" t="s">
        <v>970</v>
      </c>
      <c r="C399" s="109">
        <v>0.3396302700284739</v>
      </c>
      <c r="D399" s="109">
        <v>-9.2258938662282963E-2</v>
      </c>
      <c r="E399" s="109">
        <v>0.31105568945258466</v>
      </c>
      <c r="F399" s="109">
        <v>0.26916704774006606</v>
      </c>
      <c r="G399" s="109">
        <v>0.18834930901025637</v>
      </c>
      <c r="H399" s="109">
        <v>0.21101037886747953</v>
      </c>
      <c r="I399" s="109">
        <v>4.1033348448972884E-2</v>
      </c>
      <c r="J399" s="109">
        <v>-1.655375479562704E-2</v>
      </c>
      <c r="K399" s="109">
        <v>0.9997874814298735</v>
      </c>
      <c r="L399" s="109">
        <v>1.5529871455888911E-2</v>
      </c>
      <c r="M399" s="109">
        <v>0.17340378387491495</v>
      </c>
      <c r="N399" s="109">
        <v>0.14990946086820678</v>
      </c>
      <c r="O399" s="109">
        <v>-0.43541287715357613</v>
      </c>
      <c r="P399" s="109">
        <v>1.9555961938831921</v>
      </c>
      <c r="Q399" s="109">
        <v>0.91156172280905512</v>
      </c>
      <c r="R399" s="109">
        <v>0.41320092315760282</v>
      </c>
    </row>
    <row r="400" spans="1:18">
      <c r="A400" s="89" t="s">
        <v>7699</v>
      </c>
      <c r="B400" s="89" t="s">
        <v>7747</v>
      </c>
      <c r="C400" s="109">
        <v>0.64483075265287115</v>
      </c>
      <c r="D400" s="109">
        <v>0.29874535593588369</v>
      </c>
      <c r="E400" s="109">
        <v>-0.13558230964950135</v>
      </c>
      <c r="F400" s="109">
        <v>0.1707636737671816</v>
      </c>
      <c r="G400" s="109">
        <v>0.21584062005462035</v>
      </c>
      <c r="H400" s="109">
        <v>-0.11290120954940974</v>
      </c>
      <c r="I400" s="109">
        <v>-2.8681015936964371E-2</v>
      </c>
      <c r="J400" s="109">
        <v>-4.5735714845668074E-2</v>
      </c>
      <c r="K400" s="109">
        <v>0.18334731426404471</v>
      </c>
      <c r="L400" s="109">
        <v>-1.2245812265786471E-2</v>
      </c>
      <c r="M400" s="109">
        <v>-1</v>
      </c>
      <c r="N400" s="109" t="s">
        <v>7794</v>
      </c>
      <c r="O400" s="109" t="s">
        <v>7794</v>
      </c>
      <c r="P400" s="109" t="s">
        <v>7794</v>
      </c>
      <c r="Q400" s="109" t="s">
        <v>7794</v>
      </c>
      <c r="R400" s="109" t="s">
        <v>7794</v>
      </c>
    </row>
    <row r="401" spans="1:18">
      <c r="A401" s="89" t="s">
        <v>4202</v>
      </c>
      <c r="B401" s="89" t="s">
        <v>215</v>
      </c>
      <c r="C401" s="109" t="s">
        <v>7794</v>
      </c>
      <c r="D401" s="109" t="s">
        <v>7794</v>
      </c>
      <c r="E401" s="109" t="s">
        <v>7794</v>
      </c>
      <c r="F401" s="109" t="s">
        <v>7794</v>
      </c>
      <c r="G401" s="109" t="s">
        <v>7794</v>
      </c>
      <c r="H401" s="109" t="s">
        <v>7794</v>
      </c>
      <c r="I401" s="109" t="s">
        <v>7794</v>
      </c>
      <c r="J401" s="109" t="s">
        <v>7794</v>
      </c>
      <c r="K401" s="109" t="s">
        <v>7794</v>
      </c>
      <c r="L401" s="109" t="s">
        <v>7794</v>
      </c>
      <c r="M401" s="109" t="s">
        <v>7794</v>
      </c>
      <c r="N401" s="109" t="s">
        <v>7794</v>
      </c>
      <c r="O401" s="109" t="s">
        <v>7794</v>
      </c>
      <c r="P401" s="109" t="s">
        <v>7794</v>
      </c>
      <c r="Q401" s="109" t="s">
        <v>7794</v>
      </c>
      <c r="R401" s="109" t="s">
        <v>7794</v>
      </c>
    </row>
    <row r="402" spans="1:18">
      <c r="A402" s="89" t="s">
        <v>4213</v>
      </c>
      <c r="B402" s="89" t="s">
        <v>974</v>
      </c>
      <c r="C402" s="109" t="s">
        <v>7794</v>
      </c>
      <c r="D402" s="109">
        <v>1.4378456045630688</v>
      </c>
      <c r="E402" s="109">
        <v>2.1499910698338991</v>
      </c>
      <c r="F402" s="109">
        <v>-0.92694252925700804</v>
      </c>
      <c r="G402" s="109">
        <v>5.2585176561893672</v>
      </c>
      <c r="H402" s="109">
        <v>-0.72713632023412411</v>
      </c>
      <c r="I402" s="109">
        <v>3.2914924559171057</v>
      </c>
      <c r="J402" s="109">
        <v>0.95178439055384945</v>
      </c>
      <c r="K402" s="109">
        <v>0.20469651179824977</v>
      </c>
      <c r="L402" s="109">
        <v>3.426851707396164</v>
      </c>
      <c r="M402" s="109">
        <v>-1</v>
      </c>
      <c r="N402" s="109" t="s">
        <v>7794</v>
      </c>
      <c r="O402" s="109" t="s">
        <v>7794</v>
      </c>
      <c r="P402" s="109" t="s">
        <v>7794</v>
      </c>
      <c r="Q402" s="109" t="s">
        <v>7794</v>
      </c>
      <c r="R402" s="109" t="s">
        <v>7794</v>
      </c>
    </row>
    <row r="403" spans="1:18">
      <c r="A403" s="89" t="s">
        <v>4226</v>
      </c>
      <c r="B403" s="89" t="s">
        <v>976</v>
      </c>
      <c r="C403" s="109">
        <v>0.14930767033876813</v>
      </c>
      <c r="D403" s="109">
        <v>0.70324702495958946</v>
      </c>
      <c r="E403" s="109">
        <v>-8.3657843324430714E-2</v>
      </c>
      <c r="F403" s="109">
        <v>-0.3913484329969571</v>
      </c>
      <c r="G403" s="109">
        <v>4.7172772653206074E-2</v>
      </c>
      <c r="H403" s="109">
        <v>0.17890249787482393</v>
      </c>
      <c r="I403" s="109">
        <v>4.3826976691032984</v>
      </c>
      <c r="J403" s="109">
        <v>-0.40016123629432521</v>
      </c>
      <c r="K403" s="109">
        <v>8.1056289188031094E-2</v>
      </c>
      <c r="L403" s="109">
        <v>-0.21935312150143838</v>
      </c>
      <c r="M403" s="109">
        <v>-0.19917997133730692</v>
      </c>
      <c r="N403" s="109">
        <v>0.1044101599633942</v>
      </c>
      <c r="O403" s="109">
        <v>-0.22775425007557826</v>
      </c>
      <c r="P403" s="109">
        <v>0.3442194453384817</v>
      </c>
      <c r="Q403" s="109">
        <v>0.43054318718081586</v>
      </c>
      <c r="R403" s="109">
        <v>0.24208223532385431</v>
      </c>
    </row>
    <row r="404" spans="1:18">
      <c r="A404" s="89" t="s">
        <v>4243</v>
      </c>
      <c r="B404" s="89" t="s">
        <v>978</v>
      </c>
      <c r="C404" s="109">
        <v>1.2964492891978212</v>
      </c>
      <c r="D404" s="109">
        <v>0.65618839920373007</v>
      </c>
      <c r="E404" s="109">
        <v>0.3471583723515459</v>
      </c>
      <c r="F404" s="109">
        <v>-6.4042384829127386E-2</v>
      </c>
      <c r="G404" s="109">
        <v>0.28899184047296567</v>
      </c>
      <c r="H404" s="109">
        <v>-3.2288465057000559E-2</v>
      </c>
      <c r="I404" s="109">
        <v>-0.12930322503450875</v>
      </c>
      <c r="J404" s="109">
        <v>0.3869077718901992</v>
      </c>
      <c r="K404" s="109">
        <v>0.19839764133588256</v>
      </c>
      <c r="L404" s="109">
        <v>-0.33163126800867215</v>
      </c>
      <c r="M404" s="109">
        <v>0.86194736907890146</v>
      </c>
      <c r="N404" s="109">
        <v>-0.15652235621612653</v>
      </c>
      <c r="O404" s="109">
        <v>6.1335927410444135E-3</v>
      </c>
      <c r="P404" s="109">
        <v>0.23780195023018136</v>
      </c>
      <c r="Q404" s="109">
        <v>6.1565116985302426E-2</v>
      </c>
      <c r="R404" s="109">
        <v>0.28272984622175401</v>
      </c>
    </row>
    <row r="405" spans="1:18">
      <c r="A405" s="89" t="s">
        <v>4252</v>
      </c>
      <c r="B405" s="89" t="s">
        <v>210</v>
      </c>
      <c r="C405" s="109" t="s">
        <v>7794</v>
      </c>
      <c r="D405" s="109" t="s">
        <v>7794</v>
      </c>
      <c r="E405" s="109" t="s">
        <v>7794</v>
      </c>
      <c r="F405" s="109" t="s">
        <v>7794</v>
      </c>
      <c r="G405" s="109" t="s">
        <v>7794</v>
      </c>
      <c r="H405" s="109" t="s">
        <v>7794</v>
      </c>
      <c r="I405" s="109" t="s">
        <v>7794</v>
      </c>
      <c r="J405" s="109" t="s">
        <v>7794</v>
      </c>
      <c r="K405" s="109" t="s">
        <v>7794</v>
      </c>
      <c r="L405" s="109" t="s">
        <v>7794</v>
      </c>
      <c r="M405" s="109" t="s">
        <v>7794</v>
      </c>
      <c r="N405" s="109" t="s">
        <v>7794</v>
      </c>
      <c r="O405" s="109" t="s">
        <v>7794</v>
      </c>
      <c r="P405" s="109" t="s">
        <v>7794</v>
      </c>
      <c r="Q405" s="109" t="s">
        <v>7794</v>
      </c>
      <c r="R405" s="109" t="s">
        <v>7794</v>
      </c>
    </row>
    <row r="406" spans="1:18">
      <c r="A406" s="89" t="s">
        <v>4255</v>
      </c>
      <c r="B406" s="89" t="s">
        <v>1020</v>
      </c>
      <c r="C406" s="109">
        <v>-0.2002826448569579</v>
      </c>
      <c r="D406" s="109">
        <v>2.1943243608018914E-2</v>
      </c>
      <c r="E406" s="109">
        <v>0.37375184043857357</v>
      </c>
      <c r="F406" s="109">
        <v>0.64861689329219963</v>
      </c>
      <c r="G406" s="109">
        <v>-0.48725086321130862</v>
      </c>
      <c r="H406" s="109">
        <v>0.11330434658983379</v>
      </c>
      <c r="I406" s="109">
        <v>0.12170616527000533</v>
      </c>
      <c r="J406" s="109">
        <v>0.62483784037866275</v>
      </c>
      <c r="K406" s="109">
        <v>-0.29030909200591193</v>
      </c>
      <c r="L406" s="109">
        <v>-9.0620265908327502E-2</v>
      </c>
      <c r="M406" s="109">
        <v>1.2475817004201626</v>
      </c>
      <c r="N406" s="109">
        <v>-9.338420005761372E-2</v>
      </c>
      <c r="O406" s="109">
        <v>-0.16832764552770529</v>
      </c>
      <c r="P406" s="109">
        <v>0.37351937590495954</v>
      </c>
      <c r="Q406" s="109">
        <v>0.86793627697020481</v>
      </c>
      <c r="R406" s="109">
        <v>-0.13892096698508916</v>
      </c>
    </row>
    <row r="407" spans="1:18" ht="25.5">
      <c r="A407" s="89" t="s">
        <v>4277</v>
      </c>
      <c r="B407" s="89" t="s">
        <v>4278</v>
      </c>
      <c r="C407" s="109">
        <v>-0.19679091558082662</v>
      </c>
      <c r="D407" s="109">
        <v>0.18510557204395295</v>
      </c>
      <c r="E407" s="109">
        <v>-0.28324168266064365</v>
      </c>
      <c r="F407" s="109">
        <v>-7.4301468521227432E-2</v>
      </c>
      <c r="G407" s="109">
        <v>0.13392964988049116</v>
      </c>
      <c r="H407" s="109">
        <v>0.30411443957302575</v>
      </c>
      <c r="I407" s="109">
        <v>-0.11522474848879916</v>
      </c>
      <c r="J407" s="109">
        <v>0.21707034313602658</v>
      </c>
      <c r="K407" s="109">
        <v>1.0461892733808265E-2</v>
      </c>
      <c r="L407" s="109">
        <v>0.71074471294666131</v>
      </c>
      <c r="M407" s="109">
        <v>6.8195458460748037E-2</v>
      </c>
      <c r="N407" s="109">
        <v>0.12211771329374255</v>
      </c>
      <c r="O407" s="109">
        <v>5.3557892867634571E-2</v>
      </c>
      <c r="P407" s="109">
        <v>0.40262678256732798</v>
      </c>
      <c r="Q407" s="109">
        <v>1.5236644321611439</v>
      </c>
      <c r="R407" s="109">
        <v>-0.49052873708230227</v>
      </c>
    </row>
    <row r="408" spans="1:18">
      <c r="A408" s="89" t="s">
        <v>4295</v>
      </c>
      <c r="B408" s="89" t="s">
        <v>4296</v>
      </c>
      <c r="C408" s="109">
        <v>0.17283116025820555</v>
      </c>
      <c r="D408" s="109">
        <v>0.13244017207928072</v>
      </c>
      <c r="E408" s="109">
        <v>4.7931443317307032E-2</v>
      </c>
      <c r="F408" s="109">
        <v>2.4138831575581721E-2</v>
      </c>
      <c r="G408" s="109">
        <v>0.36822325180448412</v>
      </c>
      <c r="H408" s="109">
        <v>0.2107668424748943</v>
      </c>
      <c r="I408" s="109">
        <v>-9.7191050535970769E-3</v>
      </c>
      <c r="J408" s="109">
        <v>4.0109594686059236E-2</v>
      </c>
      <c r="K408" s="109">
        <v>0.10465191129065698</v>
      </c>
      <c r="L408" s="109">
        <v>1.0243515106943324E-2</v>
      </c>
      <c r="M408" s="109">
        <v>0.20860506731081085</v>
      </c>
      <c r="N408" s="109">
        <v>0.12116387157159503</v>
      </c>
      <c r="O408" s="109">
        <v>2.2490079313192801E-2</v>
      </c>
      <c r="P408" s="109">
        <v>0.15472268000754941</v>
      </c>
      <c r="Q408" s="109">
        <v>6.5693698135629308E-2</v>
      </c>
      <c r="R408" s="109">
        <v>0.21816780527655077</v>
      </c>
    </row>
    <row r="409" spans="1:18">
      <c r="A409" s="89" t="s">
        <v>4297</v>
      </c>
      <c r="B409" s="89" t="s">
        <v>4298</v>
      </c>
      <c r="C409" s="109">
        <v>0.16405731118364475</v>
      </c>
      <c r="D409" s="109">
        <v>0.12665500974563715</v>
      </c>
      <c r="E409" s="109">
        <v>6.2021323655674587E-2</v>
      </c>
      <c r="F409" s="109">
        <v>5.5991155244571322E-2</v>
      </c>
      <c r="G409" s="109">
        <v>0.11961025582262108</v>
      </c>
      <c r="H409" s="109">
        <v>5.7315495239069314E-2</v>
      </c>
      <c r="I409" s="109">
        <v>2.3258995805374605E-2</v>
      </c>
      <c r="J409" s="109">
        <v>7.9217862947026152E-2</v>
      </c>
      <c r="K409" s="109">
        <v>9.8266633534142445E-2</v>
      </c>
      <c r="L409" s="109">
        <v>7.2653491535925374E-2</v>
      </c>
      <c r="M409" s="109">
        <v>3.1129584712646041E-2</v>
      </c>
      <c r="N409" s="109">
        <v>0.10863227002263276</v>
      </c>
      <c r="O409" s="109">
        <v>7.1124783848246942E-2</v>
      </c>
      <c r="P409" s="109">
        <v>7.4708982008766078E-2</v>
      </c>
      <c r="Q409" s="109">
        <v>5.1299549073388961E-2</v>
      </c>
      <c r="R409" s="109">
        <v>0.12304334836562036</v>
      </c>
    </row>
    <row r="410" spans="1:18">
      <c r="A410" s="89" t="s">
        <v>4317</v>
      </c>
      <c r="B410" s="89" t="s">
        <v>550</v>
      </c>
      <c r="C410" s="109" t="s">
        <v>7794</v>
      </c>
      <c r="D410" s="109" t="s">
        <v>7794</v>
      </c>
      <c r="E410" s="109" t="s">
        <v>7794</v>
      </c>
      <c r="F410" s="109" t="s">
        <v>7794</v>
      </c>
      <c r="G410" s="109" t="s">
        <v>7794</v>
      </c>
      <c r="H410" s="109">
        <v>0.67063383113605157</v>
      </c>
      <c r="I410" s="109">
        <v>-0.17114759966969351</v>
      </c>
      <c r="J410" s="109">
        <v>-7.533129916296033E-2</v>
      </c>
      <c r="K410" s="109">
        <v>-0.12610283043136117</v>
      </c>
      <c r="L410" s="109">
        <v>-0.24885597715819918</v>
      </c>
      <c r="M410" s="109">
        <v>1.9119919697291499</v>
      </c>
      <c r="N410" s="109">
        <v>-7.9579547807980711E-2</v>
      </c>
      <c r="O410" s="109">
        <v>-0.38611148327632883</v>
      </c>
      <c r="P410" s="109">
        <v>0.69559809313304632</v>
      </c>
      <c r="Q410" s="109">
        <v>-1.2442888134868157E-2</v>
      </c>
      <c r="R410" s="109">
        <v>0.66128327992814939</v>
      </c>
    </row>
    <row r="411" spans="1:18">
      <c r="A411" s="89" t="s">
        <v>4340</v>
      </c>
      <c r="B411" s="89" t="s">
        <v>1209</v>
      </c>
      <c r="C411" s="109">
        <v>0.53129039231288244</v>
      </c>
      <c r="D411" s="109">
        <v>0.16181410406858787</v>
      </c>
      <c r="E411" s="109">
        <v>2.7496817050987055E-2</v>
      </c>
      <c r="F411" s="109">
        <v>-0.41307599165286879</v>
      </c>
      <c r="G411" s="109">
        <v>1.9714630633240744</v>
      </c>
      <c r="H411" s="109">
        <v>0.64308732207324848</v>
      </c>
      <c r="I411" s="109">
        <v>0.16776838258879012</v>
      </c>
      <c r="J411" s="109">
        <v>1.7131453655841344E-2</v>
      </c>
      <c r="K411" s="109">
        <v>0.18002150046612342</v>
      </c>
      <c r="L411" s="109">
        <v>5.0054202452232355E-2</v>
      </c>
      <c r="M411" s="109">
        <v>6.1602069700944062E-2</v>
      </c>
      <c r="N411" s="109">
        <v>0.26885791084831911</v>
      </c>
      <c r="O411" s="109">
        <v>0.27155357110939149</v>
      </c>
      <c r="P411" s="109">
        <v>4.7896410237310949E-2</v>
      </c>
      <c r="Q411" s="109">
        <v>0.21981288838304835</v>
      </c>
      <c r="R411" s="109">
        <v>0.30486746456821701</v>
      </c>
    </row>
    <row r="412" spans="1:18">
      <c r="A412" s="89" t="s">
        <v>4343</v>
      </c>
      <c r="B412" s="89" t="s">
        <v>1230</v>
      </c>
      <c r="C412" s="109">
        <v>0.10070506167468518</v>
      </c>
      <c r="D412" s="109">
        <v>0.15097478753830917</v>
      </c>
      <c r="E412" s="109">
        <v>-1.8879823665481243E-2</v>
      </c>
      <c r="F412" s="109">
        <v>4.9193545928259308E-2</v>
      </c>
      <c r="G412" s="109">
        <v>0.38411167694744686</v>
      </c>
      <c r="H412" s="109">
        <v>0.35380848806830967</v>
      </c>
      <c r="I412" s="109">
        <v>-0.11159750344230979</v>
      </c>
      <c r="J412" s="109">
        <v>-8.8250144458364987E-3</v>
      </c>
      <c r="K412" s="109">
        <v>0.24464821416795446</v>
      </c>
      <c r="L412" s="109">
        <v>-0.13954017243146655</v>
      </c>
      <c r="M412" s="109">
        <v>0.35783628679246959</v>
      </c>
      <c r="N412" s="109">
        <v>0.24342215278828405</v>
      </c>
      <c r="O412" s="109">
        <v>-9.0003971508131442E-2</v>
      </c>
      <c r="P412" s="109">
        <v>0.3523502222856334</v>
      </c>
      <c r="Q412" s="109">
        <v>3.5847062926410489E-2</v>
      </c>
      <c r="R412" s="109">
        <v>0.13206344277608206</v>
      </c>
    </row>
    <row r="413" spans="1:18">
      <c r="A413" s="89" t="s">
        <v>4380</v>
      </c>
      <c r="B413" s="89" t="s">
        <v>2473</v>
      </c>
      <c r="C413" s="109" t="s">
        <v>7794</v>
      </c>
      <c r="D413" s="109" t="s">
        <v>7794</v>
      </c>
      <c r="E413" s="109" t="s">
        <v>7794</v>
      </c>
      <c r="F413" s="109" t="s">
        <v>7794</v>
      </c>
      <c r="G413" s="109" t="s">
        <v>7794</v>
      </c>
      <c r="H413" s="109" t="s">
        <v>7794</v>
      </c>
      <c r="I413" s="109" t="s">
        <v>7794</v>
      </c>
      <c r="J413" s="109" t="s">
        <v>7794</v>
      </c>
      <c r="K413" s="109" t="s">
        <v>7794</v>
      </c>
      <c r="L413" s="109" t="s">
        <v>7794</v>
      </c>
      <c r="M413" s="109" t="s">
        <v>7794</v>
      </c>
      <c r="N413" s="109">
        <v>0.22127190865944302</v>
      </c>
      <c r="O413" s="109">
        <v>0.53752047893945432</v>
      </c>
      <c r="P413" s="109">
        <v>4.4558381960182469E-3</v>
      </c>
      <c r="Q413" s="109">
        <v>-0.142672628810528</v>
      </c>
      <c r="R413" s="109">
        <v>0.59941381963036</v>
      </c>
    </row>
    <row r="414" spans="1:18">
      <c r="A414" s="89" t="s">
        <v>7758</v>
      </c>
      <c r="B414" s="89" t="s">
        <v>7740</v>
      </c>
      <c r="C414" s="109">
        <v>-0.71049816069488325</v>
      </c>
      <c r="D414" s="109">
        <v>6.8894968684323334</v>
      </c>
      <c r="E414" s="109">
        <v>-0.87876361704405426</v>
      </c>
      <c r="F414" s="109">
        <v>5.0788905580144483E-2</v>
      </c>
      <c r="G414" s="109">
        <v>0.25199238309893723</v>
      </c>
      <c r="H414" s="109">
        <v>-0.50886379453982367</v>
      </c>
      <c r="I414" s="109">
        <v>0.81215696370257007</v>
      </c>
      <c r="J414" s="109">
        <v>-1</v>
      </c>
      <c r="K414" s="109" t="s">
        <v>7794</v>
      </c>
      <c r="L414" s="109" t="s">
        <v>7794</v>
      </c>
      <c r="M414" s="109" t="s">
        <v>7794</v>
      </c>
      <c r="N414" s="109" t="s">
        <v>7794</v>
      </c>
      <c r="O414" s="109" t="s">
        <v>7794</v>
      </c>
      <c r="P414" s="109" t="s">
        <v>7794</v>
      </c>
      <c r="Q414" s="109" t="s">
        <v>7794</v>
      </c>
      <c r="R414" s="109" t="s">
        <v>7794</v>
      </c>
    </row>
    <row r="415" spans="1:18">
      <c r="A415" s="89" t="s">
        <v>7759</v>
      </c>
      <c r="B415" s="89" t="s">
        <v>1188</v>
      </c>
      <c r="C415" s="109" t="s">
        <v>7794</v>
      </c>
      <c r="D415" s="109" t="s">
        <v>7794</v>
      </c>
      <c r="E415" s="109">
        <v>118.50975496586314</v>
      </c>
      <c r="F415" s="109">
        <v>-0.67819490572191121</v>
      </c>
      <c r="G415" s="109">
        <v>0.23792534681826871</v>
      </c>
      <c r="H415" s="109">
        <v>-0.57038562353578892</v>
      </c>
      <c r="I415" s="109">
        <v>-0.99610784814666375</v>
      </c>
      <c r="J415" s="109">
        <v>-1</v>
      </c>
      <c r="K415" s="109" t="s">
        <v>7794</v>
      </c>
      <c r="L415" s="109" t="s">
        <v>7794</v>
      </c>
      <c r="M415" s="109" t="s">
        <v>7794</v>
      </c>
      <c r="N415" s="109" t="s">
        <v>7794</v>
      </c>
      <c r="O415" s="109" t="s">
        <v>7794</v>
      </c>
      <c r="P415" s="109" t="s">
        <v>7794</v>
      </c>
      <c r="Q415" s="109" t="s">
        <v>7794</v>
      </c>
      <c r="R415" s="109" t="s">
        <v>7794</v>
      </c>
    </row>
    <row r="416" spans="1:18">
      <c r="A416" s="89" t="s">
        <v>7760</v>
      </c>
      <c r="B416" s="89" t="s">
        <v>4075</v>
      </c>
      <c r="C416" s="109">
        <v>244.87739032620922</v>
      </c>
      <c r="D416" s="109">
        <v>-7.1882029111482226E-2</v>
      </c>
      <c r="E416" s="109">
        <v>-0.49477751233121592</v>
      </c>
      <c r="F416" s="109">
        <v>0.13394528232854985</v>
      </c>
      <c r="G416" s="109">
        <v>0.17128177036429437</v>
      </c>
      <c r="H416" s="109">
        <v>5.0467010532682099E-2</v>
      </c>
      <c r="I416" s="109">
        <v>-0.51301263851787615</v>
      </c>
      <c r="J416" s="109">
        <v>-1</v>
      </c>
      <c r="K416" s="109" t="s">
        <v>7794</v>
      </c>
      <c r="L416" s="109" t="s">
        <v>7794</v>
      </c>
      <c r="M416" s="109" t="s">
        <v>7794</v>
      </c>
      <c r="N416" s="109" t="s">
        <v>7794</v>
      </c>
      <c r="O416" s="109" t="s">
        <v>7794</v>
      </c>
      <c r="P416" s="109" t="s">
        <v>7794</v>
      </c>
      <c r="Q416" s="109" t="s">
        <v>7794</v>
      </c>
      <c r="R416" s="109" t="s">
        <v>7794</v>
      </c>
    </row>
    <row r="417" spans="1:18" ht="25.5">
      <c r="A417" s="89" t="s">
        <v>7761</v>
      </c>
      <c r="B417" s="89" t="s">
        <v>7769</v>
      </c>
      <c r="C417" s="109" t="s">
        <v>7794</v>
      </c>
      <c r="D417" s="109">
        <v>9.7703016526386932</v>
      </c>
      <c r="E417" s="109">
        <v>-0.35336510214582095</v>
      </c>
      <c r="F417" s="109">
        <v>2.2554983927367935</v>
      </c>
      <c r="G417" s="109">
        <v>-0.17233472593827415</v>
      </c>
      <c r="H417" s="109">
        <v>-0.99568171594661437</v>
      </c>
      <c r="I417" s="109">
        <v>55.365125094768764</v>
      </c>
      <c r="J417" s="109">
        <v>-1</v>
      </c>
      <c r="K417" s="109" t="s">
        <v>7794</v>
      </c>
      <c r="L417" s="109" t="s">
        <v>7794</v>
      </c>
      <c r="M417" s="109" t="s">
        <v>7794</v>
      </c>
      <c r="N417" s="109" t="s">
        <v>7794</v>
      </c>
      <c r="O417" s="109" t="s">
        <v>7794</v>
      </c>
      <c r="P417" s="109" t="s">
        <v>7794</v>
      </c>
      <c r="Q417" s="109" t="s">
        <v>7794</v>
      </c>
      <c r="R417" s="109" t="s">
        <v>7794</v>
      </c>
    </row>
    <row r="418" spans="1:18">
      <c r="A418" s="89" t="s">
        <v>7762</v>
      </c>
      <c r="B418" s="89" t="s">
        <v>1120</v>
      </c>
      <c r="C418" s="109" t="s">
        <v>7794</v>
      </c>
      <c r="D418" s="109" t="s">
        <v>7794</v>
      </c>
      <c r="E418" s="109" t="s">
        <v>7794</v>
      </c>
      <c r="F418" s="109">
        <v>-0.73955850246624077</v>
      </c>
      <c r="G418" s="109">
        <v>-1</v>
      </c>
      <c r="H418" s="109" t="s">
        <v>7794</v>
      </c>
      <c r="I418" s="109" t="s">
        <v>7794</v>
      </c>
      <c r="J418" s="109" t="s">
        <v>7794</v>
      </c>
      <c r="K418" s="109" t="s">
        <v>7794</v>
      </c>
      <c r="L418" s="109" t="s">
        <v>7794</v>
      </c>
      <c r="M418" s="109" t="s">
        <v>7794</v>
      </c>
      <c r="N418" s="109" t="s">
        <v>7794</v>
      </c>
      <c r="O418" s="109" t="s">
        <v>7794</v>
      </c>
      <c r="P418" s="109" t="s">
        <v>7794</v>
      </c>
      <c r="Q418" s="109" t="s">
        <v>7794</v>
      </c>
      <c r="R418" s="109" t="s">
        <v>7794</v>
      </c>
    </row>
    <row r="419" spans="1:18">
      <c r="A419" s="89" t="s">
        <v>7763</v>
      </c>
      <c r="B419" s="89" t="s">
        <v>1184</v>
      </c>
      <c r="C419" s="109" t="s">
        <v>7794</v>
      </c>
      <c r="D419" s="109" t="s">
        <v>7794</v>
      </c>
      <c r="E419" s="109">
        <v>-1</v>
      </c>
      <c r="F419" s="109" t="s">
        <v>7794</v>
      </c>
      <c r="G419" s="109" t="s">
        <v>7794</v>
      </c>
      <c r="H419" s="109" t="s">
        <v>7794</v>
      </c>
      <c r="I419" s="109" t="s">
        <v>7794</v>
      </c>
      <c r="J419" s="109" t="s">
        <v>7794</v>
      </c>
      <c r="K419" s="109" t="s">
        <v>7794</v>
      </c>
      <c r="L419" s="109" t="s">
        <v>7794</v>
      </c>
      <c r="M419" s="109" t="s">
        <v>7794</v>
      </c>
      <c r="N419" s="109" t="s">
        <v>7794</v>
      </c>
      <c r="O419" s="109" t="s">
        <v>7794</v>
      </c>
      <c r="P419" s="109" t="s">
        <v>7794</v>
      </c>
      <c r="Q419" s="109" t="s">
        <v>7794</v>
      </c>
      <c r="R419" s="109" t="s">
        <v>7794</v>
      </c>
    </row>
    <row r="420" spans="1:18">
      <c r="A420" s="89" t="s">
        <v>7764</v>
      </c>
      <c r="B420" s="89" t="s">
        <v>7770</v>
      </c>
      <c r="C420" s="109" t="s">
        <v>7794</v>
      </c>
      <c r="D420" s="109" t="s">
        <v>7794</v>
      </c>
      <c r="E420" s="109" t="s">
        <v>7794</v>
      </c>
      <c r="F420" s="109" t="s">
        <v>7794</v>
      </c>
      <c r="G420" s="109" t="s">
        <v>7794</v>
      </c>
      <c r="H420" s="109" t="s">
        <v>7794</v>
      </c>
      <c r="I420" s="109" t="s">
        <v>7794</v>
      </c>
      <c r="J420" s="109" t="s">
        <v>7794</v>
      </c>
      <c r="K420" s="109" t="s">
        <v>7794</v>
      </c>
      <c r="L420" s="109" t="s">
        <v>7794</v>
      </c>
      <c r="M420" s="109" t="s">
        <v>7794</v>
      </c>
      <c r="N420" s="109" t="s">
        <v>7794</v>
      </c>
      <c r="O420" s="109" t="s">
        <v>7794</v>
      </c>
      <c r="P420" s="109" t="s">
        <v>7794</v>
      </c>
      <c r="Q420" s="109" t="s">
        <v>7794</v>
      </c>
      <c r="R420" s="109" t="s">
        <v>7794</v>
      </c>
    </row>
    <row r="421" spans="1:18">
      <c r="A421" s="89" t="s">
        <v>7765</v>
      </c>
      <c r="B421" s="89" t="s">
        <v>7771</v>
      </c>
      <c r="C421" s="109" t="s">
        <v>7794</v>
      </c>
      <c r="D421" s="109" t="s">
        <v>7794</v>
      </c>
      <c r="E421" s="109" t="s">
        <v>7794</v>
      </c>
      <c r="F421" s="109" t="s">
        <v>7794</v>
      </c>
      <c r="G421" s="109" t="s">
        <v>7794</v>
      </c>
      <c r="H421" s="109" t="s">
        <v>7794</v>
      </c>
      <c r="I421" s="109" t="s">
        <v>7794</v>
      </c>
      <c r="J421" s="109" t="s">
        <v>7794</v>
      </c>
      <c r="K421" s="109" t="s">
        <v>7794</v>
      </c>
      <c r="L421" s="109" t="s">
        <v>7794</v>
      </c>
      <c r="M421" s="109" t="s">
        <v>7794</v>
      </c>
      <c r="N421" s="109" t="s">
        <v>7794</v>
      </c>
      <c r="O421" s="109" t="s">
        <v>7794</v>
      </c>
      <c r="P421" s="109" t="s">
        <v>7794</v>
      </c>
      <c r="Q421" s="109" t="s">
        <v>7794</v>
      </c>
      <c r="R421" s="109" t="s">
        <v>7794</v>
      </c>
    </row>
    <row r="422" spans="1:18">
      <c r="A422" s="89" t="s">
        <v>7766</v>
      </c>
      <c r="B422" s="89" t="s">
        <v>1180</v>
      </c>
      <c r="C422" s="109">
        <v>21.437723744880717</v>
      </c>
      <c r="D422" s="109">
        <v>-0.94565822290409951</v>
      </c>
      <c r="E422" s="109">
        <v>-0.52996511996617701</v>
      </c>
      <c r="F422" s="109">
        <v>1.4679309397096669</v>
      </c>
      <c r="G422" s="109">
        <v>-1</v>
      </c>
      <c r="H422" s="109" t="s">
        <v>7794</v>
      </c>
      <c r="I422" s="109" t="s">
        <v>7794</v>
      </c>
      <c r="J422" s="109" t="s">
        <v>7794</v>
      </c>
      <c r="K422" s="109" t="s">
        <v>7794</v>
      </c>
      <c r="L422" s="109" t="s">
        <v>7794</v>
      </c>
      <c r="M422" s="109" t="s">
        <v>7794</v>
      </c>
      <c r="N422" s="109" t="s">
        <v>7794</v>
      </c>
      <c r="O422" s="109" t="s">
        <v>7794</v>
      </c>
      <c r="P422" s="109" t="s">
        <v>7794</v>
      </c>
      <c r="Q422" s="109" t="s">
        <v>7794</v>
      </c>
      <c r="R422" s="109" t="s">
        <v>7794</v>
      </c>
    </row>
    <row r="423" spans="1:18">
      <c r="A423" s="89" t="s">
        <v>7767</v>
      </c>
      <c r="B423" s="89" t="s">
        <v>1178</v>
      </c>
      <c r="C423" s="109">
        <v>-0.74486707287818521</v>
      </c>
      <c r="D423" s="109">
        <v>7.8211886625030811</v>
      </c>
      <c r="E423" s="109">
        <v>-0.9129251048949617</v>
      </c>
      <c r="F423" s="109">
        <v>0.21971039328310882</v>
      </c>
      <c r="G423" s="109">
        <v>0.30524998687186389</v>
      </c>
      <c r="H423" s="109">
        <v>-0.49314644135564112</v>
      </c>
      <c r="I423" s="109">
        <v>0.99348254806383163</v>
      </c>
      <c r="J423" s="109">
        <v>-1</v>
      </c>
      <c r="K423" s="109" t="s">
        <v>7794</v>
      </c>
      <c r="L423" s="109" t="s">
        <v>7794</v>
      </c>
      <c r="M423" s="109" t="s">
        <v>7794</v>
      </c>
      <c r="N423" s="109" t="s">
        <v>7794</v>
      </c>
      <c r="O423" s="109" t="s">
        <v>7794</v>
      </c>
      <c r="P423" s="109" t="s">
        <v>7794</v>
      </c>
      <c r="Q423" s="109" t="s">
        <v>7794</v>
      </c>
      <c r="R423" s="109" t="s">
        <v>7794</v>
      </c>
    </row>
    <row r="424" spans="1:18">
      <c r="A424" s="89" t="s">
        <v>7768</v>
      </c>
      <c r="B424" s="89" t="s">
        <v>7772</v>
      </c>
      <c r="C424" s="109" t="s">
        <v>7794</v>
      </c>
      <c r="D424" s="109" t="s">
        <v>7794</v>
      </c>
      <c r="E424" s="109" t="s">
        <v>7794</v>
      </c>
      <c r="F424" s="109" t="s">
        <v>7794</v>
      </c>
      <c r="G424" s="109" t="s">
        <v>7794</v>
      </c>
      <c r="H424" s="109" t="s">
        <v>7794</v>
      </c>
      <c r="I424" s="109" t="s">
        <v>7794</v>
      </c>
      <c r="J424" s="109" t="s">
        <v>7794</v>
      </c>
      <c r="K424" s="109" t="s">
        <v>7794</v>
      </c>
      <c r="L424" s="109" t="s">
        <v>7794</v>
      </c>
      <c r="M424" s="109" t="s">
        <v>7794</v>
      </c>
      <c r="N424" s="109" t="s">
        <v>7794</v>
      </c>
      <c r="O424" s="109" t="s">
        <v>7794</v>
      </c>
      <c r="P424" s="109" t="s">
        <v>7794</v>
      </c>
      <c r="Q424" s="109" t="s">
        <v>7794</v>
      </c>
      <c r="R424" s="109" t="s">
        <v>7794</v>
      </c>
    </row>
    <row r="425" spans="1:18">
      <c r="A425" s="89" t="s">
        <v>4394</v>
      </c>
      <c r="B425" s="89" t="s">
        <v>4395</v>
      </c>
      <c r="C425" s="109">
        <v>-0.16421521121088112</v>
      </c>
      <c r="D425" s="109">
        <v>5.5978680842376782E-3</v>
      </c>
      <c r="E425" s="109">
        <v>0.20957240619772644</v>
      </c>
      <c r="F425" s="109">
        <v>0.16715975521887394</v>
      </c>
      <c r="G425" s="109">
        <v>7.1964126566433251E-2</v>
      </c>
      <c r="H425" s="109">
        <v>0.30898946354162793</v>
      </c>
      <c r="I425" s="109">
        <v>-0.21961990960145661</v>
      </c>
      <c r="J425" s="109">
        <v>-0.15822982886707382</v>
      </c>
      <c r="K425" s="109">
        <v>-0.34181962839752222</v>
      </c>
      <c r="L425" s="109">
        <v>-0.34882895219440335</v>
      </c>
      <c r="M425" s="109">
        <v>-0.17611564273873903</v>
      </c>
      <c r="N425" s="109">
        <v>-0.23270333904578344</v>
      </c>
      <c r="O425" s="109">
        <v>-0.43848238812578511</v>
      </c>
      <c r="P425" s="109">
        <v>-0.23931736062555697</v>
      </c>
      <c r="Q425" s="109">
        <v>0.42186638515114794</v>
      </c>
      <c r="R425" s="109">
        <v>6.2882835368285601</v>
      </c>
    </row>
    <row r="426" spans="1:18">
      <c r="A426" s="89" t="s">
        <v>4396</v>
      </c>
      <c r="B426" s="89" t="s">
        <v>4397</v>
      </c>
      <c r="C426" s="109">
        <v>0.26478869683253015</v>
      </c>
      <c r="D426" s="109">
        <v>-0.58036622188369291</v>
      </c>
      <c r="E426" s="109">
        <v>0.42436761871673867</v>
      </c>
      <c r="F426" s="109">
        <v>-9.7085498963099814E-2</v>
      </c>
      <c r="G426" s="109">
        <v>-9.817265998673208E-2</v>
      </c>
      <c r="H426" s="109">
        <v>4.0331568084404523E-2</v>
      </c>
      <c r="I426" s="109">
        <v>-6.7675357335517883E-2</v>
      </c>
      <c r="J426" s="109">
        <v>-0.21410665765186243</v>
      </c>
      <c r="K426" s="109">
        <v>0.61532159658370711</v>
      </c>
      <c r="L426" s="109">
        <v>-0.69477878190953013</v>
      </c>
      <c r="M426" s="109">
        <v>0.82363234505120198</v>
      </c>
      <c r="N426" s="109">
        <v>-0.39002238587296534</v>
      </c>
      <c r="O426" s="109">
        <v>-0.45827883442032247</v>
      </c>
      <c r="P426" s="109">
        <v>-0.64334843793824725</v>
      </c>
      <c r="Q426" s="109">
        <v>2.7094048880053494</v>
      </c>
      <c r="R426" s="109">
        <v>23.428984601237246</v>
      </c>
    </row>
    <row r="427" spans="1:18">
      <c r="A427" s="89" t="s">
        <v>4404</v>
      </c>
      <c r="B427" s="89" t="s">
        <v>4702</v>
      </c>
      <c r="C427" s="109" t="s">
        <v>7794</v>
      </c>
      <c r="D427" s="109">
        <v>-1</v>
      </c>
      <c r="E427" s="109" t="s">
        <v>7794</v>
      </c>
      <c r="F427" s="109">
        <v>9563.4611507769841</v>
      </c>
      <c r="G427" s="109">
        <v>-0.95090642938197556</v>
      </c>
      <c r="H427" s="109">
        <v>-1</v>
      </c>
      <c r="I427" s="109" t="s">
        <v>7794</v>
      </c>
      <c r="J427" s="109" t="s">
        <v>7794</v>
      </c>
      <c r="K427" s="109" t="s">
        <v>7794</v>
      </c>
      <c r="L427" s="109">
        <v>-0.93120853920283486</v>
      </c>
      <c r="M427" s="109">
        <v>314.12533513262912</v>
      </c>
      <c r="N427" s="109">
        <v>-0.99959398532340782</v>
      </c>
      <c r="O427" s="109">
        <v>5.905177140257245</v>
      </c>
      <c r="P427" s="109">
        <v>35.880366509581428</v>
      </c>
      <c r="Q427" s="109">
        <v>-0.38046403448643451</v>
      </c>
      <c r="R427" s="109">
        <v>0.82200610778478156</v>
      </c>
    </row>
    <row r="428" spans="1:18">
      <c r="A428" s="89" t="s">
        <v>4410</v>
      </c>
      <c r="B428" s="89" t="s">
        <v>4411</v>
      </c>
      <c r="C428" s="109">
        <v>-0.32829120286562097</v>
      </c>
      <c r="D428" s="109">
        <v>0.4275384113565337</v>
      </c>
      <c r="E428" s="109">
        <v>0.1640985475126564</v>
      </c>
      <c r="F428" s="109">
        <v>0.12318000795100037</v>
      </c>
      <c r="G428" s="109">
        <v>0.20976599966402421</v>
      </c>
      <c r="H428" s="109">
        <v>0.35599894612561789</v>
      </c>
      <c r="I428" s="109">
        <v>-0.23771062329889825</v>
      </c>
      <c r="J428" s="109">
        <v>-0.15009310433817535</v>
      </c>
      <c r="K428" s="109">
        <v>-0.47084335841359204</v>
      </c>
      <c r="L428" s="109">
        <v>-0.20647149268766363</v>
      </c>
      <c r="M428" s="109">
        <v>-0.3415691508756693</v>
      </c>
      <c r="N428" s="109">
        <v>-0.1551834500591347</v>
      </c>
      <c r="O428" s="109">
        <v>-0.43225773221471375</v>
      </c>
      <c r="P428" s="109">
        <v>-0.11980734535191384</v>
      </c>
      <c r="Q428" s="109">
        <v>0.14445372860345729</v>
      </c>
      <c r="R428" s="109">
        <v>-0.49467619886586134</v>
      </c>
    </row>
    <row r="429" spans="1:18">
      <c r="A429" s="89" t="s">
        <v>4423</v>
      </c>
      <c r="B429" s="89" t="s">
        <v>4705</v>
      </c>
      <c r="C429" s="109">
        <v>0.11700337077698819</v>
      </c>
      <c r="D429" s="109">
        <v>0.38521400086306934</v>
      </c>
      <c r="E429" s="109">
        <v>0.12375658463102601</v>
      </c>
      <c r="F429" s="109">
        <v>-0.20657233225106175</v>
      </c>
      <c r="G429" s="109">
        <v>0.57382568581854665</v>
      </c>
      <c r="H429" s="109">
        <v>-0.10513247716839424</v>
      </c>
      <c r="I429" s="109">
        <v>0.25213634378420102</v>
      </c>
      <c r="J429" s="109">
        <v>0.17722813708940444</v>
      </c>
      <c r="K429" s="109">
        <v>0.26719376226817793</v>
      </c>
      <c r="L429" s="109">
        <v>-0.24818616558609186</v>
      </c>
      <c r="M429" s="109">
        <v>-1.3607126544262438E-2</v>
      </c>
      <c r="N429" s="109">
        <v>0.18745007285952031</v>
      </c>
      <c r="O429" s="109">
        <v>-0.25346603213692798</v>
      </c>
      <c r="P429" s="109">
        <v>0.18296845273580953</v>
      </c>
      <c r="Q429" s="109">
        <v>0.28545693905588942</v>
      </c>
      <c r="R429" s="109">
        <v>0.34500756429713642</v>
      </c>
    </row>
    <row r="430" spans="1:18">
      <c r="A430" s="89" t="s">
        <v>4425</v>
      </c>
      <c r="B430" s="89" t="s">
        <v>4426</v>
      </c>
      <c r="C430" s="109" t="s">
        <v>7794</v>
      </c>
      <c r="D430" s="109" t="s">
        <v>7794</v>
      </c>
      <c r="E430" s="109" t="s">
        <v>7794</v>
      </c>
      <c r="F430" s="109" t="s">
        <v>7794</v>
      </c>
      <c r="G430" s="109" t="s">
        <v>7794</v>
      </c>
      <c r="H430" s="109" t="s">
        <v>7794</v>
      </c>
      <c r="I430" s="109" t="s">
        <v>7794</v>
      </c>
      <c r="J430" s="109" t="s">
        <v>7794</v>
      </c>
      <c r="K430" s="109" t="s">
        <v>7794</v>
      </c>
      <c r="L430" s="109" t="s">
        <v>7794</v>
      </c>
      <c r="M430" s="109" t="s">
        <v>7794</v>
      </c>
      <c r="N430" s="109">
        <v>7.6426963253026114E-2</v>
      </c>
      <c r="O430" s="109">
        <v>-0.15131113575670807</v>
      </c>
      <c r="P430" s="109">
        <v>-0.23462854802154753</v>
      </c>
      <c r="Q430" s="109">
        <v>1.2571112665268527</v>
      </c>
      <c r="R430" s="109">
        <v>0.33058820390679999</v>
      </c>
    </row>
    <row r="431" spans="1:18">
      <c r="A431" s="89" t="s">
        <v>7700</v>
      </c>
      <c r="B431" s="89" t="s">
        <v>4426</v>
      </c>
      <c r="C431" s="109">
        <v>0.34918385775668459</v>
      </c>
      <c r="D431" s="109">
        <v>2.294039494818878E-2</v>
      </c>
      <c r="E431" s="109">
        <v>1.2527361280745941E-2</v>
      </c>
      <c r="F431" s="109">
        <v>-0.19107323525376962</v>
      </c>
      <c r="G431" s="109">
        <v>0.53424619565950282</v>
      </c>
      <c r="H431" s="109">
        <v>-0.11058476247641913</v>
      </c>
      <c r="I431" s="109">
        <v>0.60973109067874498</v>
      </c>
      <c r="J431" s="109">
        <v>9.3712701192270709E-2</v>
      </c>
      <c r="K431" s="109">
        <v>1.5958326794366817E-2</v>
      </c>
      <c r="L431" s="109">
        <v>-0.11040244463250326</v>
      </c>
      <c r="M431" s="109">
        <v>-1</v>
      </c>
      <c r="N431" s="109" t="s">
        <v>7794</v>
      </c>
      <c r="O431" s="109" t="s">
        <v>7794</v>
      </c>
      <c r="P431" s="109" t="s">
        <v>7794</v>
      </c>
      <c r="Q431" s="109" t="s">
        <v>7794</v>
      </c>
      <c r="R431" s="109" t="s">
        <v>7794</v>
      </c>
    </row>
    <row r="432" spans="1:18">
      <c r="A432" s="89" t="s">
        <v>4511</v>
      </c>
      <c r="B432" s="89" t="s">
        <v>4512</v>
      </c>
      <c r="C432" s="109">
        <v>-0.32199731023624334</v>
      </c>
      <c r="D432" s="109">
        <v>0.43607798969107137</v>
      </c>
      <c r="E432" s="109">
        <v>-0.33914733946209685</v>
      </c>
      <c r="F432" s="109">
        <v>-0.40544726533221964</v>
      </c>
      <c r="G432" s="109">
        <v>0.95884715696806078</v>
      </c>
      <c r="H432" s="109">
        <v>-0.46587913814629689</v>
      </c>
      <c r="I432" s="109">
        <v>2.5766552294229124</v>
      </c>
      <c r="J432" s="109">
        <v>0.84426067190590803</v>
      </c>
      <c r="K432" s="109">
        <v>4.6277778400287684E-2</v>
      </c>
      <c r="L432" s="109">
        <v>-0.70900480697019219</v>
      </c>
      <c r="M432" s="109">
        <v>-0.23405787569387471</v>
      </c>
      <c r="N432" s="109">
        <v>0.11542941965268971</v>
      </c>
      <c r="O432" s="109">
        <v>-1.2205072825509422E-2</v>
      </c>
      <c r="P432" s="109">
        <v>0.89886349362678608</v>
      </c>
      <c r="Q432" s="109">
        <v>-8.1722331250214442E-2</v>
      </c>
      <c r="R432" s="109">
        <v>2.7869662157855011</v>
      </c>
    </row>
    <row r="433" spans="1:18">
      <c r="A433" s="89" t="s">
        <v>7701</v>
      </c>
      <c r="B433" s="89" t="s">
        <v>7748</v>
      </c>
      <c r="C433" s="109">
        <v>8.1941357838409807</v>
      </c>
      <c r="D433" s="109">
        <v>-6.5452600219143564E-3</v>
      </c>
      <c r="E433" s="109">
        <v>5.6371363381318504</v>
      </c>
      <c r="F433" s="109">
        <v>3.6559459622507475</v>
      </c>
      <c r="G433" s="109">
        <v>2.6878718895061215E-2</v>
      </c>
      <c r="H433" s="109">
        <v>-0.15286186921699385</v>
      </c>
      <c r="I433" s="109">
        <v>0.22321241722810758</v>
      </c>
      <c r="J433" s="109">
        <v>-0.18992775145387464</v>
      </c>
      <c r="K433" s="109">
        <v>6.0666079579404153</v>
      </c>
      <c r="L433" s="109">
        <v>7.2452318212682609E-2</v>
      </c>
      <c r="M433" s="109">
        <v>-1</v>
      </c>
      <c r="N433" s="109" t="s">
        <v>7794</v>
      </c>
      <c r="O433" s="109" t="s">
        <v>7794</v>
      </c>
      <c r="P433" s="109" t="s">
        <v>7794</v>
      </c>
      <c r="Q433" s="109" t="s">
        <v>7794</v>
      </c>
      <c r="R433" s="109" t="s">
        <v>7794</v>
      </c>
    </row>
    <row r="434" spans="1:18">
      <c r="A434" s="89" t="s">
        <v>4538</v>
      </c>
      <c r="B434" s="89" t="s">
        <v>4539</v>
      </c>
      <c r="C434" s="109">
        <v>-0.25903619598754468</v>
      </c>
      <c r="D434" s="109">
        <v>0.84628751547339465</v>
      </c>
      <c r="E434" s="109">
        <v>0.82554622112697507</v>
      </c>
      <c r="F434" s="109">
        <v>-0.47312595126073775</v>
      </c>
      <c r="G434" s="109">
        <v>0.49804357897264384</v>
      </c>
      <c r="H434" s="109">
        <v>0.31594390319869614</v>
      </c>
      <c r="I434" s="109">
        <v>0.12012443969517639</v>
      </c>
      <c r="J434" s="109">
        <v>-0.24407156363028915</v>
      </c>
      <c r="K434" s="109">
        <v>0.83965801006102581</v>
      </c>
      <c r="L434" s="109">
        <v>-9.2872383891320798E-2</v>
      </c>
      <c r="M434" s="109">
        <v>0.90595727042893737</v>
      </c>
      <c r="N434" s="109">
        <v>0.12112646796614746</v>
      </c>
      <c r="O434" s="109">
        <v>-0.26878747581182805</v>
      </c>
      <c r="P434" s="109">
        <v>0.20396062582764229</v>
      </c>
      <c r="Q434" s="109">
        <v>8.5453460773659007E-2</v>
      </c>
      <c r="R434" s="109">
        <v>-0.14487162886213523</v>
      </c>
    </row>
    <row r="435" spans="1:18">
      <c r="A435" s="89" t="s">
        <v>4607</v>
      </c>
      <c r="B435" s="89" t="s">
        <v>4608</v>
      </c>
      <c r="C435" s="109" t="s">
        <v>7794</v>
      </c>
      <c r="D435" s="109" t="s">
        <v>7794</v>
      </c>
      <c r="E435" s="109" t="s">
        <v>7794</v>
      </c>
      <c r="F435" s="109" t="s">
        <v>7794</v>
      </c>
      <c r="G435" s="109" t="s">
        <v>7794</v>
      </c>
      <c r="H435" s="109" t="s">
        <v>7794</v>
      </c>
      <c r="I435" s="109" t="s">
        <v>7794</v>
      </c>
      <c r="J435" s="109" t="s">
        <v>7794</v>
      </c>
      <c r="K435" s="109" t="s">
        <v>7794</v>
      </c>
      <c r="L435" s="109" t="s">
        <v>7794</v>
      </c>
      <c r="M435" s="109" t="s">
        <v>7794</v>
      </c>
      <c r="N435" s="109">
        <v>-1</v>
      </c>
      <c r="O435" s="109" t="s">
        <v>7794</v>
      </c>
      <c r="P435" s="109" t="s">
        <v>7794</v>
      </c>
      <c r="Q435" s="109" t="s">
        <v>7794</v>
      </c>
      <c r="R435" s="109" t="s">
        <v>7794</v>
      </c>
    </row>
    <row r="436" spans="1:18">
      <c r="A436" s="89" t="s">
        <v>7702</v>
      </c>
      <c r="B436" s="89" t="s">
        <v>7749</v>
      </c>
      <c r="C436" s="109">
        <v>-0.20465679252921409</v>
      </c>
      <c r="D436" s="109">
        <v>0.91234478314232015</v>
      </c>
      <c r="E436" s="109">
        <v>-0.2643646563589811</v>
      </c>
      <c r="F436" s="109">
        <v>0.14073676442415883</v>
      </c>
      <c r="G436" s="109">
        <v>0.42180902601988723</v>
      </c>
      <c r="H436" s="109">
        <v>2.5360446574242301E-2</v>
      </c>
      <c r="I436" s="109">
        <v>1.6769853647010668E-2</v>
      </c>
      <c r="J436" s="109">
        <v>0.28434604629820703</v>
      </c>
      <c r="K436" s="109">
        <v>-0.2567488879851354</v>
      </c>
      <c r="L436" s="109">
        <v>0.40202456108901408</v>
      </c>
      <c r="M436" s="109">
        <v>-1</v>
      </c>
      <c r="N436" s="109" t="s">
        <v>7794</v>
      </c>
      <c r="O436" s="109" t="s">
        <v>7794</v>
      </c>
      <c r="P436" s="109" t="s">
        <v>7794</v>
      </c>
      <c r="Q436" s="109" t="s">
        <v>7794</v>
      </c>
      <c r="R436" s="109" t="s">
        <v>7794</v>
      </c>
    </row>
    <row r="437" spans="1:18" ht="38.25">
      <c r="A437" s="89" t="s">
        <v>4619</v>
      </c>
      <c r="B437" s="89" t="s">
        <v>4620</v>
      </c>
      <c r="C437" s="109" t="s">
        <v>7794</v>
      </c>
      <c r="D437" s="109" t="s">
        <v>7794</v>
      </c>
      <c r="E437" s="109" t="s">
        <v>7794</v>
      </c>
      <c r="F437" s="109" t="s">
        <v>7794</v>
      </c>
      <c r="G437" s="109" t="s">
        <v>7794</v>
      </c>
      <c r="H437" s="109" t="s">
        <v>7794</v>
      </c>
      <c r="I437" s="109" t="s">
        <v>7794</v>
      </c>
      <c r="J437" s="109" t="s">
        <v>7794</v>
      </c>
      <c r="K437" s="109" t="s">
        <v>7794</v>
      </c>
      <c r="L437" s="109" t="s">
        <v>7794</v>
      </c>
      <c r="M437" s="109" t="s">
        <v>7794</v>
      </c>
      <c r="N437" s="109">
        <v>2.4144544570947906</v>
      </c>
      <c r="O437" s="109">
        <v>0.921076630903227</v>
      </c>
      <c r="P437" s="109">
        <v>0.31865324293512653</v>
      </c>
      <c r="Q437" s="109">
        <v>0.11730152486157785</v>
      </c>
      <c r="R437" s="109">
        <v>-0.19465706304148778</v>
      </c>
    </row>
    <row r="438" spans="1:18" ht="38.25">
      <c r="A438" s="89" t="s">
        <v>4626</v>
      </c>
      <c r="B438" s="89" t="s">
        <v>4627</v>
      </c>
      <c r="C438" s="109" t="s">
        <v>7794</v>
      </c>
      <c r="D438" s="109" t="s">
        <v>7794</v>
      </c>
      <c r="E438" s="109" t="s">
        <v>7794</v>
      </c>
      <c r="F438" s="109" t="s">
        <v>7794</v>
      </c>
      <c r="G438" s="109" t="s">
        <v>7794</v>
      </c>
      <c r="H438" s="109" t="s">
        <v>7794</v>
      </c>
      <c r="I438" s="109" t="s">
        <v>7794</v>
      </c>
      <c r="J438" s="109" t="s">
        <v>7794</v>
      </c>
      <c r="K438" s="109" t="s">
        <v>7794</v>
      </c>
      <c r="L438" s="109" t="s">
        <v>7794</v>
      </c>
      <c r="M438" s="109" t="s">
        <v>7794</v>
      </c>
      <c r="N438" s="109">
        <v>0.25997497205746622</v>
      </c>
      <c r="O438" s="109">
        <v>-0.9861956936364451</v>
      </c>
      <c r="P438" s="109">
        <v>19.288550012559153</v>
      </c>
      <c r="Q438" s="109">
        <v>0.17631644921881717</v>
      </c>
      <c r="R438" s="109">
        <v>-0.30710080278566165</v>
      </c>
    </row>
    <row r="439" spans="1:18" ht="38.25">
      <c r="A439" s="89" t="s">
        <v>4632</v>
      </c>
      <c r="B439" s="89" t="s">
        <v>4633</v>
      </c>
      <c r="C439" s="109" t="s">
        <v>7794</v>
      </c>
      <c r="D439" s="109" t="s">
        <v>7794</v>
      </c>
      <c r="E439" s="109" t="s">
        <v>7794</v>
      </c>
      <c r="F439" s="109" t="s">
        <v>7794</v>
      </c>
      <c r="G439" s="109" t="s">
        <v>7794</v>
      </c>
      <c r="H439" s="109" t="s">
        <v>7794</v>
      </c>
      <c r="I439" s="109" t="s">
        <v>7794</v>
      </c>
      <c r="J439" s="109" t="s">
        <v>7794</v>
      </c>
      <c r="K439" s="109" t="s">
        <v>7794</v>
      </c>
      <c r="L439" s="109" t="s">
        <v>7794</v>
      </c>
      <c r="M439" s="109" t="s">
        <v>7794</v>
      </c>
      <c r="N439" s="109">
        <v>-0.94335527603759706</v>
      </c>
      <c r="O439" s="109">
        <v>-0.90311612903225802</v>
      </c>
      <c r="P439" s="109">
        <v>1682150.8563794368</v>
      </c>
      <c r="Q439" s="109">
        <v>1.0931206137995946</v>
      </c>
      <c r="R439" s="109">
        <v>9.9754099162252974E-2</v>
      </c>
    </row>
    <row r="440" spans="1:18">
      <c r="A440" s="89" t="s">
        <v>7703</v>
      </c>
      <c r="B440" s="89" t="s">
        <v>7750</v>
      </c>
      <c r="C440" s="109">
        <v>1.5022941913385401</v>
      </c>
      <c r="D440" s="109">
        <v>0.47234492381804416</v>
      </c>
      <c r="E440" s="109">
        <v>0.33064377489295937</v>
      </c>
      <c r="F440" s="109">
        <v>-0.12994366792315637</v>
      </c>
      <c r="G440" s="109">
        <v>0.72735708892219386</v>
      </c>
      <c r="H440" s="109">
        <v>-0.31094092604950496</v>
      </c>
      <c r="I440" s="109">
        <v>-0.19881849170515586</v>
      </c>
      <c r="J440" s="109">
        <v>0.41683905852422365</v>
      </c>
      <c r="K440" s="109">
        <v>0.65325480872681463</v>
      </c>
      <c r="L440" s="109">
        <v>-0.58583123147958771</v>
      </c>
      <c r="M440" s="109">
        <v>-1</v>
      </c>
      <c r="N440" s="109" t="s">
        <v>7794</v>
      </c>
      <c r="O440" s="109" t="s">
        <v>7794</v>
      </c>
      <c r="P440" s="109" t="s">
        <v>7794</v>
      </c>
      <c r="Q440" s="109" t="s">
        <v>7794</v>
      </c>
      <c r="R440" s="109" t="s">
        <v>7794</v>
      </c>
    </row>
    <row r="441" spans="1:18">
      <c r="A441" s="89" t="s">
        <v>4637</v>
      </c>
      <c r="B441" s="89" t="s">
        <v>4638</v>
      </c>
      <c r="C441" s="109" t="s">
        <v>7794</v>
      </c>
      <c r="D441" s="109" t="s">
        <v>7794</v>
      </c>
      <c r="E441" s="109" t="s">
        <v>7794</v>
      </c>
      <c r="F441" s="109" t="s">
        <v>7794</v>
      </c>
      <c r="G441" s="109" t="s">
        <v>7794</v>
      </c>
      <c r="H441" s="109" t="s">
        <v>7794</v>
      </c>
      <c r="I441" s="109" t="s">
        <v>7794</v>
      </c>
      <c r="J441" s="109" t="s">
        <v>7794</v>
      </c>
      <c r="K441" s="109" t="s">
        <v>7794</v>
      </c>
      <c r="L441" s="109" t="s">
        <v>7794</v>
      </c>
      <c r="M441" s="109" t="s">
        <v>7794</v>
      </c>
      <c r="N441" s="109">
        <v>-0.77423820704650281</v>
      </c>
      <c r="O441" s="109">
        <v>-0.90128446653385508</v>
      </c>
      <c r="P441" s="109">
        <v>14.023732441687814</v>
      </c>
      <c r="Q441" s="109">
        <v>3.0723385206188158</v>
      </c>
      <c r="R441" s="109">
        <v>-0.68584307089283503</v>
      </c>
    </row>
    <row r="442" spans="1:18" ht="25.5">
      <c r="A442" s="89" t="s">
        <v>7674</v>
      </c>
      <c r="B442" s="89" t="s">
        <v>7675</v>
      </c>
      <c r="C442" s="109" t="s">
        <v>7794</v>
      </c>
      <c r="D442" s="109" t="s">
        <v>7794</v>
      </c>
      <c r="E442" s="109" t="s">
        <v>7794</v>
      </c>
      <c r="F442" s="109" t="s">
        <v>7794</v>
      </c>
      <c r="G442" s="109" t="s">
        <v>7794</v>
      </c>
      <c r="H442" s="109" t="s">
        <v>7794</v>
      </c>
      <c r="I442" s="109" t="s">
        <v>7794</v>
      </c>
      <c r="J442" s="109" t="s">
        <v>7794</v>
      </c>
      <c r="K442" s="109" t="s">
        <v>7794</v>
      </c>
      <c r="L442" s="109" t="s">
        <v>7794</v>
      </c>
      <c r="M442" s="109" t="s">
        <v>7794</v>
      </c>
      <c r="N442" s="109" t="s">
        <v>7794</v>
      </c>
      <c r="O442" s="109" t="s">
        <v>7794</v>
      </c>
      <c r="P442" s="109" t="s">
        <v>7794</v>
      </c>
      <c r="Q442" s="109">
        <v>-0.7951440632947826</v>
      </c>
      <c r="R442" s="109">
        <v>-0.12324539121599531</v>
      </c>
    </row>
    <row r="443" spans="1:18" ht="25.5">
      <c r="A443" s="89" t="s">
        <v>4641</v>
      </c>
      <c r="B443" s="89" t="s">
        <v>4642</v>
      </c>
      <c r="C443" s="109" t="s">
        <v>7794</v>
      </c>
      <c r="D443" s="109" t="s">
        <v>7794</v>
      </c>
      <c r="E443" s="109" t="s">
        <v>7794</v>
      </c>
      <c r="F443" s="109" t="s">
        <v>7794</v>
      </c>
      <c r="G443" s="109" t="s">
        <v>7794</v>
      </c>
      <c r="H443" s="109" t="s">
        <v>7794</v>
      </c>
      <c r="I443" s="109" t="s">
        <v>7794</v>
      </c>
      <c r="J443" s="109" t="s">
        <v>7794</v>
      </c>
      <c r="K443" s="109" t="s">
        <v>7794</v>
      </c>
      <c r="L443" s="109" t="s">
        <v>7794</v>
      </c>
      <c r="M443" s="109" t="s">
        <v>7794</v>
      </c>
      <c r="N443" s="109">
        <v>30.848762817924566</v>
      </c>
      <c r="O443" s="109">
        <v>-0.8891412875048238</v>
      </c>
      <c r="P443" s="109">
        <v>1.5026092432183047</v>
      </c>
      <c r="Q443" s="109">
        <v>0.20853682783630711</v>
      </c>
      <c r="R443" s="109">
        <v>-0.4167911941069733</v>
      </c>
    </row>
    <row r="444" spans="1:18">
      <c r="A444" s="89" t="s">
        <v>4645</v>
      </c>
      <c r="B444" s="89" t="s">
        <v>4646</v>
      </c>
      <c r="C444" s="109" t="s">
        <v>7794</v>
      </c>
      <c r="D444" s="109" t="s">
        <v>7794</v>
      </c>
      <c r="E444" s="109" t="s">
        <v>7794</v>
      </c>
      <c r="F444" s="109" t="s">
        <v>7794</v>
      </c>
      <c r="G444" s="109" t="s">
        <v>7794</v>
      </c>
      <c r="H444" s="109" t="s">
        <v>7794</v>
      </c>
      <c r="I444" s="109" t="s">
        <v>7794</v>
      </c>
      <c r="J444" s="109" t="s">
        <v>7794</v>
      </c>
      <c r="K444" s="109" t="s">
        <v>7794</v>
      </c>
      <c r="L444" s="109" t="s">
        <v>7794</v>
      </c>
      <c r="M444" s="109" t="s">
        <v>7794</v>
      </c>
      <c r="N444" s="109">
        <v>0.32582180038771869</v>
      </c>
      <c r="O444" s="109">
        <v>-0.51690997483133283</v>
      </c>
      <c r="P444" s="109">
        <v>-1</v>
      </c>
      <c r="Q444" s="109" t="s">
        <v>7794</v>
      </c>
      <c r="R444" s="109">
        <v>1.5984687875384269</v>
      </c>
    </row>
    <row r="445" spans="1:18">
      <c r="A445" s="89" t="s">
        <v>4649</v>
      </c>
      <c r="B445" s="89" t="s">
        <v>4650</v>
      </c>
      <c r="C445" s="109" t="s">
        <v>7794</v>
      </c>
      <c r="D445" s="109" t="s">
        <v>7794</v>
      </c>
      <c r="E445" s="109" t="s">
        <v>7794</v>
      </c>
      <c r="F445" s="109" t="s">
        <v>7794</v>
      </c>
      <c r="G445" s="109" t="s">
        <v>7794</v>
      </c>
      <c r="H445" s="109" t="s">
        <v>7794</v>
      </c>
      <c r="I445" s="109" t="s">
        <v>7794</v>
      </c>
      <c r="J445" s="109" t="s">
        <v>7794</v>
      </c>
      <c r="K445" s="109" t="s">
        <v>7794</v>
      </c>
      <c r="L445" s="109" t="s">
        <v>7794</v>
      </c>
      <c r="M445" s="109" t="s">
        <v>7794</v>
      </c>
      <c r="N445" s="109">
        <v>-0.1301280110248767</v>
      </c>
      <c r="O445" s="109">
        <v>-0.27751391628632704</v>
      </c>
      <c r="P445" s="109">
        <v>0.35006868483531073</v>
      </c>
      <c r="Q445" s="109">
        <v>0.11040362589855612</v>
      </c>
      <c r="R445" s="109">
        <v>0.44194212910350128</v>
      </c>
    </row>
    <row r="446" spans="1:18">
      <c r="A446" s="89" t="s">
        <v>7684</v>
      </c>
      <c r="B446" s="89" t="s">
        <v>7692</v>
      </c>
      <c r="C446" s="109" t="s">
        <v>7794</v>
      </c>
      <c r="D446" s="109" t="s">
        <v>7794</v>
      </c>
      <c r="E446" s="109" t="s">
        <v>7794</v>
      </c>
      <c r="F446" s="109" t="s">
        <v>7794</v>
      </c>
      <c r="G446" s="109" t="s">
        <v>7794</v>
      </c>
      <c r="H446" s="109" t="s">
        <v>7794</v>
      </c>
      <c r="I446" s="109" t="s">
        <v>7794</v>
      </c>
      <c r="J446" s="109" t="s">
        <v>7794</v>
      </c>
      <c r="K446" s="109" t="s">
        <v>7794</v>
      </c>
      <c r="L446" s="109" t="s">
        <v>7794</v>
      </c>
      <c r="M446" s="109" t="s">
        <v>7794</v>
      </c>
      <c r="N446" s="109" t="s">
        <v>7794</v>
      </c>
      <c r="O446" s="109" t="s">
        <v>7794</v>
      </c>
      <c r="P446" s="109" t="s">
        <v>7794</v>
      </c>
      <c r="Q446" s="109">
        <v>6.4343751332166432</v>
      </c>
      <c r="R446" s="109">
        <v>5.6563484649191382</v>
      </c>
    </row>
    <row r="447" spans="1:18">
      <c r="A447" s="89" t="s">
        <v>7685</v>
      </c>
      <c r="B447" s="89" t="s">
        <v>7693</v>
      </c>
      <c r="C447" s="109" t="s">
        <v>7794</v>
      </c>
      <c r="D447" s="109" t="s">
        <v>7794</v>
      </c>
      <c r="E447" s="109" t="s">
        <v>7794</v>
      </c>
      <c r="F447" s="109" t="s">
        <v>7794</v>
      </c>
      <c r="G447" s="109" t="s">
        <v>7794</v>
      </c>
      <c r="H447" s="109" t="s">
        <v>7794</v>
      </c>
      <c r="I447" s="109" t="s">
        <v>7794</v>
      </c>
      <c r="J447" s="109" t="s">
        <v>7794</v>
      </c>
      <c r="K447" s="109" t="s">
        <v>7794</v>
      </c>
      <c r="L447" s="109" t="s">
        <v>7794</v>
      </c>
      <c r="M447" s="109" t="s">
        <v>7794</v>
      </c>
      <c r="N447" s="109" t="s">
        <v>7794</v>
      </c>
      <c r="O447" s="109" t="s">
        <v>7794</v>
      </c>
      <c r="P447" s="109" t="s">
        <v>7794</v>
      </c>
      <c r="Q447" s="109">
        <v>1.4480113615469437</v>
      </c>
      <c r="R447" s="109">
        <v>2.232050561333534</v>
      </c>
    </row>
    <row r="448" spans="1:18">
      <c r="A448" s="89" t="s">
        <v>7686</v>
      </c>
      <c r="B448" s="89" t="s">
        <v>7694</v>
      </c>
      <c r="C448" s="109" t="s">
        <v>7794</v>
      </c>
      <c r="D448" s="109" t="s">
        <v>7794</v>
      </c>
      <c r="E448" s="109" t="s">
        <v>7794</v>
      </c>
      <c r="F448" s="109" t="s">
        <v>7794</v>
      </c>
      <c r="G448" s="109" t="s">
        <v>7794</v>
      </c>
      <c r="H448" s="109" t="s">
        <v>7794</v>
      </c>
      <c r="I448" s="109" t="s">
        <v>7794</v>
      </c>
      <c r="J448" s="109" t="s">
        <v>7794</v>
      </c>
      <c r="K448" s="109" t="s">
        <v>7794</v>
      </c>
      <c r="L448" s="109" t="s">
        <v>7794</v>
      </c>
      <c r="M448" s="109" t="s">
        <v>7794</v>
      </c>
      <c r="N448" s="109" t="s">
        <v>7794</v>
      </c>
      <c r="O448" s="109" t="s">
        <v>7794</v>
      </c>
      <c r="P448" s="109" t="s">
        <v>7794</v>
      </c>
      <c r="Q448" s="109">
        <v>-0.51156594920792098</v>
      </c>
      <c r="R448" s="109">
        <v>-0.87341648978134812</v>
      </c>
    </row>
    <row r="449" spans="1:18">
      <c r="A449" s="89" t="s">
        <v>7687</v>
      </c>
      <c r="B449" s="89" t="s">
        <v>7695</v>
      </c>
      <c r="C449" s="109" t="s">
        <v>7794</v>
      </c>
      <c r="D449" s="109" t="s">
        <v>7794</v>
      </c>
      <c r="E449" s="109" t="s">
        <v>7794</v>
      </c>
      <c r="F449" s="109" t="s">
        <v>7794</v>
      </c>
      <c r="G449" s="109" t="s">
        <v>7794</v>
      </c>
      <c r="H449" s="109" t="s">
        <v>7794</v>
      </c>
      <c r="I449" s="109" t="s">
        <v>7794</v>
      </c>
      <c r="J449" s="109" t="s">
        <v>7794</v>
      </c>
      <c r="K449" s="109" t="s">
        <v>7794</v>
      </c>
      <c r="L449" s="109" t="s">
        <v>7794</v>
      </c>
      <c r="M449" s="109" t="s">
        <v>7794</v>
      </c>
      <c r="N449" s="109" t="s">
        <v>7794</v>
      </c>
      <c r="O449" s="109" t="s">
        <v>7794</v>
      </c>
      <c r="P449" s="109" t="s">
        <v>7794</v>
      </c>
      <c r="Q449" s="109">
        <v>-0.86483652498034924</v>
      </c>
      <c r="R449" s="109">
        <v>-0.99856046035975243</v>
      </c>
    </row>
    <row r="450" spans="1:18">
      <c r="A450" s="89" t="s">
        <v>4666</v>
      </c>
      <c r="B450" s="89" t="s">
        <v>7781</v>
      </c>
      <c r="C450" s="109" t="s">
        <v>7794</v>
      </c>
      <c r="D450" s="109" t="s">
        <v>7794</v>
      </c>
      <c r="E450" s="109" t="s">
        <v>7794</v>
      </c>
      <c r="F450" s="109" t="s">
        <v>7794</v>
      </c>
      <c r="G450" s="109" t="s">
        <v>7794</v>
      </c>
      <c r="H450" s="109" t="s">
        <v>7794</v>
      </c>
      <c r="I450" s="109" t="s">
        <v>7794</v>
      </c>
      <c r="J450" s="109" t="s">
        <v>7794</v>
      </c>
      <c r="K450" s="109" t="s">
        <v>7794</v>
      </c>
      <c r="L450" s="109" t="s">
        <v>7794</v>
      </c>
      <c r="M450" s="109" t="s">
        <v>7794</v>
      </c>
      <c r="N450" s="109">
        <v>2.628041791459228</v>
      </c>
      <c r="O450" s="109">
        <v>-0.51246985107599929</v>
      </c>
      <c r="P450" s="109">
        <v>0.8061405687628076</v>
      </c>
      <c r="Q450" s="109">
        <v>-0.32481110525313028</v>
      </c>
      <c r="R450" s="109">
        <v>0.43080409878293779</v>
      </c>
    </row>
    <row r="451" spans="1:18">
      <c r="A451" s="89" t="s">
        <v>7782</v>
      </c>
      <c r="B451" s="89" t="s">
        <v>7783</v>
      </c>
      <c r="C451" s="109" t="s">
        <v>7794</v>
      </c>
      <c r="D451" s="109" t="s">
        <v>7794</v>
      </c>
      <c r="E451" s="109" t="s">
        <v>7794</v>
      </c>
      <c r="F451" s="109" t="s">
        <v>7794</v>
      </c>
      <c r="G451" s="109" t="s">
        <v>7794</v>
      </c>
      <c r="H451" s="109" t="s">
        <v>7794</v>
      </c>
      <c r="I451" s="109" t="s">
        <v>7794</v>
      </c>
      <c r="J451" s="109" t="s">
        <v>7794</v>
      </c>
      <c r="K451" s="109" t="s">
        <v>7794</v>
      </c>
      <c r="L451" s="109" t="s">
        <v>7794</v>
      </c>
      <c r="M451" s="109" t="s">
        <v>7794</v>
      </c>
      <c r="N451" s="109" t="s">
        <v>7794</v>
      </c>
      <c r="O451" s="109" t="s">
        <v>7794</v>
      </c>
      <c r="P451" s="109" t="s">
        <v>7794</v>
      </c>
      <c r="Q451" s="109" t="s">
        <v>7794</v>
      </c>
      <c r="R451" s="109" t="s">
        <v>7794</v>
      </c>
    </row>
    <row r="452" spans="1:18">
      <c r="A452" s="89" t="s">
        <v>7704</v>
      </c>
      <c r="B452" s="89" t="s">
        <v>7751</v>
      </c>
      <c r="C452" s="109">
        <v>-0.78815118688501706</v>
      </c>
      <c r="D452" s="109">
        <v>-0.87144045289468552</v>
      </c>
      <c r="E452" s="109">
        <v>1.1217483387133731</v>
      </c>
      <c r="F452" s="109">
        <v>-0.22303948295530807</v>
      </c>
      <c r="G452" s="109">
        <v>-0.85064014067305527</v>
      </c>
      <c r="H452" s="109">
        <v>-4.5881258075300191E-2</v>
      </c>
      <c r="I452" s="109">
        <v>9.4697866457327251E-6</v>
      </c>
      <c r="J452" s="109">
        <v>0.16183712121212124</v>
      </c>
      <c r="K452" s="109">
        <v>0.4165050126334664</v>
      </c>
      <c r="L452" s="109">
        <v>-1</v>
      </c>
      <c r="M452" s="109" t="s">
        <v>7794</v>
      </c>
      <c r="N452" s="109" t="s">
        <v>7794</v>
      </c>
      <c r="O452" s="109" t="s">
        <v>7794</v>
      </c>
      <c r="P452" s="109" t="s">
        <v>7794</v>
      </c>
      <c r="Q452" s="109" t="s">
        <v>7794</v>
      </c>
      <c r="R452" s="109" t="s">
        <v>7794</v>
      </c>
    </row>
    <row r="453" spans="1:18">
      <c r="A453" s="89" t="s">
        <v>7705</v>
      </c>
      <c r="B453" s="89" t="s">
        <v>7752</v>
      </c>
      <c r="C453" s="109">
        <v>-0.78815118688501706</v>
      </c>
      <c r="D453" s="109">
        <v>-0.87144045289468552</v>
      </c>
      <c r="E453" s="109">
        <v>1.1217483387133731</v>
      </c>
      <c r="F453" s="109">
        <v>-0.22303948295530807</v>
      </c>
      <c r="G453" s="109">
        <v>-0.85064014067305527</v>
      </c>
      <c r="H453" s="109">
        <v>-4.5881258075300191E-2</v>
      </c>
      <c r="I453" s="109">
        <v>9.4697866457327251E-6</v>
      </c>
      <c r="J453" s="109">
        <v>0.16183712121212124</v>
      </c>
      <c r="K453" s="109">
        <v>0.4165050126334664</v>
      </c>
      <c r="L453" s="109">
        <v>-1</v>
      </c>
      <c r="M453" s="109" t="s">
        <v>7794</v>
      </c>
      <c r="N453" s="109" t="s">
        <v>7794</v>
      </c>
      <c r="O453" s="109" t="s">
        <v>7794</v>
      </c>
      <c r="P453" s="109" t="s">
        <v>7794</v>
      </c>
      <c r="Q453" s="109" t="s">
        <v>7794</v>
      </c>
      <c r="R453" s="109" t="s">
        <v>7794</v>
      </c>
    </row>
    <row r="454" spans="1:18" ht="35.25" customHeight="1">
      <c r="A454" s="89" t="s">
        <v>4677</v>
      </c>
      <c r="B454" s="89" t="s">
        <v>4678</v>
      </c>
      <c r="C454" s="109">
        <v>-0.11021822570595907</v>
      </c>
      <c r="D454" s="109">
        <v>0.36495824958913525</v>
      </c>
      <c r="E454" s="109">
        <v>-1.1167168861953902E-2</v>
      </c>
      <c r="F454" s="109">
        <v>-9.1935170067583005E-3</v>
      </c>
      <c r="G454" s="109">
        <v>0.19850535919950274</v>
      </c>
      <c r="H454" s="109">
        <v>0.2647681961648134</v>
      </c>
      <c r="I454" s="109">
        <v>-0.55990548125853667</v>
      </c>
      <c r="J454" s="109">
        <v>0.59476282826779681</v>
      </c>
      <c r="K454" s="109">
        <v>0.20937745751530845</v>
      </c>
      <c r="L454" s="109">
        <v>-0.24864866452549883</v>
      </c>
      <c r="M454" s="109">
        <v>2.797192210057653E-2</v>
      </c>
      <c r="N454" s="109">
        <v>0.39823150056297352</v>
      </c>
      <c r="O454" s="109">
        <v>-0.32449027152659404</v>
      </c>
      <c r="P454" s="109">
        <v>-8.2134528556794262E-3</v>
      </c>
      <c r="Q454" s="109">
        <v>3.4163755097680326E-3</v>
      </c>
      <c r="R454" s="109">
        <v>-2.4010086982241718E-2</v>
      </c>
    </row>
    <row r="455" spans="1:18">
      <c r="A455" s="87">
        <v>5</v>
      </c>
      <c r="B455" s="88" t="s">
        <v>4709</v>
      </c>
      <c r="C455" s="110">
        <v>7.7558982897194317E-2</v>
      </c>
      <c r="D455" s="110">
        <v>0.20777682172608025</v>
      </c>
      <c r="E455" s="110">
        <v>5.6848451836266634E-4</v>
      </c>
      <c r="F455" s="110">
        <v>0.11274344047800078</v>
      </c>
      <c r="G455" s="110">
        <v>2.0819845888286892E-4</v>
      </c>
      <c r="H455" s="110">
        <v>0.15106725862421055</v>
      </c>
      <c r="I455" s="110">
        <v>0.15906386120397498</v>
      </c>
      <c r="J455" s="110">
        <v>0.1743527005887433</v>
      </c>
      <c r="K455" s="110">
        <v>4.4399127042336506E-2</v>
      </c>
      <c r="L455" s="110">
        <v>3.2757358636818612E-2</v>
      </c>
      <c r="M455" s="110">
        <v>0.26926933865312841</v>
      </c>
      <c r="N455" s="110">
        <v>9.7745162092564231E-2</v>
      </c>
      <c r="O455" s="110">
        <v>-2.6216651269718838E-2</v>
      </c>
      <c r="P455" s="110">
        <v>0.13802399759992223</v>
      </c>
      <c r="Q455" s="110">
        <v>0.15213260515455063</v>
      </c>
      <c r="R455" s="110">
        <v>0.23280790177259481</v>
      </c>
    </row>
    <row r="456" spans="1:18">
      <c r="A456" s="89" t="s">
        <v>4711</v>
      </c>
      <c r="B456" s="89" t="s">
        <v>4712</v>
      </c>
      <c r="C456" s="109">
        <v>4.3976212966507333E-2</v>
      </c>
      <c r="D456" s="109">
        <v>0.19669031896382116</v>
      </c>
      <c r="E456" s="109">
        <v>4.1364371460435256E-2</v>
      </c>
      <c r="F456" s="109">
        <v>8.0798053498509548E-2</v>
      </c>
      <c r="G456" s="109">
        <v>1.1475200607938163E-2</v>
      </c>
      <c r="H456" s="109">
        <v>4.792891634817309E-2</v>
      </c>
      <c r="I456" s="109">
        <v>6.1107677913316172E-2</v>
      </c>
      <c r="J456" s="109">
        <v>0.1346289089370043</v>
      </c>
      <c r="K456" s="109">
        <v>-4.3887666925097601E-3</v>
      </c>
      <c r="L456" s="109">
        <v>0.17876648762147207</v>
      </c>
      <c r="M456" s="109">
        <v>9.5804575835087835E-2</v>
      </c>
      <c r="N456" s="109">
        <v>6.3216438598959979E-2</v>
      </c>
      <c r="O456" s="109">
        <v>-5.8726149983422515E-2</v>
      </c>
      <c r="P456" s="109">
        <v>0.13312661377936852</v>
      </c>
      <c r="Q456" s="109">
        <v>0.16290299689931653</v>
      </c>
      <c r="R456" s="109">
        <v>0.19173213192402749</v>
      </c>
    </row>
    <row r="457" spans="1:18">
      <c r="A457" s="89" t="s">
        <v>4713</v>
      </c>
      <c r="B457" s="89" t="s">
        <v>2212</v>
      </c>
      <c r="C457" s="109">
        <v>4.8907629211009107E-2</v>
      </c>
      <c r="D457" s="109">
        <v>0.14653631078115548</v>
      </c>
      <c r="E457" s="109">
        <v>1.9627659235630368E-2</v>
      </c>
      <c r="F457" s="109">
        <v>7.2314548678541257E-2</v>
      </c>
      <c r="G457" s="109">
        <v>7.3293136889421184E-2</v>
      </c>
      <c r="H457" s="109">
        <v>3.3859851126832874E-2</v>
      </c>
      <c r="I457" s="109">
        <v>0.11707455009459933</v>
      </c>
      <c r="J457" s="109">
        <v>8.9165593317394043E-2</v>
      </c>
      <c r="K457" s="109">
        <v>3.5453640671109898E-2</v>
      </c>
      <c r="L457" s="109">
        <v>0.10972343929472883</v>
      </c>
      <c r="M457" s="109">
        <v>-0.31187608819303414</v>
      </c>
      <c r="N457" s="109">
        <v>9.7253824121320775E-2</v>
      </c>
      <c r="O457" s="109">
        <v>6.7943880162751435E-2</v>
      </c>
      <c r="P457" s="109">
        <v>3.5250671970068925E-2</v>
      </c>
      <c r="Q457" s="109">
        <v>8.3714347065710459E-2</v>
      </c>
      <c r="R457" s="109">
        <v>0.19390982335635165</v>
      </c>
    </row>
    <row r="458" spans="1:18">
      <c r="A458" s="89" t="s">
        <v>4743</v>
      </c>
      <c r="B458" s="89" t="s">
        <v>4744</v>
      </c>
      <c r="C458" s="109">
        <v>0.15805549552077225</v>
      </c>
      <c r="D458" s="109">
        <v>0.30375445555498004</v>
      </c>
      <c r="E458" s="109">
        <v>9.4462559483575292E-2</v>
      </c>
      <c r="F458" s="109">
        <v>8.8377161704896956E-2</v>
      </c>
      <c r="G458" s="109">
        <v>5.7954379716134152E-3</v>
      </c>
      <c r="H458" s="109">
        <v>-1.671844657692545E-2</v>
      </c>
      <c r="I458" s="109">
        <v>-8.0684020953627145E-2</v>
      </c>
      <c r="J458" s="109">
        <v>6.257826656000276E-2</v>
      </c>
      <c r="K458" s="109">
        <v>-1.0813361573146496E-2</v>
      </c>
      <c r="L458" s="109">
        <v>0.5151495157135435</v>
      </c>
      <c r="M458" s="109">
        <v>-0.83660460030139472</v>
      </c>
      <c r="N458" s="109">
        <v>0.30944039966175652</v>
      </c>
      <c r="O458" s="109">
        <v>-0.43554890572791816</v>
      </c>
      <c r="P458" s="109">
        <v>-0.12703183169417476</v>
      </c>
      <c r="Q458" s="109">
        <v>-8.0865087754197318E-2</v>
      </c>
      <c r="R458" s="109">
        <v>0.25292269207176199</v>
      </c>
    </row>
    <row r="459" spans="1:18">
      <c r="A459" s="89" t="s">
        <v>4758</v>
      </c>
      <c r="B459" s="89" t="s">
        <v>2214</v>
      </c>
      <c r="C459" s="109">
        <v>0.16818517584000525</v>
      </c>
      <c r="D459" s="109">
        <v>0.29950175547810298</v>
      </c>
      <c r="E459" s="109">
        <v>-0.11129009077981433</v>
      </c>
      <c r="F459" s="109">
        <v>6.4040330895416719E-2</v>
      </c>
      <c r="G459" s="109">
        <v>-1.3016861152713943E-2</v>
      </c>
      <c r="H459" s="109">
        <v>-8.2571560227224783E-3</v>
      </c>
      <c r="I459" s="109">
        <v>9.1377439728254295E-2</v>
      </c>
      <c r="J459" s="109">
        <v>2.1100842629977024E-2</v>
      </c>
      <c r="K459" s="109">
        <v>0.16650831150492817</v>
      </c>
      <c r="L459" s="109">
        <v>-9.8629613350804668E-3</v>
      </c>
      <c r="M459" s="109">
        <v>0.20736635555972294</v>
      </c>
      <c r="N459" s="109">
        <v>6.98848018416518E-2</v>
      </c>
      <c r="O459" s="109">
        <v>5.6806590800055456E-2</v>
      </c>
      <c r="P459" s="109">
        <v>7.2195577151382473E-2</v>
      </c>
      <c r="Q459" s="109">
        <v>0.1451060684537806</v>
      </c>
      <c r="R459" s="109">
        <v>0.1457178259074603</v>
      </c>
    </row>
    <row r="460" spans="1:18">
      <c r="A460" s="89" t="s">
        <v>4775</v>
      </c>
      <c r="B460" s="89" t="s">
        <v>133</v>
      </c>
      <c r="C460" s="109">
        <v>0.10619849572317186</v>
      </c>
      <c r="D460" s="109">
        <v>0.18466361108216067</v>
      </c>
      <c r="E460" s="109">
        <v>-4.2321113152230083E-2</v>
      </c>
      <c r="F460" s="109">
        <v>0.12245217978005529</v>
      </c>
      <c r="G460" s="109">
        <v>2.4337725131797994E-2</v>
      </c>
      <c r="H460" s="109">
        <v>-2.3735609127246704E-3</v>
      </c>
      <c r="I460" s="109">
        <v>1.8392394655911026E-2</v>
      </c>
      <c r="J460" s="109">
        <v>7.9876972889216358E-2</v>
      </c>
      <c r="K460" s="109">
        <v>0.31410373643521861</v>
      </c>
      <c r="L460" s="109">
        <v>0.29180461273568059</v>
      </c>
      <c r="M460" s="109">
        <v>0.17359920207222834</v>
      </c>
      <c r="N460" s="109">
        <v>0.13982586077899817</v>
      </c>
      <c r="O460" s="109">
        <v>0.34728334756192591</v>
      </c>
      <c r="P460" s="109">
        <v>-1.8038942020148108E-2</v>
      </c>
      <c r="Q460" s="109">
        <v>8.1430712692400986E-2</v>
      </c>
      <c r="R460" s="109">
        <v>0.1360119717749162</v>
      </c>
    </row>
    <row r="461" spans="1:18">
      <c r="A461" s="89" t="s">
        <v>4784</v>
      </c>
      <c r="B461" s="89" t="s">
        <v>4785</v>
      </c>
      <c r="C461" s="109" t="s">
        <v>7794</v>
      </c>
      <c r="D461" s="109" t="s">
        <v>7794</v>
      </c>
      <c r="E461" s="109" t="s">
        <v>7794</v>
      </c>
      <c r="F461" s="109" t="s">
        <v>7794</v>
      </c>
      <c r="G461" s="109" t="s">
        <v>7794</v>
      </c>
      <c r="H461" s="109" t="s">
        <v>7794</v>
      </c>
      <c r="I461" s="109" t="s">
        <v>7794</v>
      </c>
      <c r="J461" s="109" t="s">
        <v>7794</v>
      </c>
      <c r="K461" s="109" t="s">
        <v>7794</v>
      </c>
      <c r="L461" s="109" t="s">
        <v>7794</v>
      </c>
      <c r="M461" s="109" t="s">
        <v>7794</v>
      </c>
      <c r="N461" s="109">
        <v>5.0604443683430089E-2</v>
      </c>
      <c r="O461" s="109">
        <v>6.3103028696588792E-2</v>
      </c>
      <c r="P461" s="109">
        <v>0.14082161466552079</v>
      </c>
      <c r="Q461" s="109">
        <v>0.14740439552702589</v>
      </c>
      <c r="R461" s="109">
        <v>7.3302940437194319E-2</v>
      </c>
    </row>
    <row r="462" spans="1:18">
      <c r="A462" s="89" t="s">
        <v>4801</v>
      </c>
      <c r="B462" s="89" t="s">
        <v>4802</v>
      </c>
      <c r="C462" s="109" t="s">
        <v>7794</v>
      </c>
      <c r="D462" s="109" t="s">
        <v>7794</v>
      </c>
      <c r="E462" s="109" t="s">
        <v>7794</v>
      </c>
      <c r="F462" s="109" t="s">
        <v>7794</v>
      </c>
      <c r="G462" s="109" t="s">
        <v>7794</v>
      </c>
      <c r="H462" s="109" t="s">
        <v>7794</v>
      </c>
      <c r="I462" s="109" t="s">
        <v>7794</v>
      </c>
      <c r="J462" s="109" t="s">
        <v>7794</v>
      </c>
      <c r="K462" s="109" t="s">
        <v>7794</v>
      </c>
      <c r="L462" s="109" t="s">
        <v>7794</v>
      </c>
      <c r="M462" s="109" t="s">
        <v>7794</v>
      </c>
      <c r="N462" s="109">
        <v>-6.3519161455167783E-2</v>
      </c>
      <c r="O462" s="109">
        <v>-0.3984708077684892</v>
      </c>
      <c r="P462" s="109">
        <v>-4.7946417429188481E-2</v>
      </c>
      <c r="Q462" s="109">
        <v>0.11567506411483164</v>
      </c>
      <c r="R462" s="109">
        <v>0.16385862050860278</v>
      </c>
    </row>
    <row r="463" spans="1:18">
      <c r="A463" s="89" t="s">
        <v>4822</v>
      </c>
      <c r="B463" s="89" t="s">
        <v>4823</v>
      </c>
      <c r="C463" s="109">
        <v>-6.3151697144794072E-2</v>
      </c>
      <c r="D463" s="109">
        <v>0.14370320904138212</v>
      </c>
      <c r="E463" s="109">
        <v>6.7494185248429872E-2</v>
      </c>
      <c r="F463" s="109">
        <v>6.2885639618591282E-2</v>
      </c>
      <c r="G463" s="109">
        <v>-3.4242964971473278E-2</v>
      </c>
      <c r="H463" s="109">
        <v>0.1626341755480234</v>
      </c>
      <c r="I463" s="109">
        <v>0.12249638963224485</v>
      </c>
      <c r="J463" s="109">
        <v>0.23996330267347465</v>
      </c>
      <c r="K463" s="109">
        <v>-8.5812971195670995E-2</v>
      </c>
      <c r="L463" s="109">
        <v>0.10512524945872759</v>
      </c>
      <c r="M463" s="109">
        <v>0.67674604000074257</v>
      </c>
      <c r="N463" s="109">
        <v>4.7842529738434392E-2</v>
      </c>
      <c r="O463" s="109">
        <v>-7.5539544399069847E-2</v>
      </c>
      <c r="P463" s="109">
        <v>0.25520395815175623</v>
      </c>
      <c r="Q463" s="109">
        <v>0.22194096356128279</v>
      </c>
      <c r="R463" s="109">
        <v>0.19238759713793363</v>
      </c>
    </row>
    <row r="464" spans="1:18">
      <c r="A464" s="89" t="s">
        <v>4944</v>
      </c>
      <c r="B464" s="89" t="s">
        <v>2822</v>
      </c>
      <c r="C464" s="109">
        <v>-2.9775445973887371E-2</v>
      </c>
      <c r="D464" s="109">
        <v>0.12323951031071534</v>
      </c>
      <c r="E464" s="109">
        <v>-2.2693042424542065E-2</v>
      </c>
      <c r="F464" s="109">
        <v>0.40517606028329345</v>
      </c>
      <c r="G464" s="109">
        <v>-0.14292963769250977</v>
      </c>
      <c r="H464" s="109">
        <v>-8.8400294741431962E-2</v>
      </c>
      <c r="I464" s="109">
        <v>5.2575958990642269E-2</v>
      </c>
      <c r="J464" s="109">
        <v>0.55290439118372436</v>
      </c>
      <c r="K464" s="109">
        <v>0.1040781280312264</v>
      </c>
      <c r="L464" s="109">
        <v>-0.3279111659470263</v>
      </c>
      <c r="M464" s="109">
        <v>-4.2893612621792476E-2</v>
      </c>
      <c r="N464" s="109">
        <v>0.2499953139981177</v>
      </c>
      <c r="O464" s="109">
        <v>0.30687820134624721</v>
      </c>
      <c r="P464" s="109">
        <v>-1.785860754379498E-2</v>
      </c>
      <c r="Q464" s="109">
        <v>0.25335279386684162</v>
      </c>
      <c r="R464" s="109">
        <v>0.93155992411538846</v>
      </c>
    </row>
    <row r="465" spans="1:18" ht="25.5">
      <c r="A465" s="89" t="s">
        <v>4973</v>
      </c>
      <c r="B465" s="89" t="s">
        <v>1114</v>
      </c>
      <c r="C465" s="109" t="s">
        <v>7794</v>
      </c>
      <c r="D465" s="109" t="s">
        <v>7794</v>
      </c>
      <c r="E465" s="109" t="s">
        <v>7794</v>
      </c>
      <c r="F465" s="109" t="s">
        <v>7794</v>
      </c>
      <c r="G465" s="109" t="s">
        <v>7794</v>
      </c>
      <c r="H465" s="109" t="s">
        <v>7794</v>
      </c>
      <c r="I465" s="109" t="s">
        <v>7794</v>
      </c>
      <c r="J465" s="109" t="s">
        <v>7794</v>
      </c>
      <c r="K465" s="109" t="s">
        <v>7794</v>
      </c>
      <c r="L465" s="109" t="s">
        <v>7794</v>
      </c>
      <c r="M465" s="109" t="s">
        <v>7794</v>
      </c>
      <c r="N465" s="109" t="s">
        <v>7794</v>
      </c>
      <c r="O465" s="109" t="s">
        <v>7794</v>
      </c>
      <c r="P465" s="109" t="s">
        <v>7794</v>
      </c>
      <c r="Q465" s="109" t="s">
        <v>7794</v>
      </c>
      <c r="R465" s="109" t="s">
        <v>7794</v>
      </c>
    </row>
    <row r="466" spans="1:18">
      <c r="A466" s="89" t="s">
        <v>4987</v>
      </c>
      <c r="B466" s="89" t="s">
        <v>4988</v>
      </c>
      <c r="C466" s="109">
        <v>-0.11304931722693012</v>
      </c>
      <c r="D466" s="109">
        <v>7.1827230704101241E-2</v>
      </c>
      <c r="E466" s="109">
        <v>0.14311697920904143</v>
      </c>
      <c r="F466" s="109">
        <v>0.10633179210066102</v>
      </c>
      <c r="G466" s="109">
        <v>-0.15857772663787451</v>
      </c>
      <c r="H466" s="109">
        <v>0.27657838351340769</v>
      </c>
      <c r="I466" s="109">
        <v>0.31246059155557693</v>
      </c>
      <c r="J466" s="109">
        <v>0.12528807960031818</v>
      </c>
      <c r="K466" s="109">
        <v>-0.23524379255639827</v>
      </c>
      <c r="L466" s="109">
        <v>0.20134378265063102</v>
      </c>
      <c r="M466" s="109">
        <v>-0.81827913972471644</v>
      </c>
      <c r="N466" s="109">
        <v>7.1765028938286735E-2</v>
      </c>
      <c r="O466" s="109">
        <v>-0.36192063637782446</v>
      </c>
      <c r="P466" s="109">
        <v>7.3116274207022158E-2</v>
      </c>
      <c r="Q466" s="109">
        <v>0.27389890963624763</v>
      </c>
      <c r="R466" s="109">
        <v>7.5070836953357256E-2</v>
      </c>
    </row>
    <row r="467" spans="1:18">
      <c r="A467" s="89" t="s">
        <v>4989</v>
      </c>
      <c r="B467" s="89" t="s">
        <v>2212</v>
      </c>
      <c r="C467" s="109">
        <v>-0.10065821182823964</v>
      </c>
      <c r="D467" s="109">
        <v>-5.4697564806945875E-3</v>
      </c>
      <c r="E467" s="109">
        <v>2.996803697723216E-2</v>
      </c>
      <c r="F467" s="109">
        <v>1.5966580500722749E-2</v>
      </c>
      <c r="G467" s="109">
        <v>6.4440559105167772E-2</v>
      </c>
      <c r="H467" s="109">
        <v>0.20735763441922894</v>
      </c>
      <c r="I467" s="109">
        <v>0.15434821220910999</v>
      </c>
      <c r="J467" s="109">
        <v>8.8066478613165078E-2</v>
      </c>
      <c r="K467" s="109">
        <v>2.0770279626849408E-3</v>
      </c>
      <c r="L467" s="109">
        <v>0.20870708600642329</v>
      </c>
      <c r="M467" s="109">
        <v>-0.9279617852623584</v>
      </c>
      <c r="N467" s="109">
        <v>7.1074715337153815E-3</v>
      </c>
      <c r="O467" s="109">
        <v>-0.30076441507657925</v>
      </c>
      <c r="P467" s="109">
        <v>-0.16143606266673138</v>
      </c>
      <c r="Q467" s="109">
        <v>9.6584601766787515E-2</v>
      </c>
      <c r="R467" s="109">
        <v>0.1524971560776569</v>
      </c>
    </row>
    <row r="468" spans="1:18">
      <c r="A468" s="89" t="s">
        <v>5004</v>
      </c>
      <c r="B468" s="89" t="s">
        <v>4744</v>
      </c>
      <c r="C468" s="109">
        <v>0.84267661341673139</v>
      </c>
      <c r="D468" s="109">
        <v>0.28851088394995772</v>
      </c>
      <c r="E468" s="109">
        <v>-0.67523804320432013</v>
      </c>
      <c r="F468" s="109">
        <v>-0.35573815838847966</v>
      </c>
      <c r="G468" s="109">
        <v>-0.29199889781869681</v>
      </c>
      <c r="H468" s="109">
        <v>0.60539609131012595</v>
      </c>
      <c r="I468" s="109">
        <v>-0.5351733114012438</v>
      </c>
      <c r="J468" s="109">
        <v>0.32031390500506562</v>
      </c>
      <c r="K468" s="109">
        <v>-0.30584192416102274</v>
      </c>
      <c r="L468" s="109">
        <v>-7.2042806679546989E-2</v>
      </c>
      <c r="M468" s="109">
        <v>-0.8879715923942173</v>
      </c>
      <c r="N468" s="109">
        <v>1.0325680417828091</v>
      </c>
      <c r="O468" s="109">
        <v>-0.57864928768503843</v>
      </c>
      <c r="P468" s="109">
        <v>-0.20503989373145981</v>
      </c>
      <c r="Q468" s="109">
        <v>-0.1256005720625184</v>
      </c>
      <c r="R468" s="109">
        <v>1.4357398389999516</v>
      </c>
    </row>
    <row r="469" spans="1:18">
      <c r="A469" s="89" t="s">
        <v>5013</v>
      </c>
      <c r="B469" s="89" t="s">
        <v>2214</v>
      </c>
      <c r="C469" s="109">
        <v>0.11918160637430297</v>
      </c>
      <c r="D469" s="109">
        <v>3.5726808841469948E-2</v>
      </c>
      <c r="E469" s="109">
        <v>1.6947600341598701E-2</v>
      </c>
      <c r="F469" s="109">
        <v>1.611027708264734E-2</v>
      </c>
      <c r="G469" s="109">
        <v>0.14174681401772204</v>
      </c>
      <c r="H469" s="109">
        <v>0.29969442654742817</v>
      </c>
      <c r="I469" s="109">
        <v>-4.0429536849371228E-3</v>
      </c>
      <c r="J469" s="109">
        <v>7.5877020165197484E-2</v>
      </c>
      <c r="K469" s="109">
        <v>9.2581219237887868E-2</v>
      </c>
      <c r="L469" s="109">
        <v>0.24152380428092535</v>
      </c>
      <c r="M469" s="109">
        <v>-0.66030980072196532</v>
      </c>
      <c r="N469" s="109">
        <v>-0.65634234936331959</v>
      </c>
      <c r="O469" s="109">
        <v>-0.39415755134568897</v>
      </c>
      <c r="P469" s="109">
        <v>0.95449862833371513</v>
      </c>
      <c r="Q469" s="109">
        <v>-0.39819870621200659</v>
      </c>
      <c r="R469" s="109">
        <v>0.2066657763140376</v>
      </c>
    </row>
    <row r="470" spans="1:18">
      <c r="A470" s="89" t="s">
        <v>7706</v>
      </c>
      <c r="B470" s="89" t="s">
        <v>218</v>
      </c>
      <c r="C470" s="109" t="s">
        <v>7794</v>
      </c>
      <c r="D470" s="109" t="s">
        <v>7794</v>
      </c>
      <c r="E470" s="109" t="s">
        <v>7794</v>
      </c>
      <c r="F470" s="109" t="s">
        <v>7794</v>
      </c>
      <c r="G470" s="109" t="s">
        <v>7794</v>
      </c>
      <c r="H470" s="109" t="s">
        <v>7794</v>
      </c>
      <c r="I470" s="109" t="s">
        <v>7794</v>
      </c>
      <c r="J470" s="109" t="s">
        <v>7794</v>
      </c>
      <c r="K470" s="109" t="s">
        <v>7794</v>
      </c>
      <c r="L470" s="109" t="s">
        <v>7794</v>
      </c>
      <c r="M470" s="109" t="s">
        <v>7794</v>
      </c>
      <c r="N470" s="109" t="s">
        <v>7794</v>
      </c>
      <c r="O470" s="109" t="s">
        <v>7794</v>
      </c>
      <c r="P470" s="109" t="s">
        <v>7794</v>
      </c>
      <c r="Q470" s="109" t="s">
        <v>7794</v>
      </c>
      <c r="R470" s="109" t="s">
        <v>7794</v>
      </c>
    </row>
    <row r="471" spans="1:18">
      <c r="A471" s="89" t="s">
        <v>5023</v>
      </c>
      <c r="B471" s="89" t="s">
        <v>133</v>
      </c>
      <c r="C471" s="109">
        <v>-1.2778736710960859E-2</v>
      </c>
      <c r="D471" s="109">
        <v>-3.7123966017715504E-2</v>
      </c>
      <c r="E471" s="109">
        <v>0.24077147330047399</v>
      </c>
      <c r="F471" s="109">
        <v>-2.3774042342738499E-2</v>
      </c>
      <c r="G471" s="109">
        <v>0.22413831489700686</v>
      </c>
      <c r="H471" s="109">
        <v>4.2249982711873413E-2</v>
      </c>
      <c r="I471" s="109">
        <v>7.4375848821377044E-2</v>
      </c>
      <c r="J471" s="109">
        <v>0.1013448965166055</v>
      </c>
      <c r="K471" s="109">
        <v>0.41072243317251411</v>
      </c>
      <c r="L471" s="109">
        <v>0.51520214521707541</v>
      </c>
      <c r="M471" s="109">
        <v>-0.80419546794900687</v>
      </c>
      <c r="N471" s="109">
        <v>-0.55299727483097727</v>
      </c>
      <c r="O471" s="109">
        <v>-0.25870989357843055</v>
      </c>
      <c r="P471" s="109">
        <v>0.29164771029569603</v>
      </c>
      <c r="Q471" s="109">
        <v>7.2905224579132399E-2</v>
      </c>
      <c r="R471" s="109">
        <v>8.3208710155202814E-2</v>
      </c>
    </row>
    <row r="472" spans="1:18">
      <c r="A472" s="89" t="s">
        <v>5028</v>
      </c>
      <c r="B472" s="89" t="s">
        <v>4785</v>
      </c>
      <c r="C472" s="109" t="s">
        <v>7794</v>
      </c>
      <c r="D472" s="109" t="s">
        <v>7794</v>
      </c>
      <c r="E472" s="109" t="s">
        <v>7794</v>
      </c>
      <c r="F472" s="109" t="s">
        <v>7794</v>
      </c>
      <c r="G472" s="109" t="s">
        <v>7794</v>
      </c>
      <c r="H472" s="109" t="s">
        <v>7794</v>
      </c>
      <c r="I472" s="109" t="s">
        <v>7794</v>
      </c>
      <c r="J472" s="109" t="s">
        <v>7794</v>
      </c>
      <c r="K472" s="109" t="s">
        <v>7794</v>
      </c>
      <c r="L472" s="109" t="s">
        <v>7794</v>
      </c>
      <c r="M472" s="109" t="s">
        <v>7794</v>
      </c>
      <c r="N472" s="109">
        <v>1.5651918970436274E-2</v>
      </c>
      <c r="O472" s="109">
        <v>-0.26113925328310239</v>
      </c>
      <c r="P472" s="109">
        <v>-3.9025986593020701E-2</v>
      </c>
      <c r="Q472" s="109">
        <v>0.12910066519996777</v>
      </c>
      <c r="R472" s="109">
        <v>0.36717301426801408</v>
      </c>
    </row>
    <row r="473" spans="1:18">
      <c r="A473" s="89" t="s">
        <v>5038</v>
      </c>
      <c r="B473" s="89" t="s">
        <v>4823</v>
      </c>
      <c r="C473" s="109">
        <v>-0.13985144476568045</v>
      </c>
      <c r="D473" s="109">
        <v>8.3591340733951913E-2</v>
      </c>
      <c r="E473" s="109">
        <v>0.21176893998385449</v>
      </c>
      <c r="F473" s="109">
        <v>0.12811314781994199</v>
      </c>
      <c r="G473" s="109">
        <v>-0.20090712509050523</v>
      </c>
      <c r="H473" s="109">
        <v>0.29098544799907944</v>
      </c>
      <c r="I473" s="109">
        <v>0.36436727052670803</v>
      </c>
      <c r="J473" s="109">
        <v>0.1326166302728824</v>
      </c>
      <c r="K473" s="109">
        <v>-0.28688556332370241</v>
      </c>
      <c r="L473" s="109">
        <v>0.19775810924959059</v>
      </c>
      <c r="M473" s="109">
        <v>-0.85754451025937273</v>
      </c>
      <c r="N473" s="109">
        <v>0.11019008164921362</v>
      </c>
      <c r="O473" s="109">
        <v>-0.31480262523442926</v>
      </c>
      <c r="P473" s="109">
        <v>8.8604805757061644E-2</v>
      </c>
      <c r="Q473" s="109">
        <v>0.36212015183731583</v>
      </c>
      <c r="R473" s="109">
        <v>3.5805273328040288E-2</v>
      </c>
    </row>
    <row r="474" spans="1:18">
      <c r="A474" s="89" t="s">
        <v>5065</v>
      </c>
      <c r="B474" s="89" t="s">
        <v>4802</v>
      </c>
      <c r="C474" s="109" t="s">
        <v>7794</v>
      </c>
      <c r="D474" s="109" t="s">
        <v>7794</v>
      </c>
      <c r="E474" s="109" t="s">
        <v>7794</v>
      </c>
      <c r="F474" s="109" t="s">
        <v>7794</v>
      </c>
      <c r="G474" s="109" t="s">
        <v>7794</v>
      </c>
      <c r="H474" s="109" t="s">
        <v>7794</v>
      </c>
      <c r="I474" s="109" t="s">
        <v>7794</v>
      </c>
      <c r="J474" s="109" t="s">
        <v>7794</v>
      </c>
      <c r="K474" s="109" t="s">
        <v>7794</v>
      </c>
      <c r="L474" s="109" t="s">
        <v>7794</v>
      </c>
      <c r="M474" s="109" t="s">
        <v>7794</v>
      </c>
      <c r="N474" s="109">
        <v>0.14918124931084242</v>
      </c>
      <c r="O474" s="109">
        <v>-0.54530984533567128</v>
      </c>
      <c r="P474" s="109">
        <v>2.1541559568854618E-2</v>
      </c>
      <c r="Q474" s="109">
        <v>0.19208473268415016</v>
      </c>
      <c r="R474" s="109">
        <v>0.15593896138979546</v>
      </c>
    </row>
    <row r="475" spans="1:18">
      <c r="A475" s="89" t="s">
        <v>5078</v>
      </c>
      <c r="B475" s="89" t="s">
        <v>2822</v>
      </c>
      <c r="C475" s="109">
        <v>-0.14368309181948791</v>
      </c>
      <c r="D475" s="109">
        <v>6.448736181415482E-2</v>
      </c>
      <c r="E475" s="109">
        <v>-8.6648183011900026E-2</v>
      </c>
      <c r="F475" s="109">
        <v>1.9759377254404225</v>
      </c>
      <c r="G475" s="109">
        <v>-0.68272735976946275</v>
      </c>
      <c r="H475" s="109">
        <v>0.30439822096972602</v>
      </c>
      <c r="I475" s="109">
        <v>0.30674175752999067</v>
      </c>
      <c r="J475" s="109">
        <v>0.16326391677129815</v>
      </c>
      <c r="K475" s="109">
        <v>0.14272926533986308</v>
      </c>
      <c r="L475" s="109">
        <v>-0.13405174176269385</v>
      </c>
      <c r="M475" s="109">
        <v>-3.2185185417254791E-2</v>
      </c>
      <c r="N475" s="109">
        <v>0.60911803203896686</v>
      </c>
      <c r="O475" s="109">
        <v>0.19966315970467785</v>
      </c>
      <c r="P475" s="109">
        <v>0.2429921298961617</v>
      </c>
      <c r="Q475" s="109">
        <v>-7.4852714878497539E-2</v>
      </c>
      <c r="R475" s="109">
        <v>0.22086904674264018</v>
      </c>
    </row>
    <row r="476" spans="1:18" ht="25.5">
      <c r="A476" s="89" t="s">
        <v>5093</v>
      </c>
      <c r="B476" s="89" t="s">
        <v>5094</v>
      </c>
      <c r="C476" s="109">
        <v>-0.15238480895100293</v>
      </c>
      <c r="D476" s="109">
        <v>0.25310260032557697</v>
      </c>
      <c r="E476" s="109">
        <v>-4.6335374941819718E-2</v>
      </c>
      <c r="F476" s="109">
        <v>0.25274094941625647</v>
      </c>
      <c r="G476" s="109">
        <v>0.13925718785839147</v>
      </c>
      <c r="H476" s="109">
        <v>4.9609775450435212E-2</v>
      </c>
      <c r="I476" s="109">
        <v>8.6017267864258784E-2</v>
      </c>
      <c r="J476" s="109">
        <v>0.18508914271840515</v>
      </c>
      <c r="K476" s="109">
        <v>0.10992702085311445</v>
      </c>
      <c r="L476" s="109">
        <v>5.4884294279133439E-2</v>
      </c>
      <c r="M476" s="109">
        <v>1.3915586214217295</v>
      </c>
      <c r="N476" s="109">
        <v>-0.11155969272918032</v>
      </c>
      <c r="O476" s="109">
        <v>0.15759213388111948</v>
      </c>
      <c r="P476" s="109">
        <v>0.12007792555612884</v>
      </c>
      <c r="Q476" s="109">
        <v>6.4654609063275359E-2</v>
      </c>
      <c r="R476" s="109">
        <v>0.30207898251509202</v>
      </c>
    </row>
    <row r="477" spans="1:18">
      <c r="A477" s="89" t="s">
        <v>7707</v>
      </c>
      <c r="B477" s="89" t="s">
        <v>7727</v>
      </c>
      <c r="C477" s="109">
        <v>0.55356619003581042</v>
      </c>
      <c r="D477" s="109">
        <v>-0.19897700065566992</v>
      </c>
      <c r="E477" s="109">
        <v>0.14171363526432779</v>
      </c>
      <c r="F477" s="109">
        <v>-0.57640448798586652</v>
      </c>
      <c r="G477" s="109">
        <v>2.0884829170167727</v>
      </c>
      <c r="H477" s="109">
        <v>-0.36025089735428295</v>
      </c>
      <c r="I477" s="109">
        <v>0.77614826106919121</v>
      </c>
      <c r="J477" s="109">
        <v>0.5645267494203694</v>
      </c>
      <c r="K477" s="109">
        <v>-0.63724655223436721</v>
      </c>
      <c r="L477" s="109">
        <v>0.86413699226900587</v>
      </c>
      <c r="M477" s="109">
        <v>-1</v>
      </c>
      <c r="N477" s="109" t="s">
        <v>7794</v>
      </c>
      <c r="O477" s="109" t="s">
        <v>7794</v>
      </c>
      <c r="P477" s="109" t="s">
        <v>7794</v>
      </c>
      <c r="Q477" s="109" t="s">
        <v>7794</v>
      </c>
      <c r="R477" s="109" t="s">
        <v>7794</v>
      </c>
    </row>
    <row r="478" spans="1:18">
      <c r="A478" s="89" t="s">
        <v>7708</v>
      </c>
      <c r="B478" s="89" t="s">
        <v>7728</v>
      </c>
      <c r="C478" s="109">
        <v>0.11275071025389383</v>
      </c>
      <c r="D478" s="109">
        <v>8.9550023335416729E-2</v>
      </c>
      <c r="E478" s="109">
        <v>0.32776275765794871</v>
      </c>
      <c r="F478" s="109">
        <v>0.18136835012445407</v>
      </c>
      <c r="G478" s="109">
        <v>-2.2230609813436719E-2</v>
      </c>
      <c r="H478" s="109">
        <v>-0.10580585868840031</v>
      </c>
      <c r="I478" s="109">
        <v>0.30477808727288802</v>
      </c>
      <c r="J478" s="109">
        <v>0.17290319789963648</v>
      </c>
      <c r="K478" s="109">
        <v>0.10357033653060688</v>
      </c>
      <c r="L478" s="109">
        <v>1.2926295792382803E-2</v>
      </c>
      <c r="M478" s="109">
        <v>-1</v>
      </c>
      <c r="N478" s="109" t="s">
        <v>7794</v>
      </c>
      <c r="O478" s="109" t="s">
        <v>7794</v>
      </c>
      <c r="P478" s="109" t="s">
        <v>7794</v>
      </c>
      <c r="Q478" s="109" t="s">
        <v>7794</v>
      </c>
      <c r="R478" s="109" t="s">
        <v>7794</v>
      </c>
    </row>
    <row r="479" spans="1:18">
      <c r="A479" s="89" t="s">
        <v>7709</v>
      </c>
      <c r="B479" s="89" t="s">
        <v>7729</v>
      </c>
      <c r="C479" s="109">
        <v>-0.3263456864739297</v>
      </c>
      <c r="D479" s="109">
        <v>-2.8985298405896698E-2</v>
      </c>
      <c r="E479" s="109">
        <v>0.21256637159984537</v>
      </c>
      <c r="F479" s="109">
        <v>-0.4017029013434964</v>
      </c>
      <c r="G479" s="109">
        <v>0.24428950867432087</v>
      </c>
      <c r="H479" s="109">
        <v>0.43127165433807657</v>
      </c>
      <c r="I479" s="109">
        <v>-0.44913262219482686</v>
      </c>
      <c r="J479" s="109">
        <v>1.685178474713287</v>
      </c>
      <c r="K479" s="109">
        <v>0.22387617992233655</v>
      </c>
      <c r="L479" s="109">
        <v>-0.72662470397102386</v>
      </c>
      <c r="M479" s="109">
        <v>-1</v>
      </c>
      <c r="N479" s="109" t="s">
        <v>7794</v>
      </c>
      <c r="O479" s="109" t="s">
        <v>7794</v>
      </c>
      <c r="P479" s="109" t="s">
        <v>7794</v>
      </c>
      <c r="Q479" s="109" t="s">
        <v>7794</v>
      </c>
      <c r="R479" s="109" t="s">
        <v>7794</v>
      </c>
    </row>
    <row r="480" spans="1:18" ht="25.5">
      <c r="A480" s="89" t="s">
        <v>7710</v>
      </c>
      <c r="B480" s="89" t="s">
        <v>7730</v>
      </c>
      <c r="C480" s="109">
        <v>-0.38553515455963427</v>
      </c>
      <c r="D480" s="109">
        <v>-0.3686562081151028</v>
      </c>
      <c r="E480" s="109">
        <v>4.7216362461481571</v>
      </c>
      <c r="F480" s="109">
        <v>-0.79504091404173227</v>
      </c>
      <c r="G480" s="109">
        <v>2.1843354065041303</v>
      </c>
      <c r="H480" s="109">
        <v>7.7294041648187983E-2</v>
      </c>
      <c r="I480" s="109">
        <v>-0.75751797752055638</v>
      </c>
      <c r="J480" s="109">
        <v>4.4154902296917502</v>
      </c>
      <c r="K480" s="109">
        <v>2.336736166261618</v>
      </c>
      <c r="L480" s="109">
        <v>-0.97419943383633867</v>
      </c>
      <c r="M480" s="109">
        <v>-1</v>
      </c>
      <c r="N480" s="109" t="s">
        <v>7794</v>
      </c>
      <c r="O480" s="109" t="s">
        <v>7794</v>
      </c>
      <c r="P480" s="109" t="s">
        <v>7794</v>
      </c>
      <c r="Q480" s="109" t="s">
        <v>7794</v>
      </c>
      <c r="R480" s="109" t="s">
        <v>7794</v>
      </c>
    </row>
    <row r="481" spans="1:18">
      <c r="A481" s="89" t="s">
        <v>7711</v>
      </c>
      <c r="B481" s="89" t="s">
        <v>7731</v>
      </c>
      <c r="C481" s="109" t="s">
        <v>7794</v>
      </c>
      <c r="D481" s="109">
        <v>-0.72129703496875419</v>
      </c>
      <c r="E481" s="109">
        <v>-1</v>
      </c>
      <c r="F481" s="109" t="s">
        <v>7794</v>
      </c>
      <c r="G481" s="109">
        <v>-1</v>
      </c>
      <c r="H481" s="109" t="s">
        <v>7794</v>
      </c>
      <c r="I481" s="109">
        <v>-1</v>
      </c>
      <c r="J481" s="109" t="s">
        <v>7794</v>
      </c>
      <c r="K481" s="109">
        <v>3.5769230769230766</v>
      </c>
      <c r="L481" s="109">
        <v>-1</v>
      </c>
      <c r="M481" s="109" t="s">
        <v>7794</v>
      </c>
      <c r="N481" s="109" t="s">
        <v>7794</v>
      </c>
      <c r="O481" s="109" t="s">
        <v>7794</v>
      </c>
      <c r="P481" s="109" t="s">
        <v>7794</v>
      </c>
      <c r="Q481" s="109" t="s">
        <v>7794</v>
      </c>
      <c r="R481" s="109" t="s">
        <v>7794</v>
      </c>
    </row>
    <row r="482" spans="1:18" ht="25.5">
      <c r="A482" s="89" t="s">
        <v>7712</v>
      </c>
      <c r="B482" s="89" t="s">
        <v>7732</v>
      </c>
      <c r="C482" s="109" t="s">
        <v>7794</v>
      </c>
      <c r="D482" s="109">
        <v>1.497573424818007</v>
      </c>
      <c r="E482" s="109">
        <v>21.777224986180212</v>
      </c>
      <c r="F482" s="109">
        <v>-0.76263190099225442</v>
      </c>
      <c r="G482" s="109">
        <v>-1.7657246783183589E-2</v>
      </c>
      <c r="H482" s="109">
        <v>0.6686820707883101</v>
      </c>
      <c r="I482" s="109">
        <v>0.19132098081724691</v>
      </c>
      <c r="J482" s="109">
        <v>-0.37561380378269715</v>
      </c>
      <c r="K482" s="109">
        <v>1.1264150224243732</v>
      </c>
      <c r="L482" s="109">
        <v>-0.40790979757181778</v>
      </c>
      <c r="M482" s="109">
        <v>-1</v>
      </c>
      <c r="N482" s="109" t="s">
        <v>7794</v>
      </c>
      <c r="O482" s="109" t="s">
        <v>7794</v>
      </c>
      <c r="P482" s="109" t="s">
        <v>7794</v>
      </c>
      <c r="Q482" s="109" t="s">
        <v>7794</v>
      </c>
      <c r="R482" s="109" t="s">
        <v>7794</v>
      </c>
    </row>
    <row r="483" spans="1:18">
      <c r="A483" s="89" t="s">
        <v>7713</v>
      </c>
      <c r="B483" s="89" t="s">
        <v>33</v>
      </c>
      <c r="C483" s="109">
        <v>-0.19034148747014901</v>
      </c>
      <c r="D483" s="109">
        <v>5.5427772482033344E-2</v>
      </c>
      <c r="E483" s="109">
        <v>-0.1868871785483609</v>
      </c>
      <c r="F483" s="109">
        <v>0.63774194818579244</v>
      </c>
      <c r="G483" s="109">
        <v>0.33000579704177468</v>
      </c>
      <c r="H483" s="109">
        <v>4.5294713499792083E-2</v>
      </c>
      <c r="I483" s="109">
        <v>0.13423754829374124</v>
      </c>
      <c r="J483" s="109">
        <v>-1.4119696622722056E-2</v>
      </c>
      <c r="K483" s="109">
        <v>0.17992388499619993</v>
      </c>
      <c r="L483" s="109">
        <v>-5.9430532923030799E-2</v>
      </c>
      <c r="M483" s="109">
        <v>-1</v>
      </c>
      <c r="N483" s="109" t="s">
        <v>7794</v>
      </c>
      <c r="O483" s="109" t="s">
        <v>7794</v>
      </c>
      <c r="P483" s="109" t="s">
        <v>7794</v>
      </c>
      <c r="Q483" s="109" t="s">
        <v>7794</v>
      </c>
      <c r="R483" s="109" t="s">
        <v>7794</v>
      </c>
    </row>
    <row r="484" spans="1:18">
      <c r="A484" s="89" t="s">
        <v>7714</v>
      </c>
      <c r="B484" s="89" t="s">
        <v>32</v>
      </c>
      <c r="C484" s="109">
        <v>-0.25463999104887403</v>
      </c>
      <c r="D484" s="109">
        <v>0.85668700995565628</v>
      </c>
      <c r="E484" s="109">
        <v>-0.44470222881469601</v>
      </c>
      <c r="F484" s="109">
        <v>0.85765549005264763</v>
      </c>
      <c r="G484" s="109">
        <v>6.1162697538994726E-2</v>
      </c>
      <c r="H484" s="109">
        <v>0.18315415310005223</v>
      </c>
      <c r="I484" s="109">
        <v>5.377011830260936E-2</v>
      </c>
      <c r="J484" s="109">
        <v>0.21854668695915858</v>
      </c>
      <c r="K484" s="109">
        <v>-0.23512628494585242</v>
      </c>
      <c r="L484" s="109">
        <v>0.75261418519564738</v>
      </c>
      <c r="M484" s="109">
        <v>-1</v>
      </c>
      <c r="N484" s="109" t="s">
        <v>7794</v>
      </c>
      <c r="O484" s="109" t="s">
        <v>7794</v>
      </c>
      <c r="P484" s="109" t="s">
        <v>7794</v>
      </c>
      <c r="Q484" s="109" t="s">
        <v>7794</v>
      </c>
      <c r="R484" s="109" t="s">
        <v>7794</v>
      </c>
    </row>
    <row r="485" spans="1:18">
      <c r="A485" s="89" t="s">
        <v>7715</v>
      </c>
      <c r="B485" s="89" t="s">
        <v>27</v>
      </c>
      <c r="C485" s="109">
        <v>8.7862657462854932E-2</v>
      </c>
      <c r="D485" s="109">
        <v>0.32493769212109425</v>
      </c>
      <c r="E485" s="109">
        <v>1.494372452520087</v>
      </c>
      <c r="F485" s="109">
        <v>-0.45313576702347469</v>
      </c>
      <c r="G485" s="109">
        <v>-0.39798875656481547</v>
      </c>
      <c r="H485" s="109">
        <v>0.64625874554079155</v>
      </c>
      <c r="I485" s="109">
        <v>-8.738902759520395E-2</v>
      </c>
      <c r="J485" s="109">
        <v>0.49707565686709798</v>
      </c>
      <c r="K485" s="109">
        <v>0.60573894860129984</v>
      </c>
      <c r="L485" s="109">
        <v>-0.66654635122919026</v>
      </c>
      <c r="M485" s="109">
        <v>-1</v>
      </c>
      <c r="N485" s="109" t="s">
        <v>7794</v>
      </c>
      <c r="O485" s="109" t="s">
        <v>7794</v>
      </c>
      <c r="P485" s="109" t="s">
        <v>7794</v>
      </c>
      <c r="Q485" s="109" t="s">
        <v>7794</v>
      </c>
      <c r="R485" s="109" t="s">
        <v>7794</v>
      </c>
    </row>
    <row r="486" spans="1:18">
      <c r="A486" s="89" t="s">
        <v>7716</v>
      </c>
      <c r="B486" s="89" t="s">
        <v>5199</v>
      </c>
      <c r="C486" s="109">
        <v>-0.29283667048950712</v>
      </c>
      <c r="D486" s="109">
        <v>2.0842610432123099E-2</v>
      </c>
      <c r="E486" s="109">
        <v>-3.435113665423517E-2</v>
      </c>
      <c r="F486" s="109">
        <v>1.741189981198632E-2</v>
      </c>
      <c r="G486" s="109">
        <v>7.5276664512968772E-3</v>
      </c>
      <c r="H486" s="109">
        <v>1.8969028736828042E-2</v>
      </c>
      <c r="I486" s="109">
        <v>-4.1698506496858356E-2</v>
      </c>
      <c r="J486" s="109">
        <v>0.15949327430056814</v>
      </c>
      <c r="K486" s="109">
        <v>0.4359029603894784</v>
      </c>
      <c r="L486" s="109">
        <v>0.12437183481465985</v>
      </c>
      <c r="M486" s="109">
        <v>-1</v>
      </c>
      <c r="N486" s="109" t="s">
        <v>7794</v>
      </c>
      <c r="O486" s="109" t="s">
        <v>7794</v>
      </c>
      <c r="P486" s="109" t="s">
        <v>7794</v>
      </c>
      <c r="Q486" s="109" t="s">
        <v>7794</v>
      </c>
      <c r="R486" s="109" t="s">
        <v>7794</v>
      </c>
    </row>
    <row r="487" spans="1:18" ht="25.5">
      <c r="A487" s="89" t="s">
        <v>7717</v>
      </c>
      <c r="B487" s="89" t="s">
        <v>7733</v>
      </c>
      <c r="C487" s="109">
        <v>-0.72396656575669094</v>
      </c>
      <c r="D487" s="109">
        <v>0.27020414297052198</v>
      </c>
      <c r="E487" s="109">
        <v>9.6596370842514601E-2</v>
      </c>
      <c r="F487" s="109">
        <v>0.7675096565667463</v>
      </c>
      <c r="G487" s="109">
        <v>8.0707247069774724E-2</v>
      </c>
      <c r="H487" s="109">
        <v>3.7943069216639813E-2</v>
      </c>
      <c r="I487" s="109">
        <v>0.16657077638253481</v>
      </c>
      <c r="J487" s="109">
        <v>0.15799590676122977</v>
      </c>
      <c r="K487" s="109">
        <v>4.4941901352306246E-2</v>
      </c>
      <c r="L487" s="109">
        <v>-0.70978091446669134</v>
      </c>
      <c r="M487" s="109">
        <v>-1</v>
      </c>
      <c r="N487" s="109" t="s">
        <v>7794</v>
      </c>
      <c r="O487" s="109" t="s">
        <v>7794</v>
      </c>
      <c r="P487" s="109" t="s">
        <v>7794</v>
      </c>
      <c r="Q487" s="109" t="s">
        <v>7794</v>
      </c>
      <c r="R487" s="109" t="s">
        <v>7794</v>
      </c>
    </row>
    <row r="488" spans="1:18">
      <c r="A488" s="89" t="s">
        <v>7718</v>
      </c>
      <c r="B488" s="89" t="s">
        <v>7734</v>
      </c>
      <c r="C488" s="109">
        <v>-0.11617040616053687</v>
      </c>
      <c r="D488" s="109">
        <v>-3.8411159329359124E-2</v>
      </c>
      <c r="E488" s="109">
        <v>-0.59631073572851778</v>
      </c>
      <c r="F488" s="109">
        <v>0.12769096002857894</v>
      </c>
      <c r="G488" s="109">
        <v>6.3320727718562786E-2</v>
      </c>
      <c r="H488" s="109">
        <v>0.82667728126530782</v>
      </c>
      <c r="I488" s="109">
        <v>-0.76617987678334543</v>
      </c>
      <c r="J488" s="109">
        <v>1.015969618011443</v>
      </c>
      <c r="K488" s="109">
        <v>-0.66190468544352421</v>
      </c>
      <c r="L488" s="109">
        <v>0.95510614491732282</v>
      </c>
      <c r="M488" s="109">
        <v>-1</v>
      </c>
      <c r="N488" s="109" t="s">
        <v>7794</v>
      </c>
      <c r="O488" s="109" t="s">
        <v>7794</v>
      </c>
      <c r="P488" s="109" t="s">
        <v>7794</v>
      </c>
      <c r="Q488" s="109" t="s">
        <v>7794</v>
      </c>
      <c r="R488" s="109" t="s">
        <v>7794</v>
      </c>
    </row>
    <row r="489" spans="1:18">
      <c r="A489" s="89" t="s">
        <v>7719</v>
      </c>
      <c r="B489" s="89" t="s">
        <v>7735</v>
      </c>
      <c r="C489" s="109">
        <v>1.6473187026347649</v>
      </c>
      <c r="D489" s="109">
        <v>-1.4485787971275643E-3</v>
      </c>
      <c r="E489" s="109">
        <v>0.74553377989402647</v>
      </c>
      <c r="F489" s="109">
        <v>9.3913988390841086E-2</v>
      </c>
      <c r="G489" s="109">
        <v>0.14079227375815795</v>
      </c>
      <c r="H489" s="109">
        <v>-0.17299088046865618</v>
      </c>
      <c r="I489" s="109">
        <v>7.062100892147205E-2</v>
      </c>
      <c r="J489" s="109">
        <v>-6.3215823537211002E-2</v>
      </c>
      <c r="K489" s="109">
        <v>0.92597301774994567</v>
      </c>
      <c r="L489" s="109">
        <v>-7.172507966128927E-2</v>
      </c>
      <c r="M489" s="109">
        <v>-1</v>
      </c>
      <c r="N489" s="109" t="s">
        <v>7794</v>
      </c>
      <c r="O489" s="109" t="s">
        <v>7794</v>
      </c>
      <c r="P489" s="109" t="s">
        <v>7794</v>
      </c>
      <c r="Q489" s="109" t="s">
        <v>7794</v>
      </c>
      <c r="R489" s="109" t="s">
        <v>7794</v>
      </c>
    </row>
    <row r="490" spans="1:18">
      <c r="A490" s="89" t="s">
        <v>5095</v>
      </c>
      <c r="B490" s="89" t="s">
        <v>5096</v>
      </c>
      <c r="C490" s="109" t="s">
        <v>7794</v>
      </c>
      <c r="D490" s="109" t="s">
        <v>7794</v>
      </c>
      <c r="E490" s="109" t="s">
        <v>7794</v>
      </c>
      <c r="F490" s="109" t="s">
        <v>7794</v>
      </c>
      <c r="G490" s="109" t="s">
        <v>7794</v>
      </c>
      <c r="H490" s="109" t="s">
        <v>7794</v>
      </c>
      <c r="I490" s="109" t="s">
        <v>7794</v>
      </c>
      <c r="J490" s="109" t="s">
        <v>7794</v>
      </c>
      <c r="K490" s="109" t="s">
        <v>7794</v>
      </c>
      <c r="L490" s="109" t="s">
        <v>7794</v>
      </c>
      <c r="M490" s="109" t="s">
        <v>7794</v>
      </c>
      <c r="N490" s="109">
        <v>-9.6959068910500101E-2</v>
      </c>
      <c r="O490" s="109">
        <v>-0.70980191197449205</v>
      </c>
      <c r="P490" s="109">
        <v>2.6150249939809793</v>
      </c>
      <c r="Q490" s="109">
        <v>4.9258597500913828</v>
      </c>
      <c r="R490" s="109">
        <v>-0.98831289573082115</v>
      </c>
    </row>
    <row r="491" spans="1:18">
      <c r="A491" s="89" t="s">
        <v>5106</v>
      </c>
      <c r="B491" s="89" t="s">
        <v>5107</v>
      </c>
      <c r="C491" s="109" t="s">
        <v>7794</v>
      </c>
      <c r="D491" s="109" t="s">
        <v>7794</v>
      </c>
      <c r="E491" s="109" t="s">
        <v>7794</v>
      </c>
      <c r="F491" s="109" t="s">
        <v>7794</v>
      </c>
      <c r="G491" s="109" t="s">
        <v>7794</v>
      </c>
      <c r="H491" s="109" t="s">
        <v>7794</v>
      </c>
      <c r="I491" s="109" t="s">
        <v>7794</v>
      </c>
      <c r="J491" s="109" t="s">
        <v>7794</v>
      </c>
      <c r="K491" s="109" t="s">
        <v>7794</v>
      </c>
      <c r="L491" s="109" t="s">
        <v>7794</v>
      </c>
      <c r="M491" s="109" t="s">
        <v>7794</v>
      </c>
      <c r="N491" s="109">
        <v>-0.27557406841914878</v>
      </c>
      <c r="O491" s="109">
        <v>0.14739120799693595</v>
      </c>
      <c r="P491" s="109">
        <v>5.6060558292101437E-3</v>
      </c>
      <c r="Q491" s="109">
        <v>7.8552441097261783E-2</v>
      </c>
      <c r="R491" s="109">
        <v>0.85813714102648975</v>
      </c>
    </row>
    <row r="492" spans="1:18" ht="25.5">
      <c r="A492" s="89" t="s">
        <v>5127</v>
      </c>
      <c r="B492" s="89" t="s">
        <v>5128</v>
      </c>
      <c r="C492" s="109" t="s">
        <v>7794</v>
      </c>
      <c r="D492" s="109" t="s">
        <v>7794</v>
      </c>
      <c r="E492" s="109" t="s">
        <v>7794</v>
      </c>
      <c r="F492" s="109" t="s">
        <v>7794</v>
      </c>
      <c r="G492" s="109" t="s">
        <v>7794</v>
      </c>
      <c r="H492" s="109" t="s">
        <v>7794</v>
      </c>
      <c r="I492" s="109" t="s">
        <v>7794</v>
      </c>
      <c r="J492" s="109" t="s">
        <v>7794</v>
      </c>
      <c r="K492" s="109" t="s">
        <v>7794</v>
      </c>
      <c r="L492" s="109" t="s">
        <v>7794</v>
      </c>
      <c r="M492" s="109" t="s">
        <v>7794</v>
      </c>
      <c r="N492" s="109">
        <v>2.5160048776880641</v>
      </c>
      <c r="O492" s="109">
        <v>0.26945245446064847</v>
      </c>
      <c r="P492" s="109">
        <v>0.38704176716976368</v>
      </c>
      <c r="Q492" s="109">
        <v>0.94039136458658046</v>
      </c>
      <c r="R492" s="109">
        <v>0.23070645386231425</v>
      </c>
    </row>
    <row r="493" spans="1:18">
      <c r="A493" s="89" t="s">
        <v>5139</v>
      </c>
      <c r="B493" s="89" t="s">
        <v>5140</v>
      </c>
      <c r="C493" s="109" t="s">
        <v>7794</v>
      </c>
      <c r="D493" s="109" t="s">
        <v>7794</v>
      </c>
      <c r="E493" s="109" t="s">
        <v>7794</v>
      </c>
      <c r="F493" s="109" t="s">
        <v>7794</v>
      </c>
      <c r="G493" s="109" t="s">
        <v>7794</v>
      </c>
      <c r="H493" s="109" t="s">
        <v>7794</v>
      </c>
      <c r="I493" s="109" t="s">
        <v>7794</v>
      </c>
      <c r="J493" s="109" t="s">
        <v>7794</v>
      </c>
      <c r="K493" s="109" t="s">
        <v>7794</v>
      </c>
      <c r="L493" s="109" t="s">
        <v>7794</v>
      </c>
      <c r="M493" s="109" t="s">
        <v>7794</v>
      </c>
      <c r="N493" s="109">
        <v>6.9805045150120426E-2</v>
      </c>
      <c r="O493" s="109">
        <v>-0.34767283205551092</v>
      </c>
      <c r="P493" s="109">
        <v>1.9911188427488868</v>
      </c>
      <c r="Q493" s="109">
        <v>-0.44713737238509055</v>
      </c>
      <c r="R493" s="109">
        <v>0.60044174211145362</v>
      </c>
    </row>
    <row r="494" spans="1:18">
      <c r="A494" s="89" t="s">
        <v>5143</v>
      </c>
      <c r="B494" s="89" t="s">
        <v>5144</v>
      </c>
      <c r="C494" s="109" t="s">
        <v>7794</v>
      </c>
      <c r="D494" s="109" t="s">
        <v>7794</v>
      </c>
      <c r="E494" s="109" t="s">
        <v>7794</v>
      </c>
      <c r="F494" s="109" t="s">
        <v>7794</v>
      </c>
      <c r="G494" s="109" t="s">
        <v>7794</v>
      </c>
      <c r="H494" s="109" t="s">
        <v>7794</v>
      </c>
      <c r="I494" s="109" t="s">
        <v>7794</v>
      </c>
      <c r="J494" s="109" t="s">
        <v>7794</v>
      </c>
      <c r="K494" s="109" t="s">
        <v>7794</v>
      </c>
      <c r="L494" s="109" t="s">
        <v>7794</v>
      </c>
      <c r="M494" s="109" t="s">
        <v>7794</v>
      </c>
      <c r="N494" s="109">
        <v>-0.32509029564314229</v>
      </c>
      <c r="O494" s="109">
        <v>0.71147821180265547</v>
      </c>
      <c r="P494" s="109">
        <v>-0.3050540721745999</v>
      </c>
      <c r="Q494" s="109">
        <v>1.7320351539549907</v>
      </c>
      <c r="R494" s="109">
        <v>-0.51000693427452215</v>
      </c>
    </row>
    <row r="495" spans="1:18">
      <c r="A495" s="89" t="s">
        <v>5155</v>
      </c>
      <c r="B495" s="89" t="s">
        <v>5156</v>
      </c>
      <c r="C495" s="109" t="s">
        <v>7794</v>
      </c>
      <c r="D495" s="109" t="s">
        <v>7794</v>
      </c>
      <c r="E495" s="109" t="s">
        <v>7794</v>
      </c>
      <c r="F495" s="109" t="s">
        <v>7794</v>
      </c>
      <c r="G495" s="109" t="s">
        <v>7794</v>
      </c>
      <c r="H495" s="109" t="s">
        <v>7794</v>
      </c>
      <c r="I495" s="109" t="s">
        <v>7794</v>
      </c>
      <c r="J495" s="109" t="s">
        <v>7794</v>
      </c>
      <c r="K495" s="109" t="s">
        <v>7794</v>
      </c>
      <c r="L495" s="109" t="s">
        <v>7794</v>
      </c>
      <c r="M495" s="109" t="s">
        <v>7794</v>
      </c>
      <c r="N495" s="109">
        <v>-0.46566480486675532</v>
      </c>
      <c r="O495" s="109">
        <v>0.59091202395455733</v>
      </c>
      <c r="P495" s="109">
        <v>3.5489453102480306E-2</v>
      </c>
      <c r="Q495" s="109">
        <v>-0.43915294960786733</v>
      </c>
      <c r="R495" s="109">
        <v>1.1593006888869763</v>
      </c>
    </row>
    <row r="496" spans="1:18" ht="25.5">
      <c r="A496" s="89" t="s">
        <v>5177</v>
      </c>
      <c r="B496" s="89" t="s">
        <v>5178</v>
      </c>
      <c r="C496" s="109" t="s">
        <v>7794</v>
      </c>
      <c r="D496" s="109" t="s">
        <v>7794</v>
      </c>
      <c r="E496" s="109" t="s">
        <v>7794</v>
      </c>
      <c r="F496" s="109" t="s">
        <v>7794</v>
      </c>
      <c r="G496" s="109" t="s">
        <v>7794</v>
      </c>
      <c r="H496" s="109" t="s">
        <v>7794</v>
      </c>
      <c r="I496" s="109" t="s">
        <v>7794</v>
      </c>
      <c r="J496" s="109" t="s">
        <v>7794</v>
      </c>
      <c r="K496" s="109" t="s">
        <v>7794</v>
      </c>
      <c r="L496" s="109" t="s">
        <v>7794</v>
      </c>
      <c r="M496" s="109" t="s">
        <v>7794</v>
      </c>
      <c r="N496" s="109">
        <v>-1</v>
      </c>
      <c r="O496" s="109" t="s">
        <v>7794</v>
      </c>
      <c r="P496" s="109" t="s">
        <v>7794</v>
      </c>
      <c r="Q496" s="109" t="s">
        <v>7794</v>
      </c>
      <c r="R496" s="109" t="s">
        <v>7794</v>
      </c>
    </row>
    <row r="497" spans="1:18" ht="25.5">
      <c r="A497" s="89" t="s">
        <v>7688</v>
      </c>
      <c r="B497" s="89" t="s">
        <v>7753</v>
      </c>
      <c r="C497" s="109" t="s">
        <v>7794</v>
      </c>
      <c r="D497" s="109" t="s">
        <v>7794</v>
      </c>
      <c r="E497" s="109" t="s">
        <v>7794</v>
      </c>
      <c r="F497" s="109" t="s">
        <v>7794</v>
      </c>
      <c r="G497" s="109" t="s">
        <v>7794</v>
      </c>
      <c r="H497" s="109" t="s">
        <v>7794</v>
      </c>
      <c r="I497" s="109" t="s">
        <v>7794</v>
      </c>
      <c r="J497" s="109" t="s">
        <v>7794</v>
      </c>
      <c r="K497" s="109" t="s">
        <v>7794</v>
      </c>
      <c r="L497" s="109" t="s">
        <v>7794</v>
      </c>
      <c r="M497" s="109" t="s">
        <v>7794</v>
      </c>
      <c r="N497" s="109" t="s">
        <v>7794</v>
      </c>
      <c r="O497" s="109" t="s">
        <v>7794</v>
      </c>
      <c r="P497" s="109" t="s">
        <v>7794</v>
      </c>
      <c r="Q497" s="109" t="s">
        <v>7794</v>
      </c>
      <c r="R497" s="109" t="s">
        <v>7794</v>
      </c>
    </row>
    <row r="498" spans="1:18">
      <c r="A498" s="89" t="s">
        <v>5182</v>
      </c>
      <c r="B498" s="89" t="s">
        <v>5183</v>
      </c>
      <c r="C498" s="109" t="s">
        <v>7794</v>
      </c>
      <c r="D498" s="109" t="s">
        <v>7794</v>
      </c>
      <c r="E498" s="109" t="s">
        <v>7794</v>
      </c>
      <c r="F498" s="109" t="s">
        <v>7794</v>
      </c>
      <c r="G498" s="109" t="s">
        <v>7794</v>
      </c>
      <c r="H498" s="109" t="s">
        <v>7794</v>
      </c>
      <c r="I498" s="109" t="s">
        <v>7794</v>
      </c>
      <c r="J498" s="109" t="s">
        <v>7794</v>
      </c>
      <c r="K498" s="109" t="s">
        <v>7794</v>
      </c>
      <c r="L498" s="109" t="s">
        <v>7794</v>
      </c>
      <c r="M498" s="109" t="s">
        <v>7794</v>
      </c>
      <c r="N498" s="109">
        <v>20.431353380131149</v>
      </c>
      <c r="O498" s="109">
        <v>-0.59970493160026273</v>
      </c>
      <c r="P498" s="109">
        <v>-6.0927712652239285E-2</v>
      </c>
      <c r="Q498" s="109">
        <v>-0.19783843626939046</v>
      </c>
      <c r="R498" s="109">
        <v>2.9063518588192703</v>
      </c>
    </row>
    <row r="499" spans="1:18">
      <c r="A499" s="89" t="s">
        <v>5186</v>
      </c>
      <c r="B499" s="89" t="s">
        <v>5187</v>
      </c>
      <c r="C499" s="109" t="s">
        <v>7794</v>
      </c>
      <c r="D499" s="109" t="s">
        <v>7794</v>
      </c>
      <c r="E499" s="109" t="s">
        <v>7794</v>
      </c>
      <c r="F499" s="109" t="s">
        <v>7794</v>
      </c>
      <c r="G499" s="109" t="s">
        <v>7794</v>
      </c>
      <c r="H499" s="109" t="s">
        <v>7794</v>
      </c>
      <c r="I499" s="109" t="s">
        <v>7794</v>
      </c>
      <c r="J499" s="109" t="s">
        <v>7794</v>
      </c>
      <c r="K499" s="109" t="s">
        <v>7794</v>
      </c>
      <c r="L499" s="109" t="s">
        <v>7794</v>
      </c>
      <c r="M499" s="109" t="s">
        <v>7794</v>
      </c>
      <c r="N499" s="109">
        <v>1.7496563109339176</v>
      </c>
      <c r="O499" s="109">
        <v>1.8910692657503607</v>
      </c>
      <c r="P499" s="109">
        <v>-0.71361366643564028</v>
      </c>
      <c r="Q499" s="109">
        <v>0.41776721808990036</v>
      </c>
      <c r="R499" s="109">
        <v>0.61286157454191215</v>
      </c>
    </row>
    <row r="500" spans="1:18">
      <c r="A500" s="89" t="s">
        <v>5195</v>
      </c>
      <c r="B500" s="89" t="s">
        <v>5196</v>
      </c>
      <c r="C500" s="109" t="s">
        <v>7794</v>
      </c>
      <c r="D500" s="109" t="s">
        <v>7794</v>
      </c>
      <c r="E500" s="109" t="s">
        <v>7794</v>
      </c>
      <c r="F500" s="109" t="s">
        <v>7794</v>
      </c>
      <c r="G500" s="109" t="s">
        <v>7794</v>
      </c>
      <c r="H500" s="109" t="s">
        <v>7794</v>
      </c>
      <c r="I500" s="109" t="s">
        <v>7794</v>
      </c>
      <c r="J500" s="109" t="s">
        <v>7794</v>
      </c>
      <c r="K500" s="109" t="s">
        <v>7794</v>
      </c>
      <c r="L500" s="109" t="s">
        <v>7794</v>
      </c>
      <c r="M500" s="109" t="s">
        <v>7794</v>
      </c>
      <c r="N500" s="109" t="s">
        <v>7794</v>
      </c>
      <c r="O500" s="109" t="s">
        <v>7794</v>
      </c>
      <c r="P500" s="109" t="s">
        <v>7794</v>
      </c>
      <c r="Q500" s="109" t="s">
        <v>7794</v>
      </c>
      <c r="R500" s="109" t="s">
        <v>7794</v>
      </c>
    </row>
    <row r="501" spans="1:18">
      <c r="A501" s="89" t="s">
        <v>5198</v>
      </c>
      <c r="B501" s="89" t="s">
        <v>5199</v>
      </c>
      <c r="C501" s="109" t="s">
        <v>7794</v>
      </c>
      <c r="D501" s="109" t="s">
        <v>7794</v>
      </c>
      <c r="E501" s="109" t="s">
        <v>7794</v>
      </c>
      <c r="F501" s="109" t="s">
        <v>7794</v>
      </c>
      <c r="G501" s="109" t="s">
        <v>7794</v>
      </c>
      <c r="H501" s="109" t="s">
        <v>7794</v>
      </c>
      <c r="I501" s="109" t="s">
        <v>7794</v>
      </c>
      <c r="J501" s="109" t="s">
        <v>7794</v>
      </c>
      <c r="K501" s="109" t="s">
        <v>7794</v>
      </c>
      <c r="L501" s="109" t="s">
        <v>7794</v>
      </c>
      <c r="M501" s="109" t="s">
        <v>7794</v>
      </c>
      <c r="N501" s="109">
        <v>9.5829065308141503E-2</v>
      </c>
      <c r="O501" s="109">
        <v>-6.9904371414298838E-3</v>
      </c>
      <c r="P501" s="109">
        <v>9.3819476132100732E-2</v>
      </c>
      <c r="Q501" s="109">
        <v>0.14245281825874523</v>
      </c>
      <c r="R501" s="109">
        <v>5.4459473674689063E-2</v>
      </c>
    </row>
    <row r="502" spans="1:18" ht="25.5">
      <c r="A502" s="89" t="s">
        <v>5216</v>
      </c>
      <c r="B502" s="89" t="s">
        <v>5217</v>
      </c>
      <c r="C502" s="109" t="s">
        <v>7794</v>
      </c>
      <c r="D502" s="109" t="s">
        <v>7794</v>
      </c>
      <c r="E502" s="109" t="s">
        <v>7794</v>
      </c>
      <c r="F502" s="109" t="s">
        <v>7794</v>
      </c>
      <c r="G502" s="109" t="s">
        <v>7794</v>
      </c>
      <c r="H502" s="109" t="s">
        <v>7794</v>
      </c>
      <c r="I502" s="109" t="s">
        <v>7794</v>
      </c>
      <c r="J502" s="109" t="s">
        <v>7794</v>
      </c>
      <c r="K502" s="109" t="s">
        <v>7794</v>
      </c>
      <c r="L502" s="109" t="s">
        <v>7794</v>
      </c>
      <c r="M502" s="109" t="s">
        <v>7794</v>
      </c>
      <c r="N502" s="109" t="s">
        <v>7794</v>
      </c>
      <c r="O502" s="109">
        <v>-1</v>
      </c>
      <c r="P502" s="109" t="s">
        <v>7794</v>
      </c>
      <c r="Q502" s="109" t="s">
        <v>7794</v>
      </c>
      <c r="R502" s="109" t="s">
        <v>7794</v>
      </c>
    </row>
    <row r="503" spans="1:18">
      <c r="A503" s="89" t="s">
        <v>5223</v>
      </c>
      <c r="B503" s="89" t="s">
        <v>5224</v>
      </c>
      <c r="C503" s="109" t="s">
        <v>7794</v>
      </c>
      <c r="D503" s="109" t="s">
        <v>7794</v>
      </c>
      <c r="E503" s="109" t="s">
        <v>7794</v>
      </c>
      <c r="F503" s="109" t="s">
        <v>7794</v>
      </c>
      <c r="G503" s="109" t="s">
        <v>7794</v>
      </c>
      <c r="H503" s="109" t="s">
        <v>7794</v>
      </c>
      <c r="I503" s="109" t="s">
        <v>7794</v>
      </c>
      <c r="J503" s="109" t="s">
        <v>7794</v>
      </c>
      <c r="K503" s="109" t="s">
        <v>7794</v>
      </c>
      <c r="L503" s="109" t="s">
        <v>7794</v>
      </c>
      <c r="M503" s="109" t="s">
        <v>7794</v>
      </c>
      <c r="N503" s="109">
        <v>2.6255472014625063</v>
      </c>
      <c r="O503" s="109">
        <v>3.4280443815926542E-2</v>
      </c>
      <c r="P503" s="109">
        <v>0.14632327958994051</v>
      </c>
      <c r="Q503" s="109">
        <v>-0.18822883376936994</v>
      </c>
      <c r="R503" s="109">
        <v>4.7018166290222707E-2</v>
      </c>
    </row>
    <row r="504" spans="1:18">
      <c r="A504" s="89" t="s">
        <v>7676</v>
      </c>
      <c r="B504" s="89" t="s">
        <v>7677</v>
      </c>
      <c r="C504" s="109" t="s">
        <v>7794</v>
      </c>
      <c r="D504" s="109" t="s">
        <v>7794</v>
      </c>
      <c r="E504" s="109" t="s">
        <v>7794</v>
      </c>
      <c r="F504" s="109" t="s">
        <v>7794</v>
      </c>
      <c r="G504" s="109" t="s">
        <v>7794</v>
      </c>
      <c r="H504" s="109" t="s">
        <v>7794</v>
      </c>
      <c r="I504" s="109" t="s">
        <v>7794</v>
      </c>
      <c r="J504" s="109" t="s">
        <v>7794</v>
      </c>
      <c r="K504" s="109" t="s">
        <v>7794</v>
      </c>
      <c r="L504" s="109" t="s">
        <v>7794</v>
      </c>
      <c r="M504" s="109" t="s">
        <v>7794</v>
      </c>
      <c r="N504" s="109" t="s">
        <v>7794</v>
      </c>
      <c r="O504" s="109">
        <v>-1</v>
      </c>
      <c r="P504" s="109" t="s">
        <v>7794</v>
      </c>
      <c r="Q504" s="109" t="s">
        <v>7794</v>
      </c>
      <c r="R504" s="109" t="s">
        <v>7794</v>
      </c>
    </row>
    <row r="505" spans="1:18">
      <c r="A505" s="89" t="s">
        <v>5227</v>
      </c>
      <c r="B505" s="89" t="s">
        <v>5228</v>
      </c>
      <c r="C505" s="109" t="s">
        <v>7794</v>
      </c>
      <c r="D505" s="109" t="s">
        <v>7794</v>
      </c>
      <c r="E505" s="109" t="s">
        <v>7794</v>
      </c>
      <c r="F505" s="109" t="s">
        <v>7794</v>
      </c>
      <c r="G505" s="109" t="s">
        <v>7794</v>
      </c>
      <c r="H505" s="109" t="s">
        <v>7794</v>
      </c>
      <c r="I505" s="109" t="s">
        <v>7794</v>
      </c>
      <c r="J505" s="109" t="s">
        <v>7794</v>
      </c>
      <c r="K505" s="109" t="s">
        <v>7794</v>
      </c>
      <c r="L505" s="109" t="s">
        <v>7794</v>
      </c>
      <c r="M505" s="109" t="s">
        <v>7794</v>
      </c>
      <c r="N505" s="109">
        <v>-8.2225389407312055E-2</v>
      </c>
      <c r="O505" s="109">
        <v>0.11273479332838354</v>
      </c>
      <c r="P505" s="109">
        <v>-0.1190173412511647</v>
      </c>
      <c r="Q505" s="109">
        <v>1.2861780074218565E-2</v>
      </c>
      <c r="R505" s="109">
        <v>-4.8667370544459576E-2</v>
      </c>
    </row>
    <row r="506" spans="1:18" ht="25.5">
      <c r="A506" s="89" t="s">
        <v>5241</v>
      </c>
      <c r="B506" s="89" t="s">
        <v>5242</v>
      </c>
      <c r="C506" s="109" t="s">
        <v>7794</v>
      </c>
      <c r="D506" s="109" t="s">
        <v>7794</v>
      </c>
      <c r="E506" s="109" t="s">
        <v>7794</v>
      </c>
      <c r="F506" s="109" t="s">
        <v>7794</v>
      </c>
      <c r="G506" s="109" t="s">
        <v>7794</v>
      </c>
      <c r="H506" s="109" t="s">
        <v>7794</v>
      </c>
      <c r="I506" s="109" t="s">
        <v>7794</v>
      </c>
      <c r="J506" s="109" t="s">
        <v>7794</v>
      </c>
      <c r="K506" s="109" t="s">
        <v>7794</v>
      </c>
      <c r="L506" s="109" t="s">
        <v>7794</v>
      </c>
      <c r="M506" s="109" t="s">
        <v>7794</v>
      </c>
      <c r="N506" s="109">
        <v>-0.69706023105344361</v>
      </c>
      <c r="O506" s="109">
        <v>0.34517679542024315</v>
      </c>
      <c r="P506" s="109">
        <v>0.24646148222242537</v>
      </c>
      <c r="Q506" s="109">
        <v>-5.7938145800163543E-2</v>
      </c>
      <c r="R506" s="109">
        <v>1.8660229042353471</v>
      </c>
    </row>
    <row r="507" spans="1:18">
      <c r="A507" s="89" t="s">
        <v>5248</v>
      </c>
      <c r="B507" s="89" t="s">
        <v>5249</v>
      </c>
      <c r="C507" s="109" t="s">
        <v>7794</v>
      </c>
      <c r="D507" s="109" t="s">
        <v>7794</v>
      </c>
      <c r="E507" s="109" t="s">
        <v>7794</v>
      </c>
      <c r="F507" s="109" t="s">
        <v>7794</v>
      </c>
      <c r="G507" s="109" t="s">
        <v>7794</v>
      </c>
      <c r="H507" s="109" t="s">
        <v>7794</v>
      </c>
      <c r="I507" s="109" t="s">
        <v>7794</v>
      </c>
      <c r="J507" s="109" t="s">
        <v>7794</v>
      </c>
      <c r="K507" s="109" t="s">
        <v>7794</v>
      </c>
      <c r="L507" s="109" t="s">
        <v>7794</v>
      </c>
      <c r="M507" s="109" t="s">
        <v>7794</v>
      </c>
      <c r="N507" s="109">
        <v>0.16871715254008479</v>
      </c>
      <c r="O507" s="109">
        <v>0.24616768979009462</v>
      </c>
      <c r="P507" s="109">
        <v>0.18400407040417277</v>
      </c>
      <c r="Q507" s="109">
        <v>0.29214333189349917</v>
      </c>
      <c r="R507" s="109">
        <v>0.19925573349187609</v>
      </c>
    </row>
    <row r="508" spans="1:18">
      <c r="A508" s="89" t="s">
        <v>5259</v>
      </c>
      <c r="B508" s="89" t="s">
        <v>5260</v>
      </c>
      <c r="C508" s="109" t="s">
        <v>7794</v>
      </c>
      <c r="D508" s="109" t="s">
        <v>7794</v>
      </c>
      <c r="E508" s="109" t="s">
        <v>7794</v>
      </c>
      <c r="F508" s="109" t="s">
        <v>7794</v>
      </c>
      <c r="G508" s="109" t="s">
        <v>7794</v>
      </c>
      <c r="H508" s="109" t="s">
        <v>7794</v>
      </c>
      <c r="I508" s="109" t="s">
        <v>7794</v>
      </c>
      <c r="J508" s="109" t="s">
        <v>7794</v>
      </c>
      <c r="K508" s="109" t="s">
        <v>7794</v>
      </c>
      <c r="L508" s="109" t="s">
        <v>7794</v>
      </c>
      <c r="M508" s="109" t="s">
        <v>7794</v>
      </c>
      <c r="N508" s="109">
        <v>-0.30010071697439389</v>
      </c>
      <c r="O508" s="109">
        <v>1.9063927005407599E-2</v>
      </c>
      <c r="P508" s="109">
        <v>0.31576207038165682</v>
      </c>
      <c r="Q508" s="109">
        <v>-9.8769963269162542E-2</v>
      </c>
      <c r="R508" s="109">
        <v>0.97653174894757067</v>
      </c>
    </row>
    <row r="509" spans="1:18">
      <c r="A509" s="89" t="s">
        <v>5269</v>
      </c>
      <c r="B509" s="89" t="s">
        <v>5270</v>
      </c>
      <c r="C509" s="109" t="s">
        <v>7794</v>
      </c>
      <c r="D509" s="109" t="s">
        <v>7794</v>
      </c>
      <c r="E509" s="109" t="s">
        <v>7794</v>
      </c>
      <c r="F509" s="109" t="s">
        <v>7794</v>
      </c>
      <c r="G509" s="109" t="s">
        <v>7794</v>
      </c>
      <c r="H509" s="109" t="s">
        <v>7794</v>
      </c>
      <c r="I509" s="109" t="s">
        <v>7794</v>
      </c>
      <c r="J509" s="109" t="s">
        <v>7794</v>
      </c>
      <c r="K509" s="109" t="s">
        <v>7794</v>
      </c>
      <c r="L509" s="109" t="s">
        <v>7794</v>
      </c>
      <c r="M509" s="109" t="s">
        <v>7794</v>
      </c>
      <c r="N509" s="109">
        <v>6.5281121151485406</v>
      </c>
      <c r="O509" s="109">
        <v>-0.59885755816172281</v>
      </c>
      <c r="P509" s="109">
        <v>22.322515874109992</v>
      </c>
      <c r="Q509" s="109">
        <v>1.2930751266648386</v>
      </c>
      <c r="R509" s="109">
        <v>-0.865832938038408</v>
      </c>
    </row>
    <row r="510" spans="1:18">
      <c r="A510" s="89" t="s">
        <v>5273</v>
      </c>
      <c r="B510" s="89" t="s">
        <v>5274</v>
      </c>
      <c r="C510" s="109" t="s">
        <v>7794</v>
      </c>
      <c r="D510" s="109" t="s">
        <v>7794</v>
      </c>
      <c r="E510" s="109" t="s">
        <v>7794</v>
      </c>
      <c r="F510" s="109" t="s">
        <v>7794</v>
      </c>
      <c r="G510" s="109" t="s">
        <v>7794</v>
      </c>
      <c r="H510" s="109" t="s">
        <v>7794</v>
      </c>
      <c r="I510" s="109" t="s">
        <v>7794</v>
      </c>
      <c r="J510" s="109" t="s">
        <v>7794</v>
      </c>
      <c r="K510" s="109" t="s">
        <v>7794</v>
      </c>
      <c r="L510" s="109" t="s">
        <v>7794</v>
      </c>
      <c r="M510" s="109" t="s">
        <v>7794</v>
      </c>
      <c r="N510" s="109" t="s">
        <v>7794</v>
      </c>
      <c r="O510" s="109" t="s">
        <v>7794</v>
      </c>
      <c r="P510" s="109" t="s">
        <v>7794</v>
      </c>
      <c r="Q510" s="109" t="s">
        <v>7794</v>
      </c>
      <c r="R510" s="109" t="s">
        <v>7794</v>
      </c>
    </row>
    <row r="511" spans="1:18">
      <c r="A511" s="89" t="s">
        <v>5277</v>
      </c>
      <c r="B511" s="89" t="s">
        <v>220</v>
      </c>
      <c r="C511" s="109" t="s">
        <v>7794</v>
      </c>
      <c r="D511" s="109" t="s">
        <v>7794</v>
      </c>
      <c r="E511" s="109" t="s">
        <v>7794</v>
      </c>
      <c r="F511" s="109" t="s">
        <v>7794</v>
      </c>
      <c r="G511" s="109" t="s">
        <v>7794</v>
      </c>
      <c r="H511" s="109" t="s">
        <v>7794</v>
      </c>
      <c r="I511" s="109" t="s">
        <v>7794</v>
      </c>
      <c r="J511" s="109" t="s">
        <v>7794</v>
      </c>
      <c r="K511" s="109" t="s">
        <v>7794</v>
      </c>
      <c r="L511" s="109" t="s">
        <v>7794</v>
      </c>
      <c r="M511" s="109" t="s">
        <v>7794</v>
      </c>
      <c r="N511" s="109" t="s">
        <v>7794</v>
      </c>
      <c r="O511" s="109" t="s">
        <v>7794</v>
      </c>
      <c r="P511" s="109" t="s">
        <v>7794</v>
      </c>
      <c r="Q511" s="109" t="s">
        <v>7794</v>
      </c>
      <c r="R511" s="109" t="s">
        <v>7794</v>
      </c>
    </row>
    <row r="512" spans="1:18">
      <c r="A512" s="89" t="s">
        <v>7678</v>
      </c>
      <c r="B512" s="89" t="s">
        <v>7649</v>
      </c>
      <c r="C512" s="109" t="s">
        <v>7794</v>
      </c>
      <c r="D512" s="109" t="s">
        <v>7794</v>
      </c>
      <c r="E512" s="109" t="s">
        <v>7794</v>
      </c>
      <c r="F512" s="109" t="s">
        <v>7794</v>
      </c>
      <c r="G512" s="109" t="s">
        <v>7794</v>
      </c>
      <c r="H512" s="109" t="s">
        <v>7794</v>
      </c>
      <c r="I512" s="109" t="s">
        <v>7794</v>
      </c>
      <c r="J512" s="109" t="s">
        <v>7794</v>
      </c>
      <c r="K512" s="109" t="s">
        <v>7794</v>
      </c>
      <c r="L512" s="109" t="s">
        <v>7794</v>
      </c>
      <c r="M512" s="109" t="s">
        <v>7794</v>
      </c>
      <c r="N512" s="109" t="s">
        <v>7794</v>
      </c>
      <c r="O512" s="109">
        <v>2.994607740991853</v>
      </c>
      <c r="P512" s="109">
        <v>-0.26539038817635774</v>
      </c>
      <c r="Q512" s="109">
        <v>-0.4489546525958602</v>
      </c>
      <c r="R512" s="109">
        <v>9.6032450987287632E-2</v>
      </c>
    </row>
    <row r="513" spans="1:18">
      <c r="A513" s="89" t="s">
        <v>5281</v>
      </c>
      <c r="B513" s="89" t="s">
        <v>27</v>
      </c>
      <c r="C513" s="109" t="s">
        <v>7794</v>
      </c>
      <c r="D513" s="109" t="s">
        <v>7794</v>
      </c>
      <c r="E513" s="109" t="s">
        <v>7794</v>
      </c>
      <c r="F513" s="109" t="s">
        <v>7794</v>
      </c>
      <c r="G513" s="109" t="s">
        <v>7794</v>
      </c>
      <c r="H513" s="109" t="s">
        <v>7794</v>
      </c>
      <c r="I513" s="109" t="s">
        <v>7794</v>
      </c>
      <c r="J513" s="109" t="s">
        <v>7794</v>
      </c>
      <c r="K513" s="109" t="s">
        <v>7794</v>
      </c>
      <c r="L513" s="109" t="s">
        <v>7794</v>
      </c>
      <c r="M513" s="109" t="s">
        <v>7794</v>
      </c>
      <c r="N513" s="109">
        <v>-0.33605575837042356</v>
      </c>
      <c r="O513" s="109">
        <v>0.54785121681316662</v>
      </c>
      <c r="P513" s="109">
        <v>1.8770179200548469</v>
      </c>
      <c r="Q513" s="109">
        <v>-0.67748116039544426</v>
      </c>
      <c r="R513" s="109">
        <v>0.17856275260009058</v>
      </c>
    </row>
    <row r="514" spans="1:18">
      <c r="A514" s="89" t="s">
        <v>5291</v>
      </c>
      <c r="B514" s="89" t="s">
        <v>5292</v>
      </c>
      <c r="C514" s="109" t="s">
        <v>7794</v>
      </c>
      <c r="D514" s="109" t="s">
        <v>7794</v>
      </c>
      <c r="E514" s="109" t="s">
        <v>7794</v>
      </c>
      <c r="F514" s="109" t="s">
        <v>7794</v>
      </c>
      <c r="G514" s="109" t="s">
        <v>7794</v>
      </c>
      <c r="H514" s="109" t="s">
        <v>7794</v>
      </c>
      <c r="I514" s="109" t="s">
        <v>7794</v>
      </c>
      <c r="J514" s="109" t="s">
        <v>7794</v>
      </c>
      <c r="K514" s="109" t="s">
        <v>7794</v>
      </c>
      <c r="L514" s="109" t="s">
        <v>7794</v>
      </c>
      <c r="M514" s="109" t="s">
        <v>7794</v>
      </c>
      <c r="N514" s="109">
        <v>4.4154263100607878</v>
      </c>
      <c r="O514" s="109">
        <v>-0.78811871647068599</v>
      </c>
      <c r="P514" s="109">
        <v>2.3263066752153891</v>
      </c>
      <c r="Q514" s="109">
        <v>1.918117939147765</v>
      </c>
      <c r="R514" s="109">
        <v>-0.60067336178163222</v>
      </c>
    </row>
    <row r="515" spans="1:18" ht="25.5">
      <c r="A515" s="89" t="s">
        <v>5300</v>
      </c>
      <c r="B515" s="89" t="s">
        <v>5301</v>
      </c>
      <c r="C515" s="109" t="s">
        <v>7794</v>
      </c>
      <c r="D515" s="109" t="s">
        <v>7794</v>
      </c>
      <c r="E515" s="109" t="s">
        <v>7794</v>
      </c>
      <c r="F515" s="109" t="s">
        <v>7794</v>
      </c>
      <c r="G515" s="109" t="s">
        <v>7794</v>
      </c>
      <c r="H515" s="109" t="s">
        <v>7794</v>
      </c>
      <c r="I515" s="109" t="s">
        <v>7794</v>
      </c>
      <c r="J515" s="109" t="s">
        <v>7794</v>
      </c>
      <c r="K515" s="109" t="s">
        <v>7794</v>
      </c>
      <c r="L515" s="109" t="s">
        <v>7794</v>
      </c>
      <c r="M515" s="109" t="s">
        <v>7794</v>
      </c>
      <c r="N515" s="109">
        <v>1.2890888051361737</v>
      </c>
      <c r="O515" s="109">
        <v>4.4818054386768171</v>
      </c>
      <c r="P515" s="109">
        <v>-9.5170256563399613E-2</v>
      </c>
      <c r="Q515" s="109">
        <v>0.10540179273355177</v>
      </c>
      <c r="R515" s="109">
        <v>8.3163627953261932E-2</v>
      </c>
    </row>
    <row r="516" spans="1:18">
      <c r="A516" s="89" t="s">
        <v>7679</v>
      </c>
      <c r="B516" s="89" t="s">
        <v>7680</v>
      </c>
      <c r="C516" s="109" t="s">
        <v>7794</v>
      </c>
      <c r="D516" s="109" t="s">
        <v>7794</v>
      </c>
      <c r="E516" s="109" t="s">
        <v>7794</v>
      </c>
      <c r="F516" s="109" t="s">
        <v>7794</v>
      </c>
      <c r="G516" s="109" t="s">
        <v>7794</v>
      </c>
      <c r="H516" s="109" t="s">
        <v>7794</v>
      </c>
      <c r="I516" s="109" t="s">
        <v>7794</v>
      </c>
      <c r="J516" s="109" t="s">
        <v>7794</v>
      </c>
      <c r="K516" s="109" t="s">
        <v>7794</v>
      </c>
      <c r="L516" s="109" t="s">
        <v>7794</v>
      </c>
      <c r="M516" s="109" t="s">
        <v>7794</v>
      </c>
      <c r="N516" s="109" t="s">
        <v>7794</v>
      </c>
      <c r="O516" s="109" t="s">
        <v>7794</v>
      </c>
      <c r="P516" s="109" t="s">
        <v>7794</v>
      </c>
      <c r="Q516" s="109" t="s">
        <v>7794</v>
      </c>
      <c r="R516" s="109" t="s">
        <v>7794</v>
      </c>
    </row>
    <row r="517" spans="1:18">
      <c r="A517" s="89" t="s">
        <v>5305</v>
      </c>
      <c r="B517" s="89" t="s">
        <v>4296</v>
      </c>
      <c r="C517" s="109">
        <v>-2.9208503198932978E-2</v>
      </c>
      <c r="D517" s="109">
        <v>-0.16088500275258633</v>
      </c>
      <c r="E517" s="109">
        <v>-0.22803320807143068</v>
      </c>
      <c r="F517" s="109">
        <v>-8.5404450709994362E-2</v>
      </c>
      <c r="G517" s="109">
        <v>0.68868236441880137</v>
      </c>
      <c r="H517" s="109">
        <v>0.32171359518729958</v>
      </c>
      <c r="I517" s="109">
        <v>-8.2746539055149615E-3</v>
      </c>
      <c r="J517" s="109">
        <v>0.10476873565318723</v>
      </c>
      <c r="K517" s="109">
        <v>-7.563844799400532E-2</v>
      </c>
      <c r="L517" s="109">
        <v>0.50007709541876566</v>
      </c>
      <c r="M517" s="109">
        <v>-1.2436170592710072E-3</v>
      </c>
      <c r="N517" s="109">
        <v>0.50406951248220055</v>
      </c>
      <c r="O517" s="109">
        <v>0.26702476344412718</v>
      </c>
      <c r="P517" s="109">
        <v>0.14642672020297698</v>
      </c>
      <c r="Q517" s="109">
        <v>0.30118939986784787</v>
      </c>
      <c r="R517" s="109">
        <v>0.38399134090510456</v>
      </c>
    </row>
    <row r="518" spans="1:18">
      <c r="A518" s="89" t="s">
        <v>7720</v>
      </c>
      <c r="B518" s="89" t="s">
        <v>7736</v>
      </c>
      <c r="C518" s="109">
        <v>-8.1878828362446643E-2</v>
      </c>
      <c r="D518" s="109">
        <v>-0.20762769048064078</v>
      </c>
      <c r="E518" s="109">
        <v>-0.16157325040380444</v>
      </c>
      <c r="F518" s="109">
        <v>-0.12857336045917711</v>
      </c>
      <c r="G518" s="109">
        <v>-0.29496131548811344</v>
      </c>
      <c r="H518" s="109">
        <v>5.3435766324813283E-2</v>
      </c>
      <c r="I518" s="109">
        <v>0.87845134507283595</v>
      </c>
      <c r="J518" s="109">
        <v>-0.42337727484075938</v>
      </c>
      <c r="K518" s="109">
        <v>-0.47672375374733167</v>
      </c>
      <c r="L518" s="109">
        <v>-0.17558469722026038</v>
      </c>
      <c r="M518" s="109">
        <v>-1</v>
      </c>
      <c r="N518" s="109" t="s">
        <v>7794</v>
      </c>
      <c r="O518" s="109" t="s">
        <v>7794</v>
      </c>
      <c r="P518" s="109" t="s">
        <v>7794</v>
      </c>
      <c r="Q518" s="109" t="s">
        <v>7794</v>
      </c>
      <c r="R518" s="109" t="s">
        <v>7794</v>
      </c>
    </row>
    <row r="519" spans="1:18">
      <c r="A519" s="89" t="s">
        <v>5306</v>
      </c>
      <c r="B519" s="89" t="s">
        <v>4298</v>
      </c>
      <c r="C519" s="109">
        <v>-1</v>
      </c>
      <c r="D519" s="109" t="s">
        <v>7794</v>
      </c>
      <c r="E519" s="109">
        <v>-1</v>
      </c>
      <c r="F519" s="109" t="s">
        <v>7794</v>
      </c>
      <c r="G519" s="109" t="s">
        <v>7794</v>
      </c>
      <c r="H519" s="109" t="s">
        <v>7794</v>
      </c>
      <c r="I519" s="109" t="s">
        <v>7794</v>
      </c>
      <c r="J519" s="109" t="s">
        <v>7794</v>
      </c>
      <c r="K519" s="109" t="s">
        <v>7794</v>
      </c>
      <c r="L519" s="109" t="s">
        <v>7794</v>
      </c>
      <c r="M519" s="109" t="s">
        <v>7794</v>
      </c>
      <c r="N519" s="109">
        <v>0.90604774893912943</v>
      </c>
      <c r="O519" s="109">
        <v>-0.99992561858398887</v>
      </c>
      <c r="P519" s="109">
        <v>-1</v>
      </c>
      <c r="Q519" s="109" t="s">
        <v>7794</v>
      </c>
      <c r="R519" s="109">
        <v>-0.95626809742291508</v>
      </c>
    </row>
    <row r="520" spans="1:18">
      <c r="A520" s="89" t="s">
        <v>5316</v>
      </c>
      <c r="B520" s="89" t="s">
        <v>550</v>
      </c>
      <c r="C520" s="109" t="s">
        <v>7794</v>
      </c>
      <c r="D520" s="109" t="s">
        <v>7794</v>
      </c>
      <c r="E520" s="109" t="s">
        <v>7794</v>
      </c>
      <c r="F520" s="109" t="s">
        <v>7794</v>
      </c>
      <c r="G520" s="109" t="s">
        <v>7794</v>
      </c>
      <c r="H520" s="109" t="s">
        <v>7794</v>
      </c>
      <c r="I520" s="109" t="s">
        <v>7794</v>
      </c>
      <c r="J520" s="109" t="s">
        <v>7794</v>
      </c>
      <c r="K520" s="109" t="s">
        <v>7794</v>
      </c>
      <c r="L520" s="109" t="s">
        <v>7794</v>
      </c>
      <c r="M520" s="109">
        <v>6.3145848150354054</v>
      </c>
      <c r="N520" s="109">
        <v>0.57713740023001292</v>
      </c>
      <c r="O520" s="109">
        <v>-0.45701306818169629</v>
      </c>
      <c r="P520" s="109">
        <v>-0.15076883995663204</v>
      </c>
      <c r="Q520" s="109">
        <v>0.35015270689051192</v>
      </c>
      <c r="R520" s="109">
        <v>-0.97163346185363941</v>
      </c>
    </row>
    <row r="521" spans="1:18">
      <c r="A521" s="89" t="s">
        <v>5328</v>
      </c>
      <c r="B521" s="89" t="s">
        <v>1209</v>
      </c>
      <c r="C521" s="109" t="s">
        <v>7794</v>
      </c>
      <c r="D521" s="109" t="s">
        <v>7794</v>
      </c>
      <c r="E521" s="109" t="s">
        <v>7794</v>
      </c>
      <c r="F521" s="109" t="s">
        <v>7794</v>
      </c>
      <c r="G521" s="109" t="s">
        <v>7794</v>
      </c>
      <c r="H521" s="109" t="s">
        <v>7794</v>
      </c>
      <c r="I521" s="109" t="s">
        <v>7794</v>
      </c>
      <c r="J521" s="109" t="s">
        <v>7794</v>
      </c>
      <c r="K521" s="109" t="s">
        <v>7794</v>
      </c>
      <c r="L521" s="109" t="s">
        <v>7794</v>
      </c>
      <c r="M521" s="109" t="s">
        <v>7794</v>
      </c>
      <c r="N521" s="109">
        <v>2.1898741976140834</v>
      </c>
      <c r="O521" s="109">
        <v>-0.27076639358859256</v>
      </c>
      <c r="P521" s="109">
        <v>-0.66671290596405852</v>
      </c>
      <c r="Q521" s="109">
        <v>0.24035799716713724</v>
      </c>
      <c r="R521" s="109">
        <v>3.5205539069714664</v>
      </c>
    </row>
    <row r="522" spans="1:18">
      <c r="A522" s="89" t="s">
        <v>5330</v>
      </c>
      <c r="B522" s="89" t="s">
        <v>1230</v>
      </c>
      <c r="C522" s="109">
        <v>-2.1340557200458243E-2</v>
      </c>
      <c r="D522" s="109">
        <v>-0.15488783462373723</v>
      </c>
      <c r="E522" s="109">
        <v>-0.23617085838926799</v>
      </c>
      <c r="F522" s="109">
        <v>-7.9380734698673683E-2</v>
      </c>
      <c r="G522" s="109">
        <v>0.81860415204643977</v>
      </c>
      <c r="H522" s="109">
        <v>0.33545096953701448</v>
      </c>
      <c r="I522" s="109">
        <v>-4.4091595945134898E-2</v>
      </c>
      <c r="J522" s="109">
        <v>0.1466902281660758</v>
      </c>
      <c r="K522" s="109">
        <v>-5.962941400176569E-2</v>
      </c>
      <c r="L522" s="109">
        <v>0.51306541890790758</v>
      </c>
      <c r="M522" s="109">
        <v>-0.17095481797789358</v>
      </c>
      <c r="N522" s="109">
        <v>0.50960070999830487</v>
      </c>
      <c r="O522" s="109">
        <v>0.29154538084198944</v>
      </c>
      <c r="P522" s="109">
        <v>0.1337769640057711</v>
      </c>
      <c r="Q522" s="109">
        <v>0.33466135571075406</v>
      </c>
      <c r="R522" s="109">
        <v>0.41688712975685416</v>
      </c>
    </row>
    <row r="523" spans="1:18">
      <c r="A523" s="89" t="s">
        <v>5349</v>
      </c>
      <c r="B523" s="89" t="s">
        <v>2473</v>
      </c>
      <c r="C523" s="109" t="s">
        <v>7794</v>
      </c>
      <c r="D523" s="109" t="s">
        <v>7794</v>
      </c>
      <c r="E523" s="109" t="s">
        <v>7794</v>
      </c>
      <c r="F523" s="109" t="s">
        <v>7794</v>
      </c>
      <c r="G523" s="109" t="s">
        <v>7794</v>
      </c>
      <c r="H523" s="109" t="s">
        <v>7794</v>
      </c>
      <c r="I523" s="109" t="s">
        <v>7794</v>
      </c>
      <c r="J523" s="109" t="s">
        <v>7794</v>
      </c>
      <c r="K523" s="109" t="s">
        <v>7794</v>
      </c>
      <c r="L523" s="109" t="s">
        <v>7794</v>
      </c>
      <c r="M523" s="109" t="s">
        <v>7794</v>
      </c>
      <c r="N523" s="109">
        <v>0.1680561409819088</v>
      </c>
      <c r="O523" s="109">
        <v>0.65852570721951187</v>
      </c>
      <c r="P523" s="109">
        <v>0.37136819081265515</v>
      </c>
      <c r="Q523" s="109">
        <v>0.13023251998175733</v>
      </c>
      <c r="R523" s="109">
        <v>7.6747940163484074E-2</v>
      </c>
    </row>
    <row r="524" spans="1:18">
      <c r="A524" s="89" t="s">
        <v>5374</v>
      </c>
      <c r="B524" s="89" t="s">
        <v>5375</v>
      </c>
      <c r="C524" s="109">
        <v>6.8482786775759585E-2</v>
      </c>
      <c r="D524" s="109">
        <v>0.20094746284845133</v>
      </c>
      <c r="E524" s="109">
        <v>5.7543666310857278E-2</v>
      </c>
      <c r="F524" s="109">
        <v>0.16711976886094626</v>
      </c>
      <c r="G524" s="109">
        <v>-3.0044652190812537E-2</v>
      </c>
      <c r="H524" s="109">
        <v>0.2128461324139499</v>
      </c>
      <c r="I524" s="109">
        <v>0.16795140986301349</v>
      </c>
      <c r="J524" s="109">
        <v>0.14853292495371684</v>
      </c>
      <c r="K524" s="109">
        <v>1.2343682368420428E-2</v>
      </c>
      <c r="L524" s="109">
        <v>9.6255934871283255E-2</v>
      </c>
      <c r="M524" s="109">
        <v>0.13470513235171233</v>
      </c>
      <c r="N524" s="109">
        <v>0.14940719422398763</v>
      </c>
      <c r="O524" s="109">
        <v>-2.6273277672693274E-2</v>
      </c>
      <c r="P524" s="109">
        <v>9.8767984280551113E-2</v>
      </c>
      <c r="Q524" s="109">
        <v>0.13370188797140092</v>
      </c>
      <c r="R524" s="109">
        <v>0.18676898730124458</v>
      </c>
    </row>
    <row r="525" spans="1:18">
      <c r="A525" s="89" t="s">
        <v>5376</v>
      </c>
      <c r="B525" s="89" t="s">
        <v>2761</v>
      </c>
      <c r="C525" s="109">
        <v>0.1023337722209996</v>
      </c>
      <c r="D525" s="109">
        <v>0.15125257061426356</v>
      </c>
      <c r="E525" s="109">
        <v>8.5588324193004439E-2</v>
      </c>
      <c r="F525" s="109">
        <v>0.16149268531390137</v>
      </c>
      <c r="G525" s="109">
        <v>-6.182854594979259E-2</v>
      </c>
      <c r="H525" s="109">
        <v>0.14174859608174772</v>
      </c>
      <c r="I525" s="109">
        <v>0.10179289023088822</v>
      </c>
      <c r="J525" s="109">
        <v>0.10872645104767442</v>
      </c>
      <c r="K525" s="109">
        <v>0.10741411182614313</v>
      </c>
      <c r="L525" s="109">
        <v>8.6240186926709983E-2</v>
      </c>
      <c r="M525" s="109">
        <v>0.19216142507207312</v>
      </c>
      <c r="N525" s="109">
        <v>9.1910345398804605E-2</v>
      </c>
      <c r="O525" s="109">
        <v>2.4844936382637517E-3</v>
      </c>
      <c r="P525" s="109">
        <v>8.550904672864168E-2</v>
      </c>
      <c r="Q525" s="109">
        <v>0.11851358859052263</v>
      </c>
      <c r="R525" s="109">
        <v>0.14179526317943991</v>
      </c>
    </row>
    <row r="526" spans="1:18">
      <c r="A526" s="89" t="s">
        <v>5385</v>
      </c>
      <c r="B526" s="89" t="s">
        <v>2765</v>
      </c>
      <c r="C526" s="109">
        <v>0.1794812868914144</v>
      </c>
      <c r="D526" s="109">
        <v>0.12122100634476451</v>
      </c>
      <c r="E526" s="109">
        <v>4.8707536206067603E-2</v>
      </c>
      <c r="F526" s="109">
        <v>9.1123422758615957E-2</v>
      </c>
      <c r="G526" s="109">
        <v>0.2012709879494381</v>
      </c>
      <c r="H526" s="109">
        <v>0.22469339581218484</v>
      </c>
      <c r="I526" s="109">
        <v>0.26278952360079644</v>
      </c>
      <c r="J526" s="109">
        <v>5.8783320245541892E-2</v>
      </c>
      <c r="K526" s="109">
        <v>7.2098601692783371E-2</v>
      </c>
      <c r="L526" s="109">
        <v>8.3723404932341872E-2</v>
      </c>
      <c r="M526" s="109">
        <v>0.11127701635696119</v>
      </c>
      <c r="N526" s="109">
        <v>0.11038876192441638</v>
      </c>
      <c r="O526" s="109">
        <v>4.8393898317596662E-2</v>
      </c>
      <c r="P526" s="109">
        <v>0.14020362793015129</v>
      </c>
      <c r="Q526" s="109">
        <v>8.3965155546203318E-2</v>
      </c>
      <c r="R526" s="109">
        <v>0.1594130678894925</v>
      </c>
    </row>
    <row r="527" spans="1:18">
      <c r="A527" s="89" t="s">
        <v>5403</v>
      </c>
      <c r="B527" s="89" t="s">
        <v>5404</v>
      </c>
      <c r="C527" s="109">
        <v>-0.26597360972738937</v>
      </c>
      <c r="D527" s="109">
        <v>0.71248809494257448</v>
      </c>
      <c r="E527" s="109">
        <v>-0.10943286270148489</v>
      </c>
      <c r="F527" s="109">
        <v>0.26238604137090094</v>
      </c>
      <c r="G527" s="109">
        <v>-0.28660431961957755</v>
      </c>
      <c r="H527" s="109">
        <v>0.25361633341122847</v>
      </c>
      <c r="I527" s="109">
        <v>-0.20647769658453874</v>
      </c>
      <c r="J527" s="109">
        <v>0.34867904634239721</v>
      </c>
      <c r="K527" s="109">
        <v>-0.24695206652660295</v>
      </c>
      <c r="L527" s="109">
        <v>8.1345559954078883E-2</v>
      </c>
      <c r="M527" s="109">
        <v>-4.103782003961276E-2</v>
      </c>
      <c r="N527" s="109">
        <v>0.35444522037297022</v>
      </c>
      <c r="O527" s="109">
        <v>-0.29384943336808389</v>
      </c>
      <c r="P527" s="109">
        <v>3.5010880915092191E-2</v>
      </c>
      <c r="Q527" s="109">
        <v>-3.006567155007045E-2</v>
      </c>
      <c r="R527" s="109">
        <v>0.49432479105661442</v>
      </c>
    </row>
    <row r="528" spans="1:18">
      <c r="A528" s="89" t="s">
        <v>5412</v>
      </c>
      <c r="B528" s="89" t="s">
        <v>2759</v>
      </c>
      <c r="C528" s="109">
        <v>-0.24524113390471236</v>
      </c>
      <c r="D528" s="109">
        <v>0.44297678207832392</v>
      </c>
      <c r="E528" s="109">
        <v>0.23248534071624372</v>
      </c>
      <c r="F528" s="109">
        <v>0.10689796176464883</v>
      </c>
      <c r="G528" s="109">
        <v>-0.47050470655275911</v>
      </c>
      <c r="H528" s="109">
        <v>0.60556611139356931</v>
      </c>
      <c r="I528" s="109">
        <v>3.0330683022988802E-2</v>
      </c>
      <c r="J528" s="109">
        <v>0.85612994627800543</v>
      </c>
      <c r="K528" s="109">
        <v>-0.45341472937059812</v>
      </c>
      <c r="L528" s="109">
        <v>-8.3273906822557531E-2</v>
      </c>
      <c r="M528" s="109">
        <v>0.35078249137886286</v>
      </c>
      <c r="N528" s="109">
        <v>0.32148098221857024</v>
      </c>
      <c r="O528" s="109">
        <v>-0.39683284965697629</v>
      </c>
      <c r="P528" s="109">
        <v>0.31014645042714806</v>
      </c>
      <c r="Q528" s="109">
        <v>0.24097659304247898</v>
      </c>
      <c r="R528" s="109">
        <v>0.63092442611828892</v>
      </c>
    </row>
    <row r="529" spans="1:18">
      <c r="A529" s="89" t="s">
        <v>5421</v>
      </c>
      <c r="B529" s="89" t="s">
        <v>5422</v>
      </c>
      <c r="C529" s="109">
        <v>-4.271434012087405E-3</v>
      </c>
      <c r="D529" s="109">
        <v>0.10164209639267474</v>
      </c>
      <c r="E529" s="109">
        <v>0.13514516839383917</v>
      </c>
      <c r="F529" s="109">
        <v>0.16344550459352059</v>
      </c>
      <c r="G529" s="109">
        <v>-8.5690890298826261E-2</v>
      </c>
      <c r="H529" s="109">
        <v>0.25024061462054181</v>
      </c>
      <c r="I529" s="109">
        <v>0.19022462307708654</v>
      </c>
      <c r="J529" s="109">
        <v>0.42537644228288896</v>
      </c>
      <c r="K529" s="109">
        <v>-0.21202243071599991</v>
      </c>
      <c r="L529" s="109">
        <v>0.11484323925883744</v>
      </c>
      <c r="M529" s="109">
        <v>0.22927970797399011</v>
      </c>
      <c r="N529" s="109">
        <v>0.28492646777169739</v>
      </c>
      <c r="O529" s="109">
        <v>-0.4678513738266904</v>
      </c>
      <c r="P529" s="109">
        <v>0.41011081082641843</v>
      </c>
      <c r="Q529" s="109">
        <v>0.29213259364923494</v>
      </c>
      <c r="R529" s="109">
        <v>0.3387588701099904</v>
      </c>
    </row>
    <row r="530" spans="1:18">
      <c r="A530" s="89" t="s">
        <v>5431</v>
      </c>
      <c r="B530" s="89" t="s">
        <v>5432</v>
      </c>
      <c r="C530" s="109">
        <v>-0.28199248022491541</v>
      </c>
      <c r="D530" s="109">
        <v>0.18355152175134792</v>
      </c>
      <c r="E530" s="109">
        <v>0.13468653822018695</v>
      </c>
      <c r="F530" s="109">
        <v>0.15115019290546994</v>
      </c>
      <c r="G530" s="109">
        <v>-4.574103382607797E-2</v>
      </c>
      <c r="H530" s="109">
        <v>0.67466538942635657</v>
      </c>
      <c r="I530" s="109">
        <v>1.9995799777266399E-2</v>
      </c>
      <c r="J530" s="109">
        <v>0.21074196860011485</v>
      </c>
      <c r="K530" s="109">
        <v>-8.6190656183713243E-2</v>
      </c>
      <c r="L530" s="109">
        <v>0.18022475527044302</v>
      </c>
      <c r="M530" s="109">
        <v>0.12235735702829986</v>
      </c>
      <c r="N530" s="109">
        <v>0.17220231833992372</v>
      </c>
      <c r="O530" s="109">
        <v>-0.37052540414412338</v>
      </c>
      <c r="P530" s="109">
        <v>0.26403889030912775</v>
      </c>
      <c r="Q530" s="109">
        <v>0.38246357987054802</v>
      </c>
      <c r="R530" s="109">
        <v>0.34327856816852331</v>
      </c>
    </row>
    <row r="531" spans="1:18">
      <c r="A531" s="89" t="s">
        <v>5441</v>
      </c>
      <c r="B531" s="89" t="s">
        <v>5442</v>
      </c>
      <c r="C531" s="109">
        <v>6.2205761116916891E-2</v>
      </c>
      <c r="D531" s="109">
        <v>0.43776222280126431</v>
      </c>
      <c r="E531" s="109">
        <v>5.7057586063708809E-2</v>
      </c>
      <c r="F531" s="109">
        <v>0.29378544824297803</v>
      </c>
      <c r="G531" s="109">
        <v>-0.13103527837924911</v>
      </c>
      <c r="H531" s="109">
        <v>0.31237358544219873</v>
      </c>
      <c r="I531" s="109">
        <v>0.28138893902972462</v>
      </c>
      <c r="J531" s="109">
        <v>0.34082718338059914</v>
      </c>
      <c r="K531" s="109">
        <v>-0.14184685891537319</v>
      </c>
      <c r="L531" s="109">
        <v>0.17038314296997559</v>
      </c>
      <c r="M531" s="109">
        <v>7.0719940227070177E-2</v>
      </c>
      <c r="N531" s="109">
        <v>0.32030864362428502</v>
      </c>
      <c r="O531" s="109">
        <v>-6.013317472958668E-2</v>
      </c>
      <c r="P531" s="109">
        <v>1.3455626586625469E-2</v>
      </c>
      <c r="Q531" s="109">
        <v>0.26898385124412871</v>
      </c>
      <c r="R531" s="109">
        <v>0.24461222211361577</v>
      </c>
    </row>
    <row r="532" spans="1:18">
      <c r="A532" s="89" t="s">
        <v>5451</v>
      </c>
      <c r="B532" s="89" t="s">
        <v>5452</v>
      </c>
      <c r="C532" s="109">
        <v>-2.2355416150989127E-2</v>
      </c>
      <c r="D532" s="109">
        <v>0.35594934450362858</v>
      </c>
      <c r="E532" s="109">
        <v>-7.4128682717727878E-2</v>
      </c>
      <c r="F532" s="109">
        <v>0.82380232658468189</v>
      </c>
      <c r="G532" s="109">
        <v>-0.45964409836733688</v>
      </c>
      <c r="H532" s="109">
        <v>0.3416903070069619</v>
      </c>
      <c r="I532" s="109">
        <v>0.14249122752640631</v>
      </c>
      <c r="J532" s="109">
        <v>0.24568152127774301</v>
      </c>
      <c r="K532" s="109">
        <v>7.5067761072948436E-2</v>
      </c>
      <c r="L532" s="109">
        <v>-9.5844361951803014E-2</v>
      </c>
      <c r="M532" s="109">
        <v>0.20066167039342497</v>
      </c>
      <c r="N532" s="109">
        <v>0.40756226402725426</v>
      </c>
      <c r="O532" s="109">
        <v>-0.38638612237319625</v>
      </c>
      <c r="P532" s="109">
        <v>0.24132050426809148</v>
      </c>
      <c r="Q532" s="109">
        <v>0.23748962521108075</v>
      </c>
      <c r="R532" s="109">
        <v>0.34903343406145848</v>
      </c>
    </row>
    <row r="533" spans="1:18">
      <c r="A533" s="89" t="s">
        <v>5470</v>
      </c>
      <c r="B533" s="89" t="s">
        <v>47</v>
      </c>
      <c r="C533" s="109">
        <v>-8.4939969084199207E-2</v>
      </c>
      <c r="D533" s="109">
        <v>0.20259541111446699</v>
      </c>
      <c r="E533" s="109">
        <v>6.4016623175573439E-3</v>
      </c>
      <c r="F533" s="109">
        <v>0.13598266906350598</v>
      </c>
      <c r="G533" s="109">
        <v>-0.19299752704960793</v>
      </c>
      <c r="H533" s="109">
        <v>0.12644162034441631</v>
      </c>
      <c r="I533" s="109">
        <v>2.288758436334315E-2</v>
      </c>
      <c r="J533" s="109">
        <v>0.10267113935955963</v>
      </c>
      <c r="K533" s="109">
        <v>-6.6359513541685011E-2</v>
      </c>
      <c r="L533" s="109">
        <v>0.10984546402755835</v>
      </c>
      <c r="M533" s="109">
        <v>5.1371872573438004E-2</v>
      </c>
      <c r="N533" s="109">
        <v>0.10285485568990449</v>
      </c>
      <c r="O533" s="109">
        <v>9.659392684860979E-2</v>
      </c>
      <c r="P533" s="109">
        <v>-7.4961567954521358E-2</v>
      </c>
      <c r="Q533" s="109">
        <v>8.1085117868288981E-2</v>
      </c>
      <c r="R533" s="109">
        <v>0.21907369635057705</v>
      </c>
    </row>
    <row r="534" spans="1:18">
      <c r="A534" s="89" t="s">
        <v>5492</v>
      </c>
      <c r="B534" s="89" t="s">
        <v>7681</v>
      </c>
      <c r="C534" s="109" t="s">
        <v>7794</v>
      </c>
      <c r="D534" s="109" t="s">
        <v>7794</v>
      </c>
      <c r="E534" s="109" t="s">
        <v>7794</v>
      </c>
      <c r="F534" s="109" t="s">
        <v>7794</v>
      </c>
      <c r="G534" s="109" t="s">
        <v>7794</v>
      </c>
      <c r="H534" s="109" t="s">
        <v>7794</v>
      </c>
      <c r="I534" s="109" t="s">
        <v>7794</v>
      </c>
      <c r="J534" s="109" t="s">
        <v>7794</v>
      </c>
      <c r="K534" s="109" t="s">
        <v>7794</v>
      </c>
      <c r="L534" s="109" t="s">
        <v>7794</v>
      </c>
      <c r="M534" s="109" t="s">
        <v>7794</v>
      </c>
      <c r="N534" s="109">
        <v>-3.6138174359925168E-2</v>
      </c>
      <c r="O534" s="109">
        <v>-0.10653378984306261</v>
      </c>
      <c r="P534" s="109">
        <v>0.34974025524691421</v>
      </c>
      <c r="Q534" s="109">
        <v>0.13266146099286802</v>
      </c>
      <c r="R534" s="109">
        <v>0.15287172217105716</v>
      </c>
    </row>
    <row r="535" spans="1:18">
      <c r="A535" s="89" t="s">
        <v>5494</v>
      </c>
      <c r="B535" s="89" t="s">
        <v>176</v>
      </c>
      <c r="C535" s="109" t="s">
        <v>7794</v>
      </c>
      <c r="D535" s="109" t="s">
        <v>7794</v>
      </c>
      <c r="E535" s="109" t="s">
        <v>7794</v>
      </c>
      <c r="F535" s="109" t="s">
        <v>7794</v>
      </c>
      <c r="G535" s="109" t="s">
        <v>7794</v>
      </c>
      <c r="H535" s="109" t="s">
        <v>7794</v>
      </c>
      <c r="I535" s="109" t="s">
        <v>7794</v>
      </c>
      <c r="J535" s="109" t="s">
        <v>7794</v>
      </c>
      <c r="K535" s="109" t="s">
        <v>7794</v>
      </c>
      <c r="L535" s="109" t="s">
        <v>7794</v>
      </c>
      <c r="M535" s="109" t="s">
        <v>7794</v>
      </c>
      <c r="N535" s="109">
        <v>-3.1152726796571439E-2</v>
      </c>
      <c r="O535" s="109">
        <v>-9.4081909100297789E-2</v>
      </c>
      <c r="P535" s="109">
        <v>0.34764076927104259</v>
      </c>
      <c r="Q535" s="109">
        <v>0.11398548772946349</v>
      </c>
      <c r="R535" s="109">
        <v>0.15116383131960198</v>
      </c>
    </row>
    <row r="536" spans="1:18" ht="25.5">
      <c r="A536" s="89" t="s">
        <v>5521</v>
      </c>
      <c r="B536" s="89" t="s">
        <v>2962</v>
      </c>
      <c r="C536" s="109" t="s">
        <v>7794</v>
      </c>
      <c r="D536" s="109" t="s">
        <v>7794</v>
      </c>
      <c r="E536" s="109" t="s">
        <v>7794</v>
      </c>
      <c r="F536" s="109" t="s">
        <v>7794</v>
      </c>
      <c r="G536" s="109" t="s">
        <v>7794</v>
      </c>
      <c r="H536" s="109" t="s">
        <v>7794</v>
      </c>
      <c r="I536" s="109" t="s">
        <v>7794</v>
      </c>
      <c r="J536" s="109" t="s">
        <v>7794</v>
      </c>
      <c r="K536" s="109" t="s">
        <v>7794</v>
      </c>
      <c r="L536" s="109" t="s">
        <v>7794</v>
      </c>
      <c r="M536" s="109" t="s">
        <v>7794</v>
      </c>
      <c r="N536" s="109">
        <v>-1</v>
      </c>
      <c r="O536" s="109" t="s">
        <v>7794</v>
      </c>
      <c r="P536" s="109" t="s">
        <v>7794</v>
      </c>
      <c r="Q536" s="109" t="s">
        <v>7794</v>
      </c>
      <c r="R536" s="109" t="s">
        <v>7794</v>
      </c>
    </row>
    <row r="537" spans="1:18">
      <c r="A537" s="89" t="s">
        <v>5537</v>
      </c>
      <c r="B537" s="89" t="s">
        <v>215</v>
      </c>
      <c r="C537" s="109" t="s">
        <v>7794</v>
      </c>
      <c r="D537" s="109" t="s">
        <v>7794</v>
      </c>
      <c r="E537" s="109" t="s">
        <v>7794</v>
      </c>
      <c r="F537" s="109" t="s">
        <v>7794</v>
      </c>
      <c r="G537" s="109" t="s">
        <v>7794</v>
      </c>
      <c r="H537" s="109" t="s">
        <v>7794</v>
      </c>
      <c r="I537" s="109" t="s">
        <v>7794</v>
      </c>
      <c r="J537" s="109" t="s">
        <v>7794</v>
      </c>
      <c r="K537" s="109" t="s">
        <v>7794</v>
      </c>
      <c r="L537" s="109" t="s">
        <v>7794</v>
      </c>
      <c r="M537" s="109" t="s">
        <v>7794</v>
      </c>
      <c r="N537" s="109" t="s">
        <v>7794</v>
      </c>
      <c r="O537" s="109" t="s">
        <v>7794</v>
      </c>
      <c r="P537" s="109" t="s">
        <v>7794</v>
      </c>
      <c r="Q537" s="109" t="s">
        <v>7794</v>
      </c>
      <c r="R537" s="109" t="s">
        <v>7794</v>
      </c>
    </row>
    <row r="538" spans="1:18">
      <c r="A538" s="89" t="s">
        <v>5544</v>
      </c>
      <c r="B538" s="89" t="s">
        <v>5545</v>
      </c>
      <c r="C538" s="109" t="s">
        <v>7794</v>
      </c>
      <c r="D538" s="109" t="s">
        <v>7794</v>
      </c>
      <c r="E538" s="109" t="s">
        <v>7794</v>
      </c>
      <c r="F538" s="109" t="s">
        <v>7794</v>
      </c>
      <c r="G538" s="109" t="s">
        <v>7794</v>
      </c>
      <c r="H538" s="109" t="s">
        <v>7794</v>
      </c>
      <c r="I538" s="109" t="s">
        <v>7794</v>
      </c>
      <c r="J538" s="109" t="s">
        <v>7794</v>
      </c>
      <c r="K538" s="109" t="s">
        <v>7794</v>
      </c>
      <c r="L538" s="109" t="s">
        <v>7794</v>
      </c>
      <c r="M538" s="109" t="s">
        <v>7794</v>
      </c>
      <c r="N538" s="109" t="s">
        <v>7794</v>
      </c>
      <c r="O538" s="109" t="s">
        <v>7794</v>
      </c>
      <c r="P538" s="109" t="s">
        <v>7794</v>
      </c>
      <c r="Q538" s="109" t="s">
        <v>7794</v>
      </c>
      <c r="R538" s="109" t="s">
        <v>7794</v>
      </c>
    </row>
    <row r="539" spans="1:18">
      <c r="A539" s="89" t="s">
        <v>5555</v>
      </c>
      <c r="B539" s="89" t="s">
        <v>968</v>
      </c>
      <c r="C539" s="109" t="s">
        <v>7794</v>
      </c>
      <c r="D539" s="109" t="s">
        <v>7794</v>
      </c>
      <c r="E539" s="109" t="s">
        <v>7794</v>
      </c>
      <c r="F539" s="109" t="s">
        <v>7794</v>
      </c>
      <c r="G539" s="109" t="s">
        <v>7794</v>
      </c>
      <c r="H539" s="109" t="s">
        <v>7794</v>
      </c>
      <c r="I539" s="109" t="s">
        <v>7794</v>
      </c>
      <c r="J539" s="109" t="s">
        <v>7794</v>
      </c>
      <c r="K539" s="109" t="s">
        <v>7794</v>
      </c>
      <c r="L539" s="109" t="s">
        <v>7794</v>
      </c>
      <c r="M539" s="109" t="s">
        <v>7794</v>
      </c>
      <c r="N539" s="109">
        <v>-0.10318528161539375</v>
      </c>
      <c r="O539" s="109">
        <v>-0.28744580916447238</v>
      </c>
      <c r="P539" s="109">
        <v>0.38852102993830728</v>
      </c>
      <c r="Q539" s="109">
        <v>0.46747917358416946</v>
      </c>
      <c r="R539" s="109">
        <v>0.1761147595385657</v>
      </c>
    </row>
    <row r="540" spans="1:18">
      <c r="A540" s="89" t="s">
        <v>5571</v>
      </c>
      <c r="B540" s="89" t="s">
        <v>4395</v>
      </c>
      <c r="C540" s="109">
        <v>0.15989828971076614</v>
      </c>
      <c r="D540" s="109">
        <v>0.16302920201933047</v>
      </c>
      <c r="E540" s="109">
        <v>-0.31279224506921843</v>
      </c>
      <c r="F540" s="109">
        <v>0.90420155192196661</v>
      </c>
      <c r="G540" s="109">
        <v>0.127178051047248</v>
      </c>
      <c r="H540" s="109">
        <v>0.20996448742305751</v>
      </c>
      <c r="I540" s="109">
        <v>2.8629744719010919E-2</v>
      </c>
      <c r="J540" s="109">
        <v>0.15838501226956536</v>
      </c>
      <c r="K540" s="109">
        <v>-0.14689757619066812</v>
      </c>
      <c r="L540" s="109">
        <v>-0.53946126535327288</v>
      </c>
      <c r="M540" s="109">
        <v>0.22359670493240258</v>
      </c>
      <c r="N540" s="109">
        <v>-0.77474845959725391</v>
      </c>
      <c r="O540" s="109">
        <v>-0.55254883776969321</v>
      </c>
      <c r="P540" s="109">
        <v>0.96473863439352625</v>
      </c>
      <c r="Q540" s="109">
        <v>-0.25260645031049256</v>
      </c>
      <c r="R540" s="109">
        <v>-4.6014829123381396E-2</v>
      </c>
    </row>
    <row r="541" spans="1:18">
      <c r="A541" s="89" t="s">
        <v>5572</v>
      </c>
      <c r="B541" s="89" t="s">
        <v>5573</v>
      </c>
      <c r="C541" s="109">
        <v>-7.0315727060495825E-2</v>
      </c>
      <c r="D541" s="109">
        <v>5.4359740895167263E-2</v>
      </c>
      <c r="E541" s="109">
        <v>2.1758204727845731E-2</v>
      </c>
      <c r="F541" s="109">
        <v>-0.28135373470007186</v>
      </c>
      <c r="G541" s="109">
        <v>-0.17821844601008185</v>
      </c>
      <c r="H541" s="109">
        <v>0.46207718715777624</v>
      </c>
      <c r="I541" s="109">
        <v>-0.41326503326818365</v>
      </c>
      <c r="J541" s="109">
        <v>0.80928912395745201</v>
      </c>
      <c r="K541" s="109">
        <v>1.428379715020518</v>
      </c>
      <c r="L541" s="109">
        <v>-0.47756242422998729</v>
      </c>
      <c r="M541" s="109">
        <v>0.2756596099825912</v>
      </c>
      <c r="N541" s="109">
        <v>-0.53349079959033319</v>
      </c>
      <c r="O541" s="109">
        <v>-0.82551555503031226</v>
      </c>
      <c r="P541" s="109">
        <v>3.590776083531213</v>
      </c>
      <c r="Q541" s="109">
        <v>0.99685122360363287</v>
      </c>
      <c r="R541" s="109">
        <v>-0.11057909385474596</v>
      </c>
    </row>
    <row r="542" spans="1:18">
      <c r="A542" s="89" t="s">
        <v>5577</v>
      </c>
      <c r="B542" s="89" t="s">
        <v>4702</v>
      </c>
      <c r="C542" s="109">
        <v>0.1752749215927587</v>
      </c>
      <c r="D542" s="109">
        <v>0.57921226861234976</v>
      </c>
      <c r="E542" s="109">
        <v>-1</v>
      </c>
      <c r="F542" s="109" t="s">
        <v>7794</v>
      </c>
      <c r="G542" s="109">
        <v>-1</v>
      </c>
      <c r="H542" s="109" t="s">
        <v>7794</v>
      </c>
      <c r="I542" s="109">
        <v>0.70594184054650899</v>
      </c>
      <c r="J542" s="109">
        <v>-1</v>
      </c>
      <c r="K542" s="109" t="s">
        <v>7794</v>
      </c>
      <c r="L542" s="109">
        <v>0.39211136890951281</v>
      </c>
      <c r="M542" s="109">
        <v>7.0989162928294558</v>
      </c>
      <c r="N542" s="109">
        <v>1.503452283147245</v>
      </c>
      <c r="O542" s="109">
        <v>4.4936479828279356</v>
      </c>
      <c r="P542" s="109">
        <v>3.2294970881868057E-2</v>
      </c>
      <c r="Q542" s="109">
        <v>0.51092907827834089</v>
      </c>
      <c r="R542" s="109">
        <v>-0.69684868260460153</v>
      </c>
    </row>
    <row r="543" spans="1:18">
      <c r="A543" s="89" t="s">
        <v>5582</v>
      </c>
      <c r="B543" s="89" t="s">
        <v>4411</v>
      </c>
      <c r="C543" s="109">
        <v>0.19334584304508717</v>
      </c>
      <c r="D543" s="109">
        <v>0.17526495203950976</v>
      </c>
      <c r="E543" s="109">
        <v>-0.34662154957869284</v>
      </c>
      <c r="F543" s="109">
        <v>1.0917862755047678</v>
      </c>
      <c r="G543" s="109">
        <v>0.14421197185510537</v>
      </c>
      <c r="H543" s="109">
        <v>0.19994584417372208</v>
      </c>
      <c r="I543" s="109">
        <v>4.9649104643817443E-2</v>
      </c>
      <c r="J543" s="109">
        <v>0.14123247417548934</v>
      </c>
      <c r="K543" s="109">
        <v>-0.21362418238310321</v>
      </c>
      <c r="L543" s="109">
        <v>-0.5476370502679111</v>
      </c>
      <c r="M543" s="109">
        <v>0.21374056360761706</v>
      </c>
      <c r="N543" s="109">
        <v>-0.81743339014795902</v>
      </c>
      <c r="O543" s="109">
        <v>-0.57622525469896968</v>
      </c>
      <c r="P543" s="109">
        <v>0.84825664835942316</v>
      </c>
      <c r="Q543" s="109">
        <v>-0.91759250402057524</v>
      </c>
      <c r="R543" s="109">
        <v>2.9018760227199234</v>
      </c>
    </row>
    <row r="544" spans="1:18">
      <c r="A544" s="89" t="s">
        <v>5590</v>
      </c>
      <c r="B544" s="89" t="s">
        <v>5591</v>
      </c>
      <c r="C544" s="109">
        <v>0.40008185657704143</v>
      </c>
      <c r="D544" s="109">
        <v>0.37303163819501117</v>
      </c>
      <c r="E544" s="109">
        <v>-0.27512914444986736</v>
      </c>
      <c r="F544" s="109">
        <v>-7.9074871041711514E-2</v>
      </c>
      <c r="G544" s="109">
        <v>9.0019889023930544E-2</v>
      </c>
      <c r="H544" s="109">
        <v>5.769452507698869E-2</v>
      </c>
      <c r="I544" s="109">
        <v>0.48735835314034692</v>
      </c>
      <c r="J544" s="109">
        <v>0.36820278069824441</v>
      </c>
      <c r="K544" s="109">
        <v>0.21256394279640078</v>
      </c>
      <c r="L544" s="109">
        <v>-0.3621695343471254</v>
      </c>
      <c r="M544" s="109">
        <v>0.21365307344064788</v>
      </c>
      <c r="N544" s="109">
        <v>0.13632495183512616</v>
      </c>
      <c r="O544" s="109">
        <v>-0.11942471195502002</v>
      </c>
      <c r="P544" s="109">
        <v>0.32460880901158462</v>
      </c>
      <c r="Q544" s="109">
        <v>0.26569668448601313</v>
      </c>
      <c r="R544" s="109">
        <v>0.44846497485191517</v>
      </c>
    </row>
    <row r="545" spans="1:18">
      <c r="A545" s="89" t="s">
        <v>7721</v>
      </c>
      <c r="B545" s="89" t="s">
        <v>867</v>
      </c>
      <c r="C545" s="109">
        <v>0.16364391363810959</v>
      </c>
      <c r="D545" s="109">
        <v>-5.1852228204877227E-2</v>
      </c>
      <c r="E545" s="109">
        <v>-0.17328412298478357</v>
      </c>
      <c r="F545" s="109">
        <v>0.26405005303317886</v>
      </c>
      <c r="G545" s="109">
        <v>6.3723377448422269E-2</v>
      </c>
      <c r="H545" s="109">
        <v>-9.355193201434564E-2</v>
      </c>
      <c r="I545" s="109">
        <v>5.974025571525865E-2</v>
      </c>
      <c r="J545" s="109">
        <v>0.17408246395570104</v>
      </c>
      <c r="K545" s="109">
        <v>0.31336792348535147</v>
      </c>
      <c r="L545" s="109">
        <v>9.8857000798255878E-3</v>
      </c>
      <c r="M545" s="109">
        <v>-1</v>
      </c>
      <c r="N545" s="109" t="s">
        <v>7794</v>
      </c>
      <c r="O545" s="109" t="s">
        <v>7794</v>
      </c>
      <c r="P545" s="109" t="s">
        <v>7794</v>
      </c>
      <c r="Q545" s="109" t="s">
        <v>7794</v>
      </c>
      <c r="R545" s="109" t="s">
        <v>7794</v>
      </c>
    </row>
    <row r="546" spans="1:18">
      <c r="A546" s="89" t="s">
        <v>5592</v>
      </c>
      <c r="B546" s="89" t="s">
        <v>1242</v>
      </c>
      <c r="C546" s="109">
        <v>-0.11941004805974997</v>
      </c>
      <c r="D546" s="109">
        <v>0.47177860916659253</v>
      </c>
      <c r="E546" s="109">
        <v>1.7139580129468257E-3</v>
      </c>
      <c r="F546" s="109">
        <v>0.9867165822618591</v>
      </c>
      <c r="G546" s="109">
        <v>-0.43924713071515664</v>
      </c>
      <c r="H546" s="109">
        <v>-0.16659740565017667</v>
      </c>
      <c r="I546" s="109">
        <v>0.11049652355792472</v>
      </c>
      <c r="J546" s="109">
        <v>7.9719677235909892E-3</v>
      </c>
      <c r="K546" s="109">
        <v>-4.2250379168122576E-2</v>
      </c>
      <c r="L546" s="109">
        <v>0.68281083938789067</v>
      </c>
      <c r="M546" s="109">
        <v>4.9205350534354153E-2</v>
      </c>
      <c r="N546" s="109">
        <v>-0.23714286757536474</v>
      </c>
      <c r="O546" s="109">
        <v>-0.15684853219794159</v>
      </c>
      <c r="P546" s="109">
        <v>1.5242613163956782</v>
      </c>
      <c r="Q546" s="109">
        <v>1.703371298657852E-2</v>
      </c>
      <c r="R546" s="109">
        <v>4.9656453685485991E-2</v>
      </c>
    </row>
    <row r="547" spans="1:18">
      <c r="A547" s="89" t="s">
        <v>5602</v>
      </c>
      <c r="B547" s="89" t="s">
        <v>4512</v>
      </c>
      <c r="C547" s="109">
        <v>0.60562484397940275</v>
      </c>
      <c r="D547" s="109">
        <v>-0.40002404564088634</v>
      </c>
      <c r="E547" s="109">
        <v>-0.27386730407007176</v>
      </c>
      <c r="F547" s="109">
        <v>-0.12736967077952965</v>
      </c>
      <c r="G547" s="109">
        <v>-4.3583918918257303E-2</v>
      </c>
      <c r="H547" s="109">
        <v>0.74754332883431607</v>
      </c>
      <c r="I547" s="109">
        <v>1.814228389049362</v>
      </c>
      <c r="J547" s="109">
        <v>0.89761782057793083</v>
      </c>
      <c r="K547" s="109">
        <v>-0.32960800064294837</v>
      </c>
      <c r="L547" s="109">
        <v>-0.69580631949897764</v>
      </c>
      <c r="M547" s="109">
        <v>0.3909584415230698</v>
      </c>
      <c r="N547" s="109">
        <v>-0.36437131662174072</v>
      </c>
      <c r="O547" s="109">
        <v>0.41082334656044961</v>
      </c>
      <c r="P547" s="109">
        <v>0.6778148501240655</v>
      </c>
      <c r="Q547" s="109">
        <v>-5.0921098802419684E-2</v>
      </c>
      <c r="R547" s="109">
        <v>1.5402703072622055</v>
      </c>
    </row>
    <row r="548" spans="1:18">
      <c r="A548" s="89" t="s">
        <v>5625</v>
      </c>
      <c r="B548" s="89" t="s">
        <v>4426</v>
      </c>
      <c r="C548" s="109" t="s">
        <v>7794</v>
      </c>
      <c r="D548" s="109" t="s">
        <v>7794</v>
      </c>
      <c r="E548" s="109" t="s">
        <v>7794</v>
      </c>
      <c r="F548" s="109" t="s">
        <v>7794</v>
      </c>
      <c r="G548" s="109" t="s">
        <v>7794</v>
      </c>
      <c r="H548" s="109" t="s">
        <v>7794</v>
      </c>
      <c r="I548" s="109" t="s">
        <v>7794</v>
      </c>
      <c r="J548" s="109" t="s">
        <v>7794</v>
      </c>
      <c r="K548" s="109" t="s">
        <v>7794</v>
      </c>
      <c r="L548" s="109" t="s">
        <v>7794</v>
      </c>
      <c r="M548" s="109" t="s">
        <v>7794</v>
      </c>
      <c r="N548" s="109">
        <v>7.9318483755781655E-2</v>
      </c>
      <c r="O548" s="109">
        <v>-1.0113674600438882E-2</v>
      </c>
      <c r="P548" s="109">
        <v>0.2402467702867217</v>
      </c>
      <c r="Q548" s="109">
        <v>0.55853215545196266</v>
      </c>
      <c r="R548" s="109">
        <v>0.3152632434312197</v>
      </c>
    </row>
    <row r="549" spans="1:18">
      <c r="A549" s="89" t="s">
        <v>7722</v>
      </c>
      <c r="B549" s="89" t="s">
        <v>4426</v>
      </c>
      <c r="C549" s="109">
        <v>-0.38020788446203269</v>
      </c>
      <c r="D549" s="109">
        <v>0.95096806964533664</v>
      </c>
      <c r="E549" s="109">
        <v>-0.2270882827641616</v>
      </c>
      <c r="F549" s="109">
        <v>8.6520502091939955E-2</v>
      </c>
      <c r="G549" s="109">
        <v>0.20351877092207782</v>
      </c>
      <c r="H549" s="109">
        <v>0.19475954561193265</v>
      </c>
      <c r="I549" s="109">
        <v>-0.33267134748467675</v>
      </c>
      <c r="J549" s="109">
        <v>1.2815854868134253</v>
      </c>
      <c r="K549" s="109">
        <v>1.4051341346421076</v>
      </c>
      <c r="L549" s="109">
        <v>-0.28294962220439324</v>
      </c>
      <c r="M549" s="109">
        <v>-1</v>
      </c>
      <c r="N549" s="109" t="s">
        <v>7794</v>
      </c>
      <c r="O549" s="109" t="s">
        <v>7794</v>
      </c>
      <c r="P549" s="109" t="s">
        <v>7794</v>
      </c>
      <c r="Q549" s="109" t="s">
        <v>7794</v>
      </c>
      <c r="R549" s="109" t="s">
        <v>7794</v>
      </c>
    </row>
    <row r="550" spans="1:18">
      <c r="A550" s="89" t="s">
        <v>7723</v>
      </c>
      <c r="B550" s="89" t="s">
        <v>7754</v>
      </c>
      <c r="C550" s="109">
        <v>-0.23557403966473389</v>
      </c>
      <c r="D550" s="109">
        <v>0.11847053124231355</v>
      </c>
      <c r="E550" s="109">
        <v>1.6714466031778521</v>
      </c>
      <c r="F550" s="109">
        <v>-4.1370616744241917E-2</v>
      </c>
      <c r="G550" s="109">
        <v>1.0137146867036759</v>
      </c>
      <c r="H550" s="109">
        <v>3.6221123439683511</v>
      </c>
      <c r="I550" s="109">
        <v>3.8361996294306495</v>
      </c>
      <c r="J550" s="109">
        <v>-0.8757380148183892</v>
      </c>
      <c r="K550" s="109">
        <v>4.6524285000464713</v>
      </c>
      <c r="L550" s="109">
        <v>-0.73548054842818078</v>
      </c>
      <c r="M550" s="109">
        <v>-1</v>
      </c>
      <c r="N550" s="109" t="s">
        <v>7794</v>
      </c>
      <c r="O550" s="109" t="s">
        <v>7794</v>
      </c>
      <c r="P550" s="109" t="s">
        <v>7794</v>
      </c>
      <c r="Q550" s="109" t="s">
        <v>7794</v>
      </c>
      <c r="R550" s="109" t="s">
        <v>7794</v>
      </c>
    </row>
    <row r="551" spans="1:18">
      <c r="A551" s="89" t="s">
        <v>7724</v>
      </c>
      <c r="B551" s="89" t="s">
        <v>7755</v>
      </c>
      <c r="C551" s="109">
        <v>0.36271595997405504</v>
      </c>
      <c r="D551" s="109">
        <v>0.30926912855538213</v>
      </c>
      <c r="E551" s="109">
        <v>-1.6123515197834282E-2</v>
      </c>
      <c r="F551" s="109">
        <v>0.23233479499958931</v>
      </c>
      <c r="G551" s="109">
        <v>5.9766318035890054E-2</v>
      </c>
      <c r="H551" s="109">
        <v>0.24136982939088059</v>
      </c>
      <c r="I551" s="109">
        <v>0.34393136590181039</v>
      </c>
      <c r="J551" s="109">
        <v>0.36771733285709396</v>
      </c>
      <c r="K551" s="109">
        <v>-0.10726024930928146</v>
      </c>
      <c r="L551" s="109">
        <v>-0.31925137503797874</v>
      </c>
      <c r="M551" s="109">
        <v>-1</v>
      </c>
      <c r="N551" s="109" t="s">
        <v>7794</v>
      </c>
      <c r="O551" s="109" t="s">
        <v>7794</v>
      </c>
      <c r="P551" s="109" t="s">
        <v>7794</v>
      </c>
      <c r="Q551" s="109" t="s">
        <v>7794</v>
      </c>
      <c r="R551" s="109" t="s">
        <v>7794</v>
      </c>
    </row>
    <row r="552" spans="1:18">
      <c r="A552" s="89" t="s">
        <v>7725</v>
      </c>
      <c r="B552" s="89" t="s">
        <v>7749</v>
      </c>
      <c r="C552" s="109">
        <v>-0.13754640973445276</v>
      </c>
      <c r="D552" s="109">
        <v>0.32312142786724851</v>
      </c>
      <c r="E552" s="109">
        <v>-0.4786145265649715</v>
      </c>
      <c r="F552" s="109">
        <v>0.60386426071006905</v>
      </c>
      <c r="G552" s="109">
        <v>-0.13817025468105926</v>
      </c>
      <c r="H552" s="109">
        <v>0.9705196216163523</v>
      </c>
      <c r="I552" s="109">
        <v>-0.12585288073321277</v>
      </c>
      <c r="J552" s="109">
        <v>-0.39661508155707204</v>
      </c>
      <c r="K552" s="109">
        <v>1.3672549387092481</v>
      </c>
      <c r="L552" s="109">
        <v>2.3816617235320563</v>
      </c>
      <c r="M552" s="109">
        <v>-1</v>
      </c>
      <c r="N552" s="109" t="s">
        <v>7794</v>
      </c>
      <c r="O552" s="109" t="s">
        <v>7794</v>
      </c>
      <c r="P552" s="109" t="s">
        <v>7794</v>
      </c>
      <c r="Q552" s="109" t="s">
        <v>7794</v>
      </c>
      <c r="R552" s="109" t="s">
        <v>7794</v>
      </c>
    </row>
    <row r="553" spans="1:18" ht="38.25">
      <c r="A553" s="89" t="s">
        <v>5707</v>
      </c>
      <c r="B553" s="89" t="s">
        <v>5708</v>
      </c>
      <c r="C553" s="109" t="s">
        <v>7794</v>
      </c>
      <c r="D553" s="109" t="s">
        <v>7794</v>
      </c>
      <c r="E553" s="109" t="s">
        <v>7794</v>
      </c>
      <c r="F553" s="109" t="s">
        <v>7794</v>
      </c>
      <c r="G553" s="109" t="s">
        <v>7794</v>
      </c>
      <c r="H553" s="109" t="s">
        <v>7794</v>
      </c>
      <c r="I553" s="109" t="s">
        <v>7794</v>
      </c>
      <c r="J553" s="109" t="s">
        <v>7794</v>
      </c>
      <c r="K553" s="109" t="s">
        <v>7794</v>
      </c>
      <c r="L553" s="109" t="s">
        <v>7794</v>
      </c>
      <c r="M553" s="109" t="s">
        <v>7794</v>
      </c>
      <c r="N553" s="109">
        <v>0.19299658798552954</v>
      </c>
      <c r="O553" s="109">
        <v>-0.68096280309548984</v>
      </c>
      <c r="P553" s="109">
        <v>5.8675790561289167</v>
      </c>
      <c r="Q553" s="109">
        <v>-0.37833169236404618</v>
      </c>
      <c r="R553" s="109">
        <v>4.9364543365036582</v>
      </c>
    </row>
    <row r="554" spans="1:18" ht="38.25">
      <c r="A554" s="89" t="s">
        <v>5714</v>
      </c>
      <c r="B554" s="89" t="s">
        <v>5715</v>
      </c>
      <c r="C554" s="109" t="s">
        <v>7794</v>
      </c>
      <c r="D554" s="109" t="s">
        <v>7794</v>
      </c>
      <c r="E554" s="109" t="s">
        <v>7794</v>
      </c>
      <c r="F554" s="109" t="s">
        <v>7794</v>
      </c>
      <c r="G554" s="109" t="s">
        <v>7794</v>
      </c>
      <c r="H554" s="109" t="s">
        <v>7794</v>
      </c>
      <c r="I554" s="109" t="s">
        <v>7794</v>
      </c>
      <c r="J554" s="109" t="s">
        <v>7794</v>
      </c>
      <c r="K554" s="109" t="s">
        <v>7794</v>
      </c>
      <c r="L554" s="109" t="s">
        <v>7794</v>
      </c>
      <c r="M554" s="109" t="s">
        <v>7794</v>
      </c>
      <c r="N554" s="109">
        <v>-0.42834309885732891</v>
      </c>
      <c r="O554" s="109">
        <v>0.53910637418842899</v>
      </c>
      <c r="P554" s="109">
        <v>-0.71091714083875868</v>
      </c>
      <c r="Q554" s="109">
        <v>10.726822346201772</v>
      </c>
      <c r="R554" s="109">
        <v>9.8908555375438727</v>
      </c>
    </row>
    <row r="555" spans="1:18" ht="38.25">
      <c r="A555" s="89" t="s">
        <v>5721</v>
      </c>
      <c r="B555" s="89" t="s">
        <v>5722</v>
      </c>
      <c r="C555" s="109" t="s">
        <v>7794</v>
      </c>
      <c r="D555" s="109" t="s">
        <v>7794</v>
      </c>
      <c r="E555" s="109" t="s">
        <v>7794</v>
      </c>
      <c r="F555" s="109" t="s">
        <v>7794</v>
      </c>
      <c r="G555" s="109" t="s">
        <v>7794</v>
      </c>
      <c r="H555" s="109" t="s">
        <v>7794</v>
      </c>
      <c r="I555" s="109" t="s">
        <v>7794</v>
      </c>
      <c r="J555" s="109" t="s">
        <v>7794</v>
      </c>
      <c r="K555" s="109" t="s">
        <v>7794</v>
      </c>
      <c r="L555" s="109" t="s">
        <v>7794</v>
      </c>
      <c r="M555" s="109" t="s">
        <v>7794</v>
      </c>
      <c r="N555" s="109" t="s">
        <v>7794</v>
      </c>
      <c r="O555" s="109" t="s">
        <v>7794</v>
      </c>
      <c r="P555" s="109">
        <v>55.73299771570376</v>
      </c>
      <c r="Q555" s="109">
        <v>5.0406005090948582</v>
      </c>
      <c r="R555" s="109">
        <v>-6.8803357770708562E-2</v>
      </c>
    </row>
    <row r="556" spans="1:18">
      <c r="A556" s="89" t="s">
        <v>7726</v>
      </c>
      <c r="B556" s="89" t="s">
        <v>7750</v>
      </c>
      <c r="C556" s="109">
        <v>1.0556449717699419</v>
      </c>
      <c r="D556" s="109">
        <v>1.4486837401701242</v>
      </c>
      <c r="E556" s="109">
        <v>-0.38319611930196928</v>
      </c>
      <c r="F556" s="109">
        <v>-0.46234540303004446</v>
      </c>
      <c r="G556" s="109">
        <v>0.27269576455535272</v>
      </c>
      <c r="H556" s="109">
        <v>-0.27922195029432784</v>
      </c>
      <c r="I556" s="109">
        <v>0.49289008209493823</v>
      </c>
      <c r="J556" s="109">
        <v>7.9716798125017752E-2</v>
      </c>
      <c r="K556" s="109">
        <v>1.3933439254441162</v>
      </c>
      <c r="L556" s="109">
        <v>-0.6190145447930826</v>
      </c>
      <c r="M556" s="109">
        <v>-1</v>
      </c>
      <c r="N556" s="109" t="s">
        <v>7794</v>
      </c>
      <c r="O556" s="109" t="s">
        <v>7794</v>
      </c>
      <c r="P556" s="109" t="s">
        <v>7794</v>
      </c>
      <c r="Q556" s="109" t="s">
        <v>7794</v>
      </c>
      <c r="R556" s="109" t="s">
        <v>7794</v>
      </c>
    </row>
    <row r="557" spans="1:18">
      <c r="A557" s="89" t="s">
        <v>5725</v>
      </c>
      <c r="B557" s="89" t="s">
        <v>5726</v>
      </c>
      <c r="C557" s="109" t="s">
        <v>7794</v>
      </c>
      <c r="D557" s="109" t="s">
        <v>7794</v>
      </c>
      <c r="E557" s="109" t="s">
        <v>7794</v>
      </c>
      <c r="F557" s="109" t="s">
        <v>7794</v>
      </c>
      <c r="G557" s="109" t="s">
        <v>7794</v>
      </c>
      <c r="H557" s="109" t="s">
        <v>7794</v>
      </c>
      <c r="I557" s="109" t="s">
        <v>7794</v>
      </c>
      <c r="J557" s="109" t="s">
        <v>7794</v>
      </c>
      <c r="K557" s="109" t="s">
        <v>7794</v>
      </c>
      <c r="L557" s="109" t="s">
        <v>7794</v>
      </c>
      <c r="M557" s="109" t="s">
        <v>7794</v>
      </c>
      <c r="N557" s="109">
        <v>0.47440683835438113</v>
      </c>
      <c r="O557" s="109">
        <v>-1</v>
      </c>
      <c r="P557" s="109" t="s">
        <v>7794</v>
      </c>
      <c r="Q557" s="109">
        <v>5.6238490091497955</v>
      </c>
      <c r="R557" s="109">
        <v>-0.33144616478840683</v>
      </c>
    </row>
    <row r="558" spans="1:18" ht="25.5">
      <c r="A558" s="89" t="s">
        <v>7682</v>
      </c>
      <c r="B558" s="89" t="s">
        <v>7683</v>
      </c>
      <c r="C558" s="109" t="s">
        <v>7794</v>
      </c>
      <c r="D558" s="109" t="s">
        <v>7794</v>
      </c>
      <c r="E558" s="109" t="s">
        <v>7794</v>
      </c>
      <c r="F558" s="109" t="s">
        <v>7794</v>
      </c>
      <c r="G558" s="109" t="s">
        <v>7794</v>
      </c>
      <c r="H558" s="109" t="s">
        <v>7794</v>
      </c>
      <c r="I558" s="109" t="s">
        <v>7794</v>
      </c>
      <c r="J558" s="109" t="s">
        <v>7794</v>
      </c>
      <c r="K558" s="109" t="s">
        <v>7794</v>
      </c>
      <c r="L558" s="109" t="s">
        <v>7794</v>
      </c>
      <c r="M558" s="109" t="s">
        <v>7794</v>
      </c>
      <c r="N558" s="109" t="s">
        <v>7794</v>
      </c>
      <c r="O558" s="109" t="s">
        <v>7794</v>
      </c>
      <c r="P558" s="109" t="s">
        <v>7794</v>
      </c>
      <c r="Q558" s="109" t="s">
        <v>7794</v>
      </c>
      <c r="R558" s="109" t="s">
        <v>7794</v>
      </c>
    </row>
    <row r="559" spans="1:18" ht="25.5">
      <c r="A559" s="89" t="s">
        <v>5730</v>
      </c>
      <c r="B559" s="89" t="s">
        <v>5731</v>
      </c>
      <c r="C559" s="109" t="s">
        <v>7794</v>
      </c>
      <c r="D559" s="109" t="s">
        <v>7794</v>
      </c>
      <c r="E559" s="109" t="s">
        <v>7794</v>
      </c>
      <c r="F559" s="109" t="s">
        <v>7794</v>
      </c>
      <c r="G559" s="109" t="s">
        <v>7794</v>
      </c>
      <c r="H559" s="109" t="s">
        <v>7794</v>
      </c>
      <c r="I559" s="109" t="s">
        <v>7794</v>
      </c>
      <c r="J559" s="109" t="s">
        <v>7794</v>
      </c>
      <c r="K559" s="109" t="s">
        <v>7794</v>
      </c>
      <c r="L559" s="109" t="s">
        <v>7794</v>
      </c>
      <c r="M559" s="109" t="s">
        <v>7794</v>
      </c>
      <c r="N559" s="109">
        <v>-0.3921698104285275</v>
      </c>
      <c r="O559" s="109">
        <v>77.053009795548846</v>
      </c>
      <c r="P559" s="109">
        <v>-0.35593255752071662</v>
      </c>
      <c r="Q559" s="109">
        <v>-0.98988180030557149</v>
      </c>
      <c r="R559" s="109">
        <v>-0.5445188784048518</v>
      </c>
    </row>
    <row r="560" spans="1:18">
      <c r="A560" s="89" t="s">
        <v>5733</v>
      </c>
      <c r="B560" s="89" t="s">
        <v>5734</v>
      </c>
      <c r="C560" s="109" t="s">
        <v>7794</v>
      </c>
      <c r="D560" s="109" t="s">
        <v>7794</v>
      </c>
      <c r="E560" s="109" t="s">
        <v>7794</v>
      </c>
      <c r="F560" s="109" t="s">
        <v>7794</v>
      </c>
      <c r="G560" s="109" t="s">
        <v>7794</v>
      </c>
      <c r="H560" s="109" t="s">
        <v>7794</v>
      </c>
      <c r="I560" s="109" t="s">
        <v>7794</v>
      </c>
      <c r="J560" s="109" t="s">
        <v>7794</v>
      </c>
      <c r="K560" s="109" t="s">
        <v>7794</v>
      </c>
      <c r="L560" s="109" t="s">
        <v>7794</v>
      </c>
      <c r="M560" s="109" t="s">
        <v>7794</v>
      </c>
      <c r="N560" s="109" t="s">
        <v>7794</v>
      </c>
      <c r="O560" s="109" t="s">
        <v>7794</v>
      </c>
      <c r="P560" s="109">
        <v>-1</v>
      </c>
      <c r="Q560" s="109" t="s">
        <v>7794</v>
      </c>
      <c r="R560" s="109">
        <v>-0.19415203078985332</v>
      </c>
    </row>
    <row r="561" spans="1:18">
      <c r="A561" s="89" t="s">
        <v>5736</v>
      </c>
      <c r="B561" s="89" t="s">
        <v>5737</v>
      </c>
      <c r="C561" s="109" t="s">
        <v>7794</v>
      </c>
      <c r="D561" s="109" t="s">
        <v>7794</v>
      </c>
      <c r="E561" s="109" t="s">
        <v>7794</v>
      </c>
      <c r="F561" s="109" t="s">
        <v>7794</v>
      </c>
      <c r="G561" s="109" t="s">
        <v>7794</v>
      </c>
      <c r="H561" s="109" t="s">
        <v>7794</v>
      </c>
      <c r="I561" s="109" t="s">
        <v>7794</v>
      </c>
      <c r="J561" s="109" t="s">
        <v>7794</v>
      </c>
      <c r="K561" s="109" t="s">
        <v>7794</v>
      </c>
      <c r="L561" s="109" t="s">
        <v>7794</v>
      </c>
      <c r="M561" s="109" t="s">
        <v>7794</v>
      </c>
      <c r="N561" s="109">
        <v>0.1645904317044653</v>
      </c>
      <c r="O561" s="109">
        <v>0.13085214229555597</v>
      </c>
      <c r="P561" s="109">
        <v>0.19755652302519389</v>
      </c>
      <c r="Q561" s="109">
        <v>0.43059386132893729</v>
      </c>
      <c r="R561" s="109">
        <v>4.7799040813087723E-2</v>
      </c>
    </row>
    <row r="562" spans="1:18">
      <c r="A562" s="89" t="s">
        <v>5740</v>
      </c>
      <c r="B562" s="89" t="s">
        <v>4650</v>
      </c>
      <c r="C562" s="109" t="s">
        <v>7794</v>
      </c>
      <c r="D562" s="109" t="s">
        <v>7794</v>
      </c>
      <c r="E562" s="109" t="s">
        <v>7794</v>
      </c>
      <c r="F562" s="109" t="s">
        <v>7794</v>
      </c>
      <c r="G562" s="109" t="s">
        <v>7794</v>
      </c>
      <c r="H562" s="109" t="s">
        <v>7794</v>
      </c>
      <c r="I562" s="109" t="s">
        <v>7794</v>
      </c>
      <c r="J562" s="109" t="s">
        <v>7794</v>
      </c>
      <c r="K562" s="109" t="s">
        <v>7794</v>
      </c>
      <c r="L562" s="109" t="s">
        <v>7794</v>
      </c>
      <c r="M562" s="109" t="s">
        <v>7794</v>
      </c>
      <c r="N562" s="109">
        <v>-7.5364401778072687E-2</v>
      </c>
      <c r="O562" s="109">
        <v>-0.40192758036757958</v>
      </c>
      <c r="P562" s="109">
        <v>0.75199914069817009</v>
      </c>
      <c r="Q562" s="109">
        <v>0.2150899113456719</v>
      </c>
      <c r="R562" s="109">
        <v>0.18458917416726361</v>
      </c>
    </row>
    <row r="563" spans="1:18">
      <c r="A563" s="89" t="s">
        <v>7689</v>
      </c>
      <c r="B563" s="89" t="s">
        <v>7696</v>
      </c>
      <c r="C563" s="109" t="s">
        <v>7794</v>
      </c>
      <c r="D563" s="109" t="s">
        <v>7794</v>
      </c>
      <c r="E563" s="109" t="s">
        <v>7794</v>
      </c>
      <c r="F563" s="109" t="s">
        <v>7794</v>
      </c>
      <c r="G563" s="109" t="s">
        <v>7794</v>
      </c>
      <c r="H563" s="109" t="s">
        <v>7794</v>
      </c>
      <c r="I563" s="109" t="s">
        <v>7794</v>
      </c>
      <c r="J563" s="109" t="s">
        <v>7794</v>
      </c>
      <c r="K563" s="109" t="s">
        <v>7794</v>
      </c>
      <c r="L563" s="109" t="s">
        <v>7794</v>
      </c>
      <c r="M563" s="109" t="s">
        <v>7794</v>
      </c>
      <c r="N563" s="109" t="s">
        <v>7794</v>
      </c>
      <c r="O563" s="109" t="s">
        <v>7794</v>
      </c>
      <c r="P563" s="109" t="s">
        <v>7794</v>
      </c>
      <c r="Q563" s="109">
        <v>-0.69301957271726722</v>
      </c>
      <c r="R563" s="109">
        <v>-0.34084633453495539</v>
      </c>
    </row>
    <row r="564" spans="1:18">
      <c r="A564" s="89" t="s">
        <v>7690</v>
      </c>
      <c r="B564" s="89" t="s">
        <v>7697</v>
      </c>
      <c r="C564" s="109" t="s">
        <v>7794</v>
      </c>
      <c r="D564" s="109" t="s">
        <v>7794</v>
      </c>
      <c r="E564" s="109" t="s">
        <v>7794</v>
      </c>
      <c r="F564" s="109" t="s">
        <v>7794</v>
      </c>
      <c r="G564" s="109" t="s">
        <v>7794</v>
      </c>
      <c r="H564" s="109" t="s">
        <v>7794</v>
      </c>
      <c r="I564" s="109" t="s">
        <v>7794</v>
      </c>
      <c r="J564" s="109" t="s">
        <v>7794</v>
      </c>
      <c r="K564" s="109" t="s">
        <v>7794</v>
      </c>
      <c r="L564" s="109" t="s">
        <v>7794</v>
      </c>
      <c r="M564" s="109" t="s">
        <v>7794</v>
      </c>
      <c r="N564" s="109" t="s">
        <v>7794</v>
      </c>
      <c r="O564" s="109" t="s">
        <v>7794</v>
      </c>
      <c r="P564" s="109" t="s">
        <v>7794</v>
      </c>
      <c r="Q564" s="109">
        <v>-0.9991122290030523</v>
      </c>
      <c r="R564" s="109">
        <v>5545.8001416466395</v>
      </c>
    </row>
    <row r="565" spans="1:18">
      <c r="A565" s="89" t="s">
        <v>7691</v>
      </c>
      <c r="B565" s="89" t="s">
        <v>7698</v>
      </c>
      <c r="C565" s="109" t="s">
        <v>7794</v>
      </c>
      <c r="D565" s="109" t="s">
        <v>7794</v>
      </c>
      <c r="E565" s="109" t="s">
        <v>7794</v>
      </c>
      <c r="F565" s="109" t="s">
        <v>7794</v>
      </c>
      <c r="G565" s="109" t="s">
        <v>7794</v>
      </c>
      <c r="H565" s="109" t="s">
        <v>7794</v>
      </c>
      <c r="I565" s="109" t="s">
        <v>7794</v>
      </c>
      <c r="J565" s="109" t="s">
        <v>7794</v>
      </c>
      <c r="K565" s="109" t="s">
        <v>7794</v>
      </c>
      <c r="L565" s="109" t="s">
        <v>7794</v>
      </c>
      <c r="M565" s="109" t="s">
        <v>7794</v>
      </c>
      <c r="N565" s="109" t="s">
        <v>7794</v>
      </c>
      <c r="O565" s="109" t="s">
        <v>7794</v>
      </c>
      <c r="P565" s="109" t="s">
        <v>7794</v>
      </c>
      <c r="Q565" s="109">
        <v>-0.82520320029397976</v>
      </c>
      <c r="R565" s="109">
        <v>-0.14062311811903383</v>
      </c>
    </row>
    <row r="566" spans="1:18">
      <c r="A566" s="89" t="s">
        <v>7784</v>
      </c>
      <c r="B566" s="89" t="s">
        <v>7785</v>
      </c>
      <c r="C566" s="109" t="s">
        <v>7794</v>
      </c>
      <c r="D566" s="109" t="s">
        <v>7794</v>
      </c>
      <c r="E566" s="109" t="s">
        <v>7794</v>
      </c>
      <c r="F566" s="109" t="s">
        <v>7794</v>
      </c>
      <c r="G566" s="109" t="s">
        <v>7794</v>
      </c>
      <c r="H566" s="109" t="s">
        <v>7794</v>
      </c>
      <c r="I566" s="109" t="s">
        <v>7794</v>
      </c>
      <c r="J566" s="109" t="s">
        <v>7794</v>
      </c>
      <c r="K566" s="109" t="s">
        <v>7794</v>
      </c>
      <c r="L566" s="109" t="s">
        <v>7794</v>
      </c>
      <c r="M566" s="109" t="s">
        <v>7794</v>
      </c>
      <c r="N566" s="109" t="s">
        <v>7794</v>
      </c>
      <c r="O566" s="109" t="s">
        <v>7794</v>
      </c>
      <c r="P566" s="109" t="s">
        <v>7794</v>
      </c>
      <c r="Q566" s="109" t="s">
        <v>7794</v>
      </c>
      <c r="R566" s="109" t="s">
        <v>7794</v>
      </c>
    </row>
    <row r="567" spans="1:18">
      <c r="A567" s="89" t="s">
        <v>5759</v>
      </c>
      <c r="B567" s="89" t="s">
        <v>5760</v>
      </c>
      <c r="C567" s="109" t="s">
        <v>7794</v>
      </c>
      <c r="D567" s="109" t="s">
        <v>7794</v>
      </c>
      <c r="E567" s="109" t="s">
        <v>7794</v>
      </c>
      <c r="F567" s="109" t="s">
        <v>7794</v>
      </c>
      <c r="G567" s="109" t="s">
        <v>7794</v>
      </c>
      <c r="H567" s="109" t="s">
        <v>7794</v>
      </c>
      <c r="I567" s="109" t="s">
        <v>7794</v>
      </c>
      <c r="J567" s="109" t="s">
        <v>7794</v>
      </c>
      <c r="K567" s="109" t="s">
        <v>7794</v>
      </c>
      <c r="L567" s="109" t="s">
        <v>7794</v>
      </c>
      <c r="M567" s="109" t="s">
        <v>7794</v>
      </c>
      <c r="N567" s="109">
        <v>0.48802688675744754</v>
      </c>
      <c r="O567" s="109">
        <v>-0.4483200493600551</v>
      </c>
      <c r="P567" s="109">
        <v>0.33730225832066818</v>
      </c>
      <c r="Q567" s="109">
        <v>1.8100576674424662E-2</v>
      </c>
      <c r="R567" s="109">
        <v>0.27741302579624039</v>
      </c>
    </row>
    <row r="568" spans="1:18">
      <c r="A568" s="89" t="s">
        <v>5805</v>
      </c>
      <c r="B568" s="89" t="s">
        <v>5806</v>
      </c>
      <c r="C568" s="109" t="s">
        <v>7794</v>
      </c>
      <c r="D568" s="109" t="s">
        <v>7794</v>
      </c>
      <c r="E568" s="109" t="s">
        <v>7794</v>
      </c>
      <c r="F568" s="109" t="s">
        <v>7794</v>
      </c>
      <c r="G568" s="109" t="s">
        <v>7794</v>
      </c>
      <c r="H568" s="109" t="s">
        <v>7794</v>
      </c>
      <c r="I568" s="109" t="s">
        <v>7794</v>
      </c>
      <c r="J568" s="109" t="s">
        <v>7794</v>
      </c>
      <c r="K568" s="109" t="s">
        <v>7794</v>
      </c>
      <c r="L568" s="109" t="s">
        <v>7794</v>
      </c>
      <c r="M568" s="109" t="s">
        <v>7794</v>
      </c>
      <c r="N568" s="109">
        <v>1.5259154974974667</v>
      </c>
      <c r="O568" s="109">
        <v>0.40817733470347894</v>
      </c>
      <c r="P568" s="109">
        <v>-0.36233127518188246</v>
      </c>
      <c r="Q568" s="109">
        <v>-0.10831402783920518</v>
      </c>
      <c r="R568" s="109">
        <v>-7.0326248743117215E-2</v>
      </c>
    </row>
    <row r="569" spans="1:18" ht="25.5">
      <c r="A569" s="89" t="s">
        <v>5845</v>
      </c>
      <c r="B569" s="89" t="s">
        <v>5846</v>
      </c>
      <c r="C569" s="109" t="s">
        <v>7794</v>
      </c>
      <c r="D569" s="109" t="s">
        <v>7794</v>
      </c>
      <c r="E569" s="109" t="s">
        <v>7794</v>
      </c>
      <c r="F569" s="109" t="s">
        <v>7794</v>
      </c>
      <c r="G569" s="109" t="s">
        <v>7794</v>
      </c>
      <c r="H569" s="109" t="s">
        <v>7794</v>
      </c>
      <c r="I569" s="109" t="s">
        <v>7794</v>
      </c>
      <c r="J569" s="109" t="s">
        <v>7794</v>
      </c>
      <c r="K569" s="109" t="s">
        <v>7794</v>
      </c>
      <c r="L569" s="109" t="s">
        <v>7794</v>
      </c>
      <c r="M569" s="109" t="s">
        <v>7794</v>
      </c>
      <c r="N569" s="109">
        <v>-0.95362781048755563</v>
      </c>
      <c r="O569" s="109">
        <v>-0.68168345847587952</v>
      </c>
      <c r="P569" s="109">
        <v>11.596179724707779</v>
      </c>
      <c r="Q569" s="109">
        <v>-0.99336527463845647</v>
      </c>
      <c r="R569" s="109">
        <v>-0.61408587773743539</v>
      </c>
    </row>
    <row r="570" spans="1:18" ht="25.5">
      <c r="A570" s="89" t="s">
        <v>5850</v>
      </c>
      <c r="B570" s="89" t="s">
        <v>5851</v>
      </c>
      <c r="C570" s="109" t="s">
        <v>7794</v>
      </c>
      <c r="D570" s="109" t="s">
        <v>7794</v>
      </c>
      <c r="E570" s="109" t="s">
        <v>7794</v>
      </c>
      <c r="F570" s="109" t="s">
        <v>7794</v>
      </c>
      <c r="G570" s="109" t="s">
        <v>7794</v>
      </c>
      <c r="H570" s="109" t="s">
        <v>7794</v>
      </c>
      <c r="I570" s="109" t="s">
        <v>7794</v>
      </c>
      <c r="J570" s="109" t="s">
        <v>7794</v>
      </c>
      <c r="K570" s="109" t="s">
        <v>7794</v>
      </c>
      <c r="L570" s="109" t="s">
        <v>7794</v>
      </c>
      <c r="M570" s="109" t="s">
        <v>7794</v>
      </c>
      <c r="N570" s="109">
        <v>0.40955266473035423</v>
      </c>
      <c r="O570" s="109">
        <v>3.0192764503782721E-2</v>
      </c>
      <c r="P570" s="109">
        <v>-6.1212006188271495E-3</v>
      </c>
      <c r="Q570" s="109">
        <v>0.52178815031120829</v>
      </c>
      <c r="R570" s="109">
        <v>-0.14366106784085542</v>
      </c>
    </row>
    <row r="571" spans="1:18">
      <c r="A571" s="89" t="s">
        <v>5865</v>
      </c>
      <c r="B571" s="89" t="s">
        <v>5866</v>
      </c>
      <c r="C571" s="109" t="s">
        <v>7794</v>
      </c>
      <c r="D571" s="109" t="s">
        <v>7794</v>
      </c>
      <c r="E571" s="109" t="s">
        <v>7794</v>
      </c>
      <c r="F571" s="109" t="s">
        <v>7794</v>
      </c>
      <c r="G571" s="109" t="s">
        <v>7794</v>
      </c>
      <c r="H571" s="109" t="s">
        <v>7794</v>
      </c>
      <c r="I571" s="109" t="s">
        <v>7794</v>
      </c>
      <c r="J571" s="109" t="s">
        <v>7794</v>
      </c>
      <c r="K571" s="109" t="s">
        <v>7794</v>
      </c>
      <c r="L571" s="109" t="s">
        <v>7794</v>
      </c>
      <c r="M571" s="109" t="s">
        <v>7794</v>
      </c>
      <c r="N571" s="109">
        <v>0.77337336907144194</v>
      </c>
      <c r="O571" s="109">
        <v>-0.62680396984429609</v>
      </c>
      <c r="P571" s="109">
        <v>-0.88773942437526865</v>
      </c>
      <c r="Q571" s="109">
        <v>2.1359066279459262</v>
      </c>
      <c r="R571" s="109">
        <v>1.9781048120735303</v>
      </c>
    </row>
    <row r="572" spans="1:18" ht="25.5">
      <c r="A572" s="89" t="s">
        <v>7787</v>
      </c>
      <c r="B572" s="89" t="s">
        <v>7788</v>
      </c>
      <c r="C572" s="109" t="s">
        <v>7794</v>
      </c>
      <c r="D572" s="109" t="s">
        <v>7794</v>
      </c>
      <c r="E572" s="109" t="s">
        <v>7794</v>
      </c>
      <c r="F572" s="109" t="s">
        <v>7794</v>
      </c>
      <c r="G572" s="109" t="s">
        <v>7794</v>
      </c>
      <c r="H572" s="109" t="s">
        <v>7794</v>
      </c>
      <c r="I572" s="109" t="s">
        <v>7794</v>
      </c>
      <c r="J572" s="109" t="s">
        <v>7794</v>
      </c>
      <c r="K572" s="109" t="s">
        <v>7794</v>
      </c>
      <c r="L572" s="109" t="s">
        <v>7794</v>
      </c>
      <c r="M572" s="109" t="s">
        <v>7794</v>
      </c>
      <c r="N572" s="109" t="s">
        <v>7794</v>
      </c>
      <c r="O572" s="109" t="s">
        <v>7794</v>
      </c>
      <c r="P572" s="109" t="s">
        <v>7794</v>
      </c>
      <c r="Q572" s="109" t="s">
        <v>7794</v>
      </c>
      <c r="R572" s="109" t="s">
        <v>7794</v>
      </c>
    </row>
    <row r="573" spans="1:18" ht="25.5">
      <c r="A573" s="89" t="s">
        <v>5878</v>
      </c>
      <c r="B573" s="89" t="s">
        <v>5879</v>
      </c>
      <c r="C573" s="109">
        <v>-9.7835549390469234E-2</v>
      </c>
      <c r="D573" s="109">
        <v>0.25463543974445813</v>
      </c>
      <c r="E573" s="109">
        <v>-2.4665716855576281E-2</v>
      </c>
      <c r="F573" s="109">
        <v>0.12134782648737352</v>
      </c>
      <c r="G573" s="109">
        <v>4.8713376902633776E-2</v>
      </c>
      <c r="H573" s="109">
        <v>9.2198639567030005E-2</v>
      </c>
      <c r="I573" s="109">
        <v>0.30264962697633435</v>
      </c>
      <c r="J573" s="109">
        <v>7.1306515692165728E-2</v>
      </c>
      <c r="K573" s="109">
        <v>-0.28868885436320846</v>
      </c>
      <c r="L573" s="109">
        <v>0.40220999937215529</v>
      </c>
      <c r="M573" s="109">
        <v>-0.52998445326597521</v>
      </c>
      <c r="N573" s="109">
        <v>0.22665781577915545</v>
      </c>
      <c r="O573" s="109">
        <v>-0.32828680465988636</v>
      </c>
      <c r="P573" s="109">
        <v>-0.25145114845537764</v>
      </c>
      <c r="Q573" s="109">
        <v>9.4615430096025133E-2</v>
      </c>
      <c r="R573" s="109">
        <v>0.36352295004435331</v>
      </c>
    </row>
    <row r="574" spans="1:18" ht="25.5">
      <c r="A574" s="89" t="s">
        <v>7756</v>
      </c>
      <c r="B574" s="89" t="s">
        <v>7757</v>
      </c>
      <c r="C574" s="109">
        <v>-0.53984122216474195</v>
      </c>
      <c r="D574" s="109">
        <v>0.82059543610419383</v>
      </c>
      <c r="E574" s="109">
        <v>0.32548585018733522</v>
      </c>
      <c r="F574" s="109">
        <v>-0.47398896573768201</v>
      </c>
      <c r="G574" s="109">
        <v>1.1242834918889462</v>
      </c>
      <c r="H574" s="109">
        <v>1.4845144627367191E-2</v>
      </c>
      <c r="I574" s="109">
        <v>7.2662755007416591E-2</v>
      </c>
      <c r="J574" s="109">
        <v>-0.47384795104479782</v>
      </c>
      <c r="K574" s="109">
        <v>-1.6650086603964609E-2</v>
      </c>
      <c r="L574" s="109">
        <v>0.75705991559164243</v>
      </c>
      <c r="M574" s="109">
        <v>-1</v>
      </c>
      <c r="N574" s="109" t="s">
        <v>7794</v>
      </c>
      <c r="O574" s="109" t="s">
        <v>7794</v>
      </c>
      <c r="P574" s="109" t="s">
        <v>7794</v>
      </c>
      <c r="Q574" s="109" t="s">
        <v>7794</v>
      </c>
      <c r="R574" s="109" t="s">
        <v>7794</v>
      </c>
    </row>
    <row r="575" spans="1:18">
      <c r="A575" s="88" t="s">
        <v>5905</v>
      </c>
      <c r="B575" s="88" t="s">
        <v>5906</v>
      </c>
      <c r="C575" s="110">
        <v>0.14450368891500531</v>
      </c>
      <c r="D575" s="110">
        <v>0.14015221863954253</v>
      </c>
      <c r="E575" s="110">
        <v>3.2784249984023406E-2</v>
      </c>
      <c r="F575" s="110">
        <v>0.1310106737706731</v>
      </c>
      <c r="G575" s="110">
        <v>-3.8857690328677696E-2</v>
      </c>
      <c r="H575" s="110">
        <v>0.16027804710969717</v>
      </c>
      <c r="I575" s="110">
        <v>8.1959070872420936E-2</v>
      </c>
      <c r="J575" s="110">
        <v>0.22908949391839784</v>
      </c>
      <c r="K575" s="110">
        <v>2.8991282073367319E-3</v>
      </c>
      <c r="L575" s="110">
        <v>3.3927142822476331E-2</v>
      </c>
      <c r="M575" s="110">
        <v>-0.12193047151264857</v>
      </c>
      <c r="N575" s="110">
        <v>5.9585230873811179E-2</v>
      </c>
      <c r="O575" s="110">
        <v>5.2173466507173583E-2</v>
      </c>
      <c r="P575" s="110">
        <v>0.3450692194793592</v>
      </c>
      <c r="Q575" s="110">
        <v>0.12032166663373922</v>
      </c>
      <c r="R575" s="110">
        <v>0.18380829385731512</v>
      </c>
    </row>
    <row r="576" spans="1:18">
      <c r="A576" s="89" t="s">
        <v>5907</v>
      </c>
      <c r="B576" s="89" t="s">
        <v>5908</v>
      </c>
      <c r="C576" s="109">
        <v>-0.16912974091575028</v>
      </c>
      <c r="D576" s="109">
        <v>0.16585130036681028</v>
      </c>
      <c r="E576" s="109">
        <v>0.45232724483522713</v>
      </c>
      <c r="F576" s="109">
        <v>-0.27323483716456864</v>
      </c>
      <c r="G576" s="109">
        <v>-1.2755114735715778E-2</v>
      </c>
      <c r="H576" s="109">
        <v>5.1857467202107044E-2</v>
      </c>
      <c r="I576" s="109">
        <v>-1.7214217369003415E-2</v>
      </c>
      <c r="J576" s="109">
        <v>6.7258732568002966E-3</v>
      </c>
      <c r="K576" s="109">
        <v>0.13355849136080056</v>
      </c>
      <c r="L576" s="109">
        <v>-0.12584744811890247</v>
      </c>
      <c r="M576" s="109">
        <v>1.1508962584185545E-2</v>
      </c>
      <c r="N576" s="109">
        <v>1.4178968793290503E-2</v>
      </c>
      <c r="O576" s="109">
        <v>-0.14853712681506626</v>
      </c>
      <c r="P576" s="109">
        <v>0.28833146427321887</v>
      </c>
      <c r="Q576" s="109">
        <v>0.4709920262797469</v>
      </c>
      <c r="R576" s="109">
        <v>0.11139593256722291</v>
      </c>
    </row>
    <row r="577" spans="1:18">
      <c r="A577" s="89" t="s">
        <v>5909</v>
      </c>
      <c r="B577" s="89" t="s">
        <v>115</v>
      </c>
      <c r="C577" s="109">
        <v>7.6644448030624979E-2</v>
      </c>
      <c r="D577" s="109">
        <v>0.14680443366155216</v>
      </c>
      <c r="E577" s="109">
        <v>6.9293212782208791E-3</v>
      </c>
      <c r="F577" s="109">
        <v>0.14699595553173683</v>
      </c>
      <c r="G577" s="109">
        <v>1.8044524459735145E-2</v>
      </c>
      <c r="H577" s="109">
        <v>-3.0739449365217331E-2</v>
      </c>
      <c r="I577" s="109">
        <v>-2.8285251012811319E-2</v>
      </c>
      <c r="J577" s="109">
        <v>5.3963615365244966E-2</v>
      </c>
      <c r="K577" s="109">
        <v>0.2204787152701293</v>
      </c>
      <c r="L577" s="109">
        <v>-0.26239503726126601</v>
      </c>
      <c r="M577" s="109">
        <v>0.33296245501130328</v>
      </c>
      <c r="N577" s="109">
        <v>5.105595268795815E-2</v>
      </c>
      <c r="O577" s="109">
        <v>-0.20071218747827413</v>
      </c>
      <c r="P577" s="109">
        <v>0.34725611974971327</v>
      </c>
      <c r="Q577" s="109">
        <v>0.52803913468974306</v>
      </c>
      <c r="R577" s="109">
        <v>8.6351027099923261E-2</v>
      </c>
    </row>
    <row r="578" spans="1:18">
      <c r="A578" s="89" t="s">
        <v>5929</v>
      </c>
      <c r="B578" s="89" t="s">
        <v>961</v>
      </c>
      <c r="C578" s="109">
        <v>-0.38104572387307734</v>
      </c>
      <c r="D578" s="109">
        <v>0.19441830606316968</v>
      </c>
      <c r="E578" s="109">
        <v>1.093717384838818</v>
      </c>
      <c r="F578" s="109">
        <v>-0.5642682767524847</v>
      </c>
      <c r="G578" s="109">
        <v>-6.8904286610416809E-2</v>
      </c>
      <c r="H578" s="109">
        <v>0.21649695508619837</v>
      </c>
      <c r="I578" s="109">
        <v>3.6857521771826995E-4</v>
      </c>
      <c r="J578" s="109">
        <v>-6.6147280870580194E-2</v>
      </c>
      <c r="K578" s="109">
        <v>-1.777899061759447E-2</v>
      </c>
      <c r="L578" s="109">
        <v>0.16956629436409321</v>
      </c>
      <c r="M578" s="109">
        <v>-0.4270861547086654</v>
      </c>
      <c r="N578" s="109">
        <v>-0.10288672327466586</v>
      </c>
      <c r="O578" s="109">
        <v>4.5513816456216549E-2</v>
      </c>
      <c r="P578" s="109">
        <v>0.12078963149827393</v>
      </c>
      <c r="Q578" s="109">
        <v>0.27601389381979224</v>
      </c>
      <c r="R578" s="109">
        <v>0.21390227583320942</v>
      </c>
    </row>
    <row r="579" spans="1:18">
      <c r="A579" s="89" t="s">
        <v>5958</v>
      </c>
      <c r="B579" s="89" t="s">
        <v>5959</v>
      </c>
      <c r="C579" s="109">
        <v>0.15615095567517434</v>
      </c>
      <c r="D579" s="109">
        <v>0.14166575883145804</v>
      </c>
      <c r="E579" s="109">
        <v>2.5130907436561767E-2</v>
      </c>
      <c r="F579" s="109">
        <v>0.15773581887965138</v>
      </c>
      <c r="G579" s="109">
        <v>-5.6336436876706752E-2</v>
      </c>
      <c r="H579" s="109">
        <v>0.1281232196463018</v>
      </c>
      <c r="I579" s="109">
        <v>6.8652814367791359E-2</v>
      </c>
      <c r="J579" s="109">
        <v>0.21594423761453219</v>
      </c>
      <c r="K579" s="109">
        <v>-7.967879089552321E-3</v>
      </c>
      <c r="L579" s="109">
        <v>2.8987269245508651E-2</v>
      </c>
      <c r="M579" s="109">
        <v>-1.1029589821994534E-2</v>
      </c>
      <c r="N579" s="109">
        <v>6.0534903478040913E-2</v>
      </c>
      <c r="O579" s="109">
        <v>5.6187842872732485E-2</v>
      </c>
      <c r="P579" s="109">
        <v>0.34598405810584087</v>
      </c>
      <c r="Q579" s="109">
        <v>0.11490965028196642</v>
      </c>
      <c r="R579" s="109">
        <v>0.18528278916532903</v>
      </c>
    </row>
    <row r="580" spans="1:18">
      <c r="A580" s="89" t="s">
        <v>5960</v>
      </c>
      <c r="B580" s="89" t="s">
        <v>964</v>
      </c>
      <c r="C580" s="109">
        <v>0.13096153235245733</v>
      </c>
      <c r="D580" s="109">
        <v>0.14434093426128891</v>
      </c>
      <c r="E580" s="109">
        <v>5.4617979630529723E-2</v>
      </c>
      <c r="F580" s="109">
        <v>5.917707354392765E-2</v>
      </c>
      <c r="G580" s="109">
        <v>7.2830596127677172E-2</v>
      </c>
      <c r="H580" s="109">
        <v>8.9559949822524798E-2</v>
      </c>
      <c r="I580" s="109">
        <v>2.588648691444595E-2</v>
      </c>
      <c r="J580" s="109">
        <v>0.11448982760055948</v>
      </c>
      <c r="K580" s="109">
        <v>1.3541472373682417E-2</v>
      </c>
      <c r="L580" s="109">
        <v>0.11229023401462146</v>
      </c>
      <c r="M580" s="109">
        <v>-0.47348039719989243</v>
      </c>
      <c r="N580" s="109">
        <v>0.13266162599925124</v>
      </c>
      <c r="O580" s="109">
        <v>-2.6601616033860909E-2</v>
      </c>
      <c r="P580" s="109">
        <v>0.10233573681636199</v>
      </c>
      <c r="Q580" s="109">
        <v>0.14718405815289159</v>
      </c>
      <c r="R580" s="109">
        <v>0.14781914357531245</v>
      </c>
    </row>
    <row r="581" spans="1:18">
      <c r="A581" s="89" t="s">
        <v>5982</v>
      </c>
      <c r="B581" s="89" t="s">
        <v>129</v>
      </c>
      <c r="C581" s="109">
        <v>0.10135640123710843</v>
      </c>
      <c r="D581" s="109">
        <v>0.17861607317711758</v>
      </c>
      <c r="E581" s="109">
        <v>6.6350823903394085E-2</v>
      </c>
      <c r="F581" s="109">
        <v>0.10635329824064654</v>
      </c>
      <c r="G581" s="109">
        <v>4.8024499334797799E-2</v>
      </c>
      <c r="H581" s="109">
        <v>8.5027082341942339E-2</v>
      </c>
      <c r="I581" s="109">
        <v>7.3813920025798341E-2</v>
      </c>
      <c r="J581" s="109">
        <v>0.11169728771962695</v>
      </c>
      <c r="K581" s="109">
        <v>-0.11215827337332451</v>
      </c>
      <c r="L581" s="109">
        <v>0.14638218003173775</v>
      </c>
      <c r="M581" s="109">
        <v>0.10938637448615807</v>
      </c>
      <c r="N581" s="109">
        <v>0.10060041431170519</v>
      </c>
      <c r="O581" s="109">
        <v>5.3534677698765742E-2</v>
      </c>
      <c r="P581" s="109">
        <v>0.20987429386144285</v>
      </c>
      <c r="Q581" s="109">
        <v>5.9374382830191585E-2</v>
      </c>
      <c r="R581" s="109">
        <v>0.16628835787230534</v>
      </c>
    </row>
    <row r="582" spans="1:18">
      <c r="A582" s="89" t="s">
        <v>6021</v>
      </c>
      <c r="B582" s="89" t="s">
        <v>966</v>
      </c>
      <c r="C582" s="109">
        <v>0.11170992621596887</v>
      </c>
      <c r="D582" s="109">
        <v>9.4598556596204642E-2</v>
      </c>
      <c r="E582" s="109">
        <v>4.1756087286751065E-2</v>
      </c>
      <c r="F582" s="109">
        <v>3.3430293384995036E-2</v>
      </c>
      <c r="G582" s="109">
        <v>-8.0355354852187366E-3</v>
      </c>
      <c r="H582" s="109">
        <v>2.0020637192618818E-2</v>
      </c>
      <c r="I582" s="109">
        <v>8.1463753247123405E-2</v>
      </c>
      <c r="J582" s="109">
        <v>0.11690329381957021</v>
      </c>
      <c r="K582" s="109">
        <v>0.13113069345678086</v>
      </c>
      <c r="L582" s="109">
        <v>0.22883591520364677</v>
      </c>
      <c r="M582" s="109">
        <v>0.18993073345394551</v>
      </c>
      <c r="N582" s="109">
        <v>0.16457764017076992</v>
      </c>
      <c r="O582" s="109">
        <v>-0.10910562462872853</v>
      </c>
      <c r="P582" s="109">
        <v>6.7917518096757332</v>
      </c>
      <c r="Q582" s="109">
        <v>0.15495672386890891</v>
      </c>
      <c r="R582" s="109">
        <v>0.18174624151082042</v>
      </c>
    </row>
    <row r="583" spans="1:18">
      <c r="A583" s="89" t="s">
        <v>6029</v>
      </c>
      <c r="B583" s="89" t="s">
        <v>970</v>
      </c>
      <c r="C583" s="109">
        <v>0.54008310827515582</v>
      </c>
      <c r="D583" s="109">
        <v>-0.86917321531886893</v>
      </c>
      <c r="E583" s="109">
        <v>5.3467714614811257E-2</v>
      </c>
      <c r="F583" s="109">
        <v>0.2421590249116774</v>
      </c>
      <c r="G583" s="109">
        <v>0.41327585983715842</v>
      </c>
      <c r="H583" s="109">
        <v>0.19533613360713242</v>
      </c>
      <c r="I583" s="109">
        <v>-0.25102125134552622</v>
      </c>
      <c r="J583" s="109">
        <v>9.7913953870946369E-2</v>
      </c>
      <c r="K583" s="109">
        <v>0.68164938770413741</v>
      </c>
      <c r="L583" s="109">
        <v>-0.15863810945450052</v>
      </c>
      <c r="M583" s="109">
        <v>0.13254579299804736</v>
      </c>
      <c r="N583" s="109">
        <v>0.17946781874506668</v>
      </c>
      <c r="O583" s="109">
        <v>-0.43879427475058752</v>
      </c>
      <c r="P583" s="109">
        <v>3.9155334484629591</v>
      </c>
      <c r="Q583" s="109">
        <v>1.6582618231276682</v>
      </c>
      <c r="R583" s="109">
        <v>0.46345687269321778</v>
      </c>
    </row>
    <row r="584" spans="1:18">
      <c r="A584" s="89" t="s">
        <v>6035</v>
      </c>
      <c r="B584" s="89" t="s">
        <v>130</v>
      </c>
      <c r="C584" s="109">
        <v>0.20167649990485481</v>
      </c>
      <c r="D584" s="109">
        <v>9.9458149844641408E-2</v>
      </c>
      <c r="E584" s="109">
        <v>5.7003750935240571E-3</v>
      </c>
      <c r="F584" s="109">
        <v>0.2314349022030433</v>
      </c>
      <c r="G584" s="109">
        <v>-0.15721256352897639</v>
      </c>
      <c r="H584" s="109">
        <v>0.17745907993532173</v>
      </c>
      <c r="I584" s="109">
        <v>6.8685294313002299E-2</v>
      </c>
      <c r="J584" s="109">
        <v>0.19441571698032956</v>
      </c>
      <c r="K584" s="109">
        <v>4.4538077633954787E-2</v>
      </c>
      <c r="L584" s="109">
        <v>-5.8451184652378307E-2</v>
      </c>
      <c r="M584" s="109">
        <v>0.12041856827059449</v>
      </c>
      <c r="N584" s="109">
        <v>-0.11937434142922831</v>
      </c>
      <c r="O584" s="109">
        <v>0.10803648222930806</v>
      </c>
      <c r="P584" s="109">
        <v>0.28445250191380289</v>
      </c>
      <c r="Q584" s="109">
        <v>0.15223810553141659</v>
      </c>
      <c r="R584" s="109">
        <v>0.24290240412742881</v>
      </c>
    </row>
    <row r="585" spans="1:18">
      <c r="A585" s="89" t="s">
        <v>6050</v>
      </c>
      <c r="B585" s="89" t="s">
        <v>1020</v>
      </c>
      <c r="C585" s="109">
        <v>9.5642784405121972E-2</v>
      </c>
      <c r="D585" s="109">
        <v>0.55311168919926113</v>
      </c>
      <c r="E585" s="109">
        <v>-0.14748564095171801</v>
      </c>
      <c r="F585" s="109">
        <v>0.15420782846858017</v>
      </c>
      <c r="G585" s="109">
        <v>-5.1827914941337094E-2</v>
      </c>
      <c r="H585" s="109">
        <v>0.1149515331737978</v>
      </c>
      <c r="I585" s="109">
        <v>0.26039620101349059</v>
      </c>
      <c r="J585" s="109">
        <v>1.677284393757343</v>
      </c>
      <c r="K585" s="109">
        <v>-3.7813439980937336E-2</v>
      </c>
      <c r="L585" s="109">
        <v>1.0177495339577902E-2</v>
      </c>
      <c r="M585" s="109">
        <v>-8.7522901577484102E-2</v>
      </c>
      <c r="N585" s="109">
        <v>0.9479193121118572</v>
      </c>
      <c r="O585" s="109">
        <v>-2.8347927886693824E-3</v>
      </c>
      <c r="P585" s="109">
        <v>0.16947498546326267</v>
      </c>
      <c r="Q585" s="109">
        <v>4.7981245773219827E-2</v>
      </c>
      <c r="R585" s="109">
        <v>3.4265216878961002E-2</v>
      </c>
    </row>
    <row r="586" spans="1:18">
      <c r="A586" s="89" t="s">
        <v>7737</v>
      </c>
      <c r="B586" s="89" t="s">
        <v>7738</v>
      </c>
      <c r="C586" s="109">
        <v>0.1920208508558916</v>
      </c>
      <c r="D586" s="109">
        <v>8.6300303849195625E-2</v>
      </c>
      <c r="E586" s="109">
        <v>-0.10715086533477891</v>
      </c>
      <c r="F586" s="109">
        <v>-0.10636157445931782</v>
      </c>
      <c r="G586" s="109">
        <v>0.56954455492678413</v>
      </c>
      <c r="H586" s="109">
        <v>0.93327767546892471</v>
      </c>
      <c r="I586" s="109">
        <v>0.28663129727816039</v>
      </c>
      <c r="J586" s="109">
        <v>0.42824484777389538</v>
      </c>
      <c r="K586" s="109">
        <v>7.6070600388967735E-2</v>
      </c>
      <c r="L586" s="109">
        <v>0.10696413821912354</v>
      </c>
      <c r="M586" s="109">
        <v>-1</v>
      </c>
      <c r="N586" s="109" t="s">
        <v>7794</v>
      </c>
      <c r="O586" s="109" t="s">
        <v>7794</v>
      </c>
      <c r="P586" s="109" t="s">
        <v>7794</v>
      </c>
      <c r="Q586" s="109" t="s">
        <v>7794</v>
      </c>
      <c r="R586" s="109" t="s">
        <v>7794</v>
      </c>
    </row>
    <row r="587" spans="1:18">
      <c r="A587" s="89" t="s">
        <v>7739</v>
      </c>
      <c r="B587" s="89" t="s">
        <v>7740</v>
      </c>
      <c r="C587" s="109">
        <v>-0.44114057631839654</v>
      </c>
      <c r="D587" s="109">
        <v>-1</v>
      </c>
      <c r="E587" s="109" t="s">
        <v>7794</v>
      </c>
      <c r="F587" s="109" t="s">
        <v>7794</v>
      </c>
      <c r="G587" s="109" t="s">
        <v>7794</v>
      </c>
      <c r="H587" s="109" t="s">
        <v>7794</v>
      </c>
      <c r="I587" s="109" t="s">
        <v>7794</v>
      </c>
      <c r="J587" s="109" t="s">
        <v>7794</v>
      </c>
      <c r="K587" s="109" t="s">
        <v>7794</v>
      </c>
      <c r="L587" s="109" t="s">
        <v>7794</v>
      </c>
      <c r="M587" s="109" t="s">
        <v>7794</v>
      </c>
      <c r="N587" s="109" t="s">
        <v>7794</v>
      </c>
      <c r="O587" s="109" t="s">
        <v>7794</v>
      </c>
      <c r="P587" s="109" t="s">
        <v>7794</v>
      </c>
      <c r="Q587" s="109" t="s">
        <v>7794</v>
      </c>
      <c r="R587" s="109" t="s">
        <v>7794</v>
      </c>
    </row>
    <row r="588" spans="1:18">
      <c r="A588" s="89" t="s">
        <v>7741</v>
      </c>
      <c r="B588" s="89" t="s">
        <v>176</v>
      </c>
      <c r="C588" s="109">
        <v>0.32744739926940114</v>
      </c>
      <c r="D588" s="109">
        <v>0.17067619677841916</v>
      </c>
      <c r="E588" s="109">
        <v>-0.10530664077652863</v>
      </c>
      <c r="F588" s="109">
        <v>-0.23000111862016659</v>
      </c>
      <c r="G588" s="109">
        <v>1.2878971940458581</v>
      </c>
      <c r="H588" s="109">
        <v>1.3223487763707955</v>
      </c>
      <c r="I588" s="109">
        <v>0.34245239705205321</v>
      </c>
      <c r="J588" s="109">
        <v>0.476582172741707</v>
      </c>
      <c r="K588" s="109">
        <v>6.938017587955625E-2</v>
      </c>
      <c r="L588" s="109">
        <v>0.11243404742318908</v>
      </c>
      <c r="M588" s="109">
        <v>-1</v>
      </c>
      <c r="N588" s="109" t="s">
        <v>7794</v>
      </c>
      <c r="O588" s="109" t="s">
        <v>7794</v>
      </c>
      <c r="P588" s="109" t="s">
        <v>7794</v>
      </c>
      <c r="Q588" s="109" t="s">
        <v>7794</v>
      </c>
      <c r="R588" s="109" t="s">
        <v>7794</v>
      </c>
    </row>
    <row r="589" spans="1:18" ht="25.5">
      <c r="A589" s="89" t="s">
        <v>7742</v>
      </c>
      <c r="B589" s="89" t="s">
        <v>177</v>
      </c>
      <c r="C589" s="109" t="s">
        <v>7794</v>
      </c>
      <c r="D589" s="109" t="s">
        <v>7794</v>
      </c>
      <c r="E589" s="109" t="s">
        <v>7794</v>
      </c>
      <c r="F589" s="109" t="s">
        <v>7794</v>
      </c>
      <c r="G589" s="109" t="s">
        <v>7794</v>
      </c>
      <c r="H589" s="109">
        <v>-1</v>
      </c>
      <c r="I589" s="109" t="s">
        <v>7794</v>
      </c>
      <c r="J589" s="109">
        <v>-1</v>
      </c>
      <c r="K589" s="109" t="s">
        <v>7794</v>
      </c>
      <c r="L589" s="109">
        <v>-0.55390334572490707</v>
      </c>
      <c r="M589" s="109">
        <v>-1</v>
      </c>
      <c r="N589" s="109" t="s">
        <v>7794</v>
      </c>
      <c r="O589" s="109" t="s">
        <v>7794</v>
      </c>
      <c r="P589" s="109" t="s">
        <v>7794</v>
      </c>
      <c r="Q589" s="109" t="s">
        <v>7794</v>
      </c>
      <c r="R589" s="109" t="s">
        <v>7794</v>
      </c>
    </row>
    <row r="590" spans="1:18">
      <c r="A590" s="89" t="s">
        <v>7743</v>
      </c>
      <c r="B590" s="89" t="s">
        <v>65</v>
      </c>
      <c r="C590" s="109">
        <v>0.63105776705913241</v>
      </c>
      <c r="D590" s="109">
        <v>-0.11004970188081953</v>
      </c>
      <c r="E590" s="109">
        <v>-0.30870618247891313</v>
      </c>
      <c r="F590" s="109">
        <v>5.7090365896092843E-2</v>
      </c>
      <c r="G590" s="109">
        <v>-0.13206595519335895</v>
      </c>
      <c r="H590" s="109">
        <v>-0.70221842340765828</v>
      </c>
      <c r="I590" s="109">
        <v>0.22322961325405055</v>
      </c>
      <c r="J590" s="109">
        <v>0.24970256671245639</v>
      </c>
      <c r="K590" s="109">
        <v>0.72549959898059391</v>
      </c>
      <c r="L590" s="109">
        <v>-0.46453274876923145</v>
      </c>
      <c r="M590" s="109">
        <v>-1</v>
      </c>
      <c r="N590" s="109" t="s">
        <v>7794</v>
      </c>
      <c r="O590" s="109" t="s">
        <v>7794</v>
      </c>
      <c r="P590" s="109" t="s">
        <v>7794</v>
      </c>
      <c r="Q590" s="109" t="s">
        <v>7794</v>
      </c>
      <c r="R590" s="109" t="s">
        <v>7794</v>
      </c>
    </row>
    <row r="591" spans="1:18">
      <c r="A591" s="89" t="s">
        <v>7744</v>
      </c>
      <c r="B591" s="89" t="s">
        <v>215</v>
      </c>
      <c r="C591" s="109" t="s">
        <v>7794</v>
      </c>
      <c r="D591" s="109" t="s">
        <v>7794</v>
      </c>
      <c r="E591" s="109" t="s">
        <v>7794</v>
      </c>
      <c r="F591" s="109" t="s">
        <v>7794</v>
      </c>
      <c r="G591" s="109" t="s">
        <v>7794</v>
      </c>
      <c r="H591" s="109" t="s">
        <v>7794</v>
      </c>
      <c r="I591" s="109" t="s">
        <v>7794</v>
      </c>
      <c r="J591" s="109" t="s">
        <v>7794</v>
      </c>
      <c r="K591" s="109" t="s">
        <v>7794</v>
      </c>
      <c r="L591" s="109" t="s">
        <v>7794</v>
      </c>
      <c r="M591" s="109" t="s">
        <v>7794</v>
      </c>
      <c r="N591" s="109" t="s">
        <v>7794</v>
      </c>
      <c r="O591" s="109" t="s">
        <v>7794</v>
      </c>
      <c r="P591" s="109" t="s">
        <v>7794</v>
      </c>
      <c r="Q591" s="109" t="s">
        <v>7794</v>
      </c>
      <c r="R591" s="109" t="s">
        <v>7794</v>
      </c>
    </row>
    <row r="592" spans="1:18">
      <c r="A592" s="89" t="s">
        <v>7745</v>
      </c>
      <c r="B592" s="89" t="s">
        <v>5545</v>
      </c>
      <c r="C592" s="109" t="s">
        <v>7794</v>
      </c>
      <c r="D592" s="109" t="s">
        <v>7794</v>
      </c>
      <c r="E592" s="109" t="s">
        <v>7794</v>
      </c>
      <c r="F592" s="109" t="s">
        <v>7794</v>
      </c>
      <c r="G592" s="109" t="s">
        <v>7794</v>
      </c>
      <c r="H592" s="109" t="s">
        <v>7794</v>
      </c>
      <c r="I592" s="109">
        <v>-1</v>
      </c>
      <c r="J592" s="109" t="s">
        <v>7794</v>
      </c>
      <c r="K592" s="109" t="s">
        <v>7794</v>
      </c>
      <c r="L592" s="109" t="s">
        <v>7794</v>
      </c>
      <c r="M592" s="109" t="s">
        <v>7794</v>
      </c>
      <c r="N592" s="109" t="s">
        <v>7794</v>
      </c>
      <c r="O592" s="109" t="s">
        <v>7794</v>
      </c>
      <c r="P592" s="109" t="s">
        <v>7794</v>
      </c>
      <c r="Q592" s="109" t="s">
        <v>7794</v>
      </c>
      <c r="R592" s="109" t="s">
        <v>7794</v>
      </c>
    </row>
    <row r="593" spans="1:18">
      <c r="A593" s="89" t="s">
        <v>7746</v>
      </c>
      <c r="B593" s="89" t="s">
        <v>968</v>
      </c>
      <c r="C593" s="109">
        <v>-1.5053966664735907E-2</v>
      </c>
      <c r="D593" s="109">
        <v>2.0998613463858673E-2</v>
      </c>
      <c r="E593" s="109">
        <v>-6.4547454932783022E-2</v>
      </c>
      <c r="F593" s="109">
        <v>5.3325805353313216E-2</v>
      </c>
      <c r="G593" s="109">
        <v>-0.10704503285463862</v>
      </c>
      <c r="H593" s="109">
        <v>9.7376440576143253E-2</v>
      </c>
      <c r="I593" s="109">
        <v>-4.4918778502493928E-2</v>
      </c>
      <c r="J593" s="109">
        <v>3.1109546717578818E-2</v>
      </c>
      <c r="K593" s="109">
        <v>0.11225141520405035</v>
      </c>
      <c r="L593" s="109">
        <v>0.10431411933599111</v>
      </c>
      <c r="M593" s="109">
        <v>-1</v>
      </c>
      <c r="N593" s="109" t="s">
        <v>7794</v>
      </c>
      <c r="O593" s="109" t="s">
        <v>7794</v>
      </c>
      <c r="P593" s="109" t="s">
        <v>7794</v>
      </c>
      <c r="Q593" s="109" t="s">
        <v>7794</v>
      </c>
      <c r="R593" s="109" t="s">
        <v>7794</v>
      </c>
    </row>
  </sheetData>
  <mergeCells count="1">
    <mergeCell ref="A1:R2"/>
  </mergeCells>
  <printOptions horizontalCentered="1"/>
  <pageMargins left="0.39370078740157483" right="0.39370078740157483" top="0.39370078740157483" bottom="0.39370078740157483" header="0" footer="0"/>
  <pageSetup scale="16" fitToHeight="9" orientation="landscape" r:id="rId1"/>
  <headerFooter alignWithMargins="0">
    <oddHeader>&amp;R09/05/2014</oddHeader>
  </headerFooter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13"/>
  <sheetViews>
    <sheetView workbookViewId="0">
      <pane xSplit="1" ySplit="3" topLeftCell="E4" activePane="bottomRight" state="frozen"/>
      <selection pane="topRight" activeCell="B1" sqref="B1"/>
      <selection pane="bottomLeft" activeCell="A4" sqref="A4"/>
      <selection pane="bottomRight" activeCell="L19" sqref="L19"/>
    </sheetView>
  </sheetViews>
  <sheetFormatPr baseColWidth="10" defaultRowHeight="12.75"/>
  <cols>
    <col min="1" max="1" width="28" customWidth="1"/>
    <col min="2" max="2" width="17" bestFit="1" customWidth="1"/>
  </cols>
  <sheetData>
    <row r="1" spans="1:17" ht="15.75">
      <c r="A1" s="115"/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80"/>
    </row>
    <row r="2" spans="1:17" ht="15.75">
      <c r="A2" s="4"/>
      <c r="B2" s="4"/>
      <c r="C2" s="4"/>
      <c r="D2" s="4"/>
      <c r="E2" s="4"/>
      <c r="F2" s="4"/>
      <c r="G2" s="8"/>
      <c r="H2" s="8"/>
      <c r="I2" s="8"/>
      <c r="J2" s="8"/>
      <c r="K2" s="8"/>
      <c r="L2" s="8"/>
      <c r="M2" s="23"/>
      <c r="N2" s="23"/>
      <c r="O2" s="23"/>
    </row>
    <row r="3" spans="1:17" ht="15.75">
      <c r="A3" s="48" t="s">
        <v>187</v>
      </c>
      <c r="B3" s="26">
        <v>2007</v>
      </c>
      <c r="C3" s="45">
        <v>2008</v>
      </c>
      <c r="D3" s="45">
        <v>2009</v>
      </c>
      <c r="E3" s="45">
        <v>2010</v>
      </c>
      <c r="F3" s="45">
        <v>2011</v>
      </c>
      <c r="G3" s="45">
        <v>2012</v>
      </c>
      <c r="H3" s="45">
        <v>2013</v>
      </c>
      <c r="I3" s="45">
        <v>2014</v>
      </c>
      <c r="J3" s="45">
        <v>2015</v>
      </c>
      <c r="K3" s="49">
        <v>2016</v>
      </c>
      <c r="L3" s="49">
        <v>2017</v>
      </c>
      <c r="M3" s="49">
        <v>2018</v>
      </c>
      <c r="N3" s="49">
        <v>2019</v>
      </c>
      <c r="O3" s="49">
        <v>2020</v>
      </c>
      <c r="P3" s="49">
        <v>2021</v>
      </c>
      <c r="Q3" s="49">
        <v>2022</v>
      </c>
    </row>
    <row r="4" spans="1:17" ht="15">
      <c r="A4" s="6" t="s">
        <v>474</v>
      </c>
      <c r="B4" s="76">
        <v>43928383924</v>
      </c>
      <c r="C4" s="76">
        <v>38251457494</v>
      </c>
      <c r="D4" s="76">
        <v>43861973154</v>
      </c>
      <c r="E4" s="76">
        <v>47677299243</v>
      </c>
      <c r="F4" s="76">
        <v>50931463509</v>
      </c>
      <c r="G4" s="76">
        <v>62468711543</v>
      </c>
      <c r="H4" s="76">
        <v>83156217431</v>
      </c>
      <c r="I4" s="76">
        <v>91253481685</v>
      </c>
      <c r="J4" s="76">
        <v>79736282148</v>
      </c>
      <c r="K4" s="76">
        <v>90035644487</v>
      </c>
      <c r="L4" s="77">
        <v>92206522891.619293</v>
      </c>
      <c r="M4" s="77">
        <v>98284208265.143799</v>
      </c>
      <c r="N4" s="77">
        <v>93010810778.920914</v>
      </c>
      <c r="O4" s="77">
        <v>106174089727.02299</v>
      </c>
      <c r="P4" s="78">
        <v>131748991046.791</v>
      </c>
      <c r="Q4" s="78">
        <v>132721199885.70399</v>
      </c>
    </row>
    <row r="5" spans="1:17" ht="15">
      <c r="A5" s="6" t="s">
        <v>149</v>
      </c>
      <c r="B5" s="76">
        <v>70851185265</v>
      </c>
      <c r="C5" s="76">
        <v>90472315919</v>
      </c>
      <c r="D5" s="76">
        <v>92873233689</v>
      </c>
      <c r="E5" s="76">
        <v>92649150201</v>
      </c>
      <c r="F5" s="76">
        <v>108005557295</v>
      </c>
      <c r="G5" s="76">
        <v>147028967032</v>
      </c>
      <c r="H5" s="76">
        <v>168432276324</v>
      </c>
      <c r="I5" s="76">
        <v>208330544003</v>
      </c>
      <c r="J5" s="76">
        <v>260239131244</v>
      </c>
      <c r="K5" s="76">
        <v>273900606295</v>
      </c>
      <c r="L5" s="77">
        <v>279471952656.32001</v>
      </c>
      <c r="M5" s="77">
        <v>276256434347.33398</v>
      </c>
      <c r="N5" s="77">
        <v>311153126058.83801</v>
      </c>
      <c r="O5" s="77">
        <v>343205254481.75403</v>
      </c>
      <c r="P5" s="78">
        <v>361150640266.32001</v>
      </c>
      <c r="Q5" s="78">
        <v>424924004362.00598</v>
      </c>
    </row>
    <row r="6" spans="1:17" ht="15">
      <c r="A6" s="6" t="s">
        <v>760</v>
      </c>
      <c r="B6" s="76">
        <v>13685508019</v>
      </c>
      <c r="C6" s="76">
        <v>9217038499</v>
      </c>
      <c r="D6" s="76">
        <v>10736747672</v>
      </c>
      <c r="E6" s="76">
        <v>12196269629</v>
      </c>
      <c r="F6" s="76">
        <v>23975240616</v>
      </c>
      <c r="G6" s="76">
        <v>19819964472</v>
      </c>
      <c r="H6" s="76">
        <v>17261468271</v>
      </c>
      <c r="I6" s="76">
        <v>17669938340</v>
      </c>
      <c r="J6" s="76">
        <v>20826575083</v>
      </c>
      <c r="K6" s="76">
        <v>24694664274</v>
      </c>
      <c r="L6" s="77">
        <v>27651600374.729698</v>
      </c>
      <c r="M6" s="77">
        <v>90982522138.665207</v>
      </c>
      <c r="N6" s="77">
        <v>93442267823.860092</v>
      </c>
      <c r="O6" s="77">
        <v>93305924881.841599</v>
      </c>
      <c r="P6" s="78">
        <v>116465198604.811</v>
      </c>
      <c r="Q6" s="78">
        <v>142719536168.944</v>
      </c>
    </row>
    <row r="7" spans="1:17" ht="15">
      <c r="A7" s="6" t="s">
        <v>1383</v>
      </c>
      <c r="B7" s="76">
        <v>77845261642</v>
      </c>
      <c r="C7" s="76">
        <v>76956836059</v>
      </c>
      <c r="D7" s="76">
        <v>86994478737</v>
      </c>
      <c r="E7" s="76">
        <v>113315166416</v>
      </c>
      <c r="F7" s="76">
        <v>100633375710</v>
      </c>
      <c r="G7" s="76">
        <v>128868385132</v>
      </c>
      <c r="H7" s="76">
        <v>140970448526</v>
      </c>
      <c r="I7" s="76">
        <v>151101172975</v>
      </c>
      <c r="J7" s="76">
        <v>176993245646</v>
      </c>
      <c r="K7" s="76">
        <v>186722267881</v>
      </c>
      <c r="L7" s="77">
        <v>201364054529.05899</v>
      </c>
      <c r="M7" s="77">
        <v>62134339811.683296</v>
      </c>
      <c r="N7" s="77">
        <v>55497486498.827599</v>
      </c>
      <c r="O7" s="77">
        <v>59192421128.080605</v>
      </c>
      <c r="P7" s="78">
        <v>54951703508.722206</v>
      </c>
      <c r="Q7" s="78">
        <v>65411225321.064499</v>
      </c>
    </row>
    <row r="8" spans="1:17" ht="15">
      <c r="A8" s="6" t="s">
        <v>116</v>
      </c>
      <c r="B8" s="76">
        <v>4944242703</v>
      </c>
      <c r="C8" s="76">
        <v>4757467990</v>
      </c>
      <c r="D8" s="76">
        <v>5096293422</v>
      </c>
      <c r="E8" s="76">
        <v>6326023493</v>
      </c>
      <c r="F8" s="76">
        <v>6907966664</v>
      </c>
      <c r="G8" s="76">
        <v>7618680587</v>
      </c>
      <c r="H8" s="76">
        <v>8354375021</v>
      </c>
      <c r="I8" s="76">
        <v>8707484578</v>
      </c>
      <c r="J8" s="76">
        <v>9014366564</v>
      </c>
      <c r="K8" s="76">
        <v>9124544125</v>
      </c>
      <c r="L8" s="77">
        <v>9983963920.1105385</v>
      </c>
      <c r="M8" s="77">
        <v>13581714019.106001</v>
      </c>
      <c r="N8" s="77">
        <v>15760931120.257198</v>
      </c>
      <c r="O8" s="77">
        <v>16400914458.414801</v>
      </c>
      <c r="P8" s="78">
        <v>21064911558.796803</v>
      </c>
      <c r="Q8" s="78">
        <v>25075711658.247799</v>
      </c>
    </row>
    <row r="9" spans="1:17" ht="15">
      <c r="A9" s="6" t="s">
        <v>193</v>
      </c>
      <c r="B9" s="76">
        <v>78888594077</v>
      </c>
      <c r="C9" s="76">
        <v>82186264147</v>
      </c>
      <c r="D9" s="76">
        <v>98474599590</v>
      </c>
      <c r="E9" s="76">
        <v>107485913148</v>
      </c>
      <c r="F9" s="76">
        <v>124419753869</v>
      </c>
      <c r="G9" s="76">
        <v>136453831174</v>
      </c>
      <c r="H9" s="76">
        <v>151607919349</v>
      </c>
      <c r="I9" s="76">
        <v>163954989413</v>
      </c>
      <c r="J9" s="76">
        <v>204343859781</v>
      </c>
      <c r="K9" s="76">
        <v>212645854788</v>
      </c>
      <c r="L9" s="77">
        <v>224581115732.66699</v>
      </c>
      <c r="M9" s="77">
        <v>327648752532.67798</v>
      </c>
      <c r="N9" s="77">
        <v>341380078750.99298</v>
      </c>
      <c r="O9" s="77">
        <v>354973091768.39697</v>
      </c>
      <c r="P9" s="78">
        <v>374490072014.63397</v>
      </c>
      <c r="Q9" s="78">
        <v>400137018691.58099</v>
      </c>
    </row>
    <row r="10" spans="1:17" ht="15">
      <c r="A10" s="6" t="s">
        <v>211</v>
      </c>
      <c r="B10" s="76">
        <v>40168841664</v>
      </c>
      <c r="C10" s="76">
        <v>49646502172</v>
      </c>
      <c r="D10" s="76">
        <v>64261085568</v>
      </c>
      <c r="E10" s="76">
        <v>64864903906</v>
      </c>
      <c r="F10" s="76">
        <v>80295661683</v>
      </c>
      <c r="G10" s="76">
        <v>95452478869</v>
      </c>
      <c r="H10" s="76">
        <v>105897310254</v>
      </c>
      <c r="I10" s="76">
        <v>116892830566</v>
      </c>
      <c r="J10" s="76">
        <v>176845826677</v>
      </c>
      <c r="K10" s="76">
        <v>193493228477</v>
      </c>
      <c r="L10" s="77">
        <v>212470174805.97299</v>
      </c>
      <c r="M10" s="77">
        <v>331674090310.51398</v>
      </c>
      <c r="N10" s="77">
        <v>344365050853.27399</v>
      </c>
      <c r="O10" s="77">
        <v>356857568040.25299</v>
      </c>
      <c r="P10" s="78">
        <v>366207634282.76099</v>
      </c>
      <c r="Q10" s="78">
        <v>380036379752.72101</v>
      </c>
    </row>
    <row r="11" spans="1:17" ht="15">
      <c r="A11" s="6" t="s">
        <v>2156</v>
      </c>
      <c r="B11" s="76">
        <v>30287912100</v>
      </c>
      <c r="C11" s="76">
        <v>29606843598</v>
      </c>
      <c r="D11" s="76">
        <v>30078664479</v>
      </c>
      <c r="E11" s="76">
        <v>39260187790</v>
      </c>
      <c r="F11" s="76">
        <v>56305560115</v>
      </c>
      <c r="G11" s="76">
        <v>64609554622</v>
      </c>
      <c r="H11" s="76">
        <v>77045027274</v>
      </c>
      <c r="I11" s="76">
        <v>77007178781</v>
      </c>
      <c r="J11" s="76">
        <v>65375747606</v>
      </c>
      <c r="K11" s="76">
        <v>68331607886</v>
      </c>
      <c r="L11" s="77">
        <v>55533591218.944298</v>
      </c>
      <c r="M11" s="77">
        <v>61140989044.128998</v>
      </c>
      <c r="N11" s="77">
        <v>70084141720.798004</v>
      </c>
      <c r="O11" s="77">
        <v>65762990016.842796</v>
      </c>
      <c r="P11" s="78">
        <v>63737950697.9272</v>
      </c>
      <c r="Q11" s="78">
        <v>163983845323.06</v>
      </c>
    </row>
    <row r="12" spans="1:17" ht="15">
      <c r="A12" s="6" t="s">
        <v>82</v>
      </c>
      <c r="B12" s="76">
        <v>76990805745</v>
      </c>
      <c r="C12" s="76">
        <v>89748986269</v>
      </c>
      <c r="D12" s="76">
        <v>94546121840</v>
      </c>
      <c r="E12" s="76">
        <v>104426279084</v>
      </c>
      <c r="F12" s="76">
        <v>130599364161</v>
      </c>
      <c r="G12" s="76">
        <v>152873312555</v>
      </c>
      <c r="H12" s="76">
        <v>169757522407</v>
      </c>
      <c r="I12" s="76">
        <v>185903085027</v>
      </c>
      <c r="J12" s="76">
        <v>165478777931</v>
      </c>
      <c r="K12" s="76">
        <v>162015842361</v>
      </c>
      <c r="L12" s="77">
        <v>198451394173.82199</v>
      </c>
      <c r="M12" s="77">
        <v>109972529947.78993</v>
      </c>
      <c r="N12" s="77">
        <v>211812254994.509</v>
      </c>
      <c r="O12" s="77">
        <v>143580728920.13699</v>
      </c>
      <c r="P12" s="78">
        <v>155933795625.461</v>
      </c>
      <c r="Q12" s="78">
        <v>180353369956.94699</v>
      </c>
    </row>
    <row r="13" spans="1:17" ht="15">
      <c r="A13" s="6" t="s">
        <v>173</v>
      </c>
      <c r="B13" s="76">
        <v>-1024254848.4400005</v>
      </c>
      <c r="C13" s="76">
        <v>-6517442105.2200003</v>
      </c>
      <c r="D13" s="76">
        <v>-11010118714.52</v>
      </c>
      <c r="E13" s="76">
        <v>-21652678963.419998</v>
      </c>
      <c r="F13" s="76">
        <v>-16594966694.469999</v>
      </c>
      <c r="G13" s="76">
        <v>-17873343888.220001</v>
      </c>
      <c r="H13" s="76">
        <v>-22958937716.810001</v>
      </c>
      <c r="I13" s="76">
        <v>-27048133132.27</v>
      </c>
      <c r="J13" s="76">
        <v>-25605674946.93</v>
      </c>
      <c r="K13" s="76">
        <v>-12990800368.139999</v>
      </c>
      <c r="L13" s="77">
        <v>-15443437253.5494</v>
      </c>
      <c r="M13" s="77"/>
      <c r="N13" s="77"/>
      <c r="O13" s="77"/>
      <c r="P13" s="78"/>
      <c r="Q13" s="78"/>
    </row>
  </sheetData>
  <mergeCells count="1">
    <mergeCell ref="A1:N1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P12"/>
  <sheetViews>
    <sheetView topLeftCell="E1" workbookViewId="0">
      <selection activeCell="O3" sqref="O3"/>
    </sheetView>
  </sheetViews>
  <sheetFormatPr baseColWidth="10" defaultRowHeight="12.75"/>
  <cols>
    <col min="2" max="2" width="17" bestFit="1" customWidth="1"/>
  </cols>
  <sheetData>
    <row r="1" spans="1:16" ht="15.75">
      <c r="A1" s="115"/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80"/>
    </row>
    <row r="2" spans="1:16" ht="15.75">
      <c r="A2" s="4"/>
      <c r="B2" s="4"/>
      <c r="C2" s="4"/>
      <c r="D2" s="4"/>
      <c r="E2" s="4"/>
      <c r="F2" s="4"/>
      <c r="G2" s="8"/>
      <c r="H2" s="8"/>
      <c r="I2" s="8"/>
      <c r="J2" s="8"/>
      <c r="K2" s="8"/>
      <c r="L2" s="8"/>
      <c r="M2" s="23"/>
      <c r="N2" s="23"/>
      <c r="O2" s="23"/>
    </row>
    <row r="3" spans="1:16" ht="31.5">
      <c r="A3" s="48" t="s">
        <v>187</v>
      </c>
      <c r="B3" s="26">
        <v>2007</v>
      </c>
      <c r="C3" s="45">
        <v>2008</v>
      </c>
      <c r="D3" s="45">
        <v>2009</v>
      </c>
      <c r="E3" s="45">
        <v>2010</v>
      </c>
      <c r="F3" s="45">
        <v>2011</v>
      </c>
      <c r="G3" s="45">
        <v>2012</v>
      </c>
      <c r="H3" s="45">
        <v>2013</v>
      </c>
      <c r="I3" s="45">
        <v>2014</v>
      </c>
      <c r="J3" s="45">
        <v>2015</v>
      </c>
      <c r="K3" s="49">
        <v>2016</v>
      </c>
      <c r="L3" s="49">
        <v>2017</v>
      </c>
      <c r="M3" s="49">
        <v>2018</v>
      </c>
      <c r="N3" s="49">
        <v>2019</v>
      </c>
      <c r="O3" s="49">
        <v>2020</v>
      </c>
      <c r="P3" s="49">
        <v>2021</v>
      </c>
    </row>
    <row r="4" spans="1:16" ht="15">
      <c r="A4" s="6" t="s">
        <v>66</v>
      </c>
      <c r="B4" s="76">
        <v>49389917609</v>
      </c>
      <c r="C4" s="76">
        <v>53156716003</v>
      </c>
      <c r="D4" s="76">
        <v>59737926919</v>
      </c>
      <c r="E4" s="76">
        <v>67177716983</v>
      </c>
      <c r="F4" s="76">
        <v>76178552110</v>
      </c>
      <c r="G4" s="76">
        <v>85075618351</v>
      </c>
      <c r="H4" s="76">
        <v>100076449402</v>
      </c>
      <c r="I4" s="76">
        <v>118479721160</v>
      </c>
      <c r="J4" s="76">
        <v>125966489664</v>
      </c>
      <c r="K4" s="76">
        <v>135641433111</v>
      </c>
      <c r="L4" s="77">
        <v>137747271814.41299</v>
      </c>
      <c r="M4" s="77">
        <v>142494813436.51599</v>
      </c>
      <c r="N4" s="77">
        <v>161190888502.92401</v>
      </c>
      <c r="O4" s="77"/>
      <c r="P4" s="77">
        <v>192861226610.58899</v>
      </c>
    </row>
    <row r="5" spans="1:16" ht="15">
      <c r="A5" s="6" t="s">
        <v>201</v>
      </c>
      <c r="B5" s="76">
        <v>125228279051</v>
      </c>
      <c r="C5" s="76">
        <v>139070302465</v>
      </c>
      <c r="D5" s="76">
        <v>159258527161</v>
      </c>
      <c r="E5" s="76">
        <v>176498959843</v>
      </c>
      <c r="F5" s="76">
        <v>193073222194</v>
      </c>
      <c r="G5" s="76">
        <v>235363355081</v>
      </c>
      <c r="H5" s="76">
        <v>270569211276</v>
      </c>
      <c r="I5" s="76">
        <v>335104625685</v>
      </c>
      <c r="J5" s="76">
        <v>402310536222</v>
      </c>
      <c r="K5" s="76">
        <v>441840622349</v>
      </c>
      <c r="L5" s="77">
        <v>470323368825.70398</v>
      </c>
      <c r="M5" s="77">
        <v>416473541409.43298</v>
      </c>
      <c r="N5" s="77">
        <v>455459014549.005</v>
      </c>
      <c r="O5" s="77"/>
      <c r="P5" s="77">
        <v>512962612498.237</v>
      </c>
    </row>
    <row r="6" spans="1:16" ht="15">
      <c r="A6" s="6" t="s">
        <v>159</v>
      </c>
      <c r="B6" s="76">
        <v>13068474945</v>
      </c>
      <c r="C6" s="76">
        <v>13761140822</v>
      </c>
      <c r="D6" s="76">
        <v>15055702396</v>
      </c>
      <c r="E6" s="76">
        <v>17926731966</v>
      </c>
      <c r="F6" s="76">
        <v>14233769093</v>
      </c>
      <c r="G6" s="76">
        <v>14086452122</v>
      </c>
      <c r="H6" s="76">
        <v>17253596852</v>
      </c>
      <c r="I6" s="76">
        <v>16925054211</v>
      </c>
      <c r="J6" s="76">
        <v>27389725442</v>
      </c>
      <c r="K6" s="76">
        <v>24961715992</v>
      </c>
      <c r="L6" s="77">
        <v>24374578447.405201</v>
      </c>
      <c r="M6" s="77">
        <v>144419056083.81299</v>
      </c>
      <c r="N6" s="77">
        <v>146606383440.76501</v>
      </c>
      <c r="O6" s="77"/>
      <c r="P6" s="77">
        <v>204229878617.67499</v>
      </c>
    </row>
    <row r="7" spans="1:16" ht="15">
      <c r="A7" s="6" t="s">
        <v>57</v>
      </c>
      <c r="B7" s="76">
        <v>37888346325</v>
      </c>
      <c r="C7" s="76">
        <v>40589831276</v>
      </c>
      <c r="D7" s="76">
        <v>46530526474</v>
      </c>
      <c r="E7" s="76">
        <v>55338742793</v>
      </c>
      <c r="F7" s="76">
        <v>60045858140</v>
      </c>
      <c r="G7" s="76">
        <v>67727564713</v>
      </c>
      <c r="H7" s="76">
        <v>68154782836</v>
      </c>
      <c r="I7" s="76">
        <v>77548646235</v>
      </c>
      <c r="J7" s="76">
        <v>85693889297</v>
      </c>
      <c r="K7" s="76">
        <v>90553733829</v>
      </c>
      <c r="L7" s="77">
        <v>89434729194.735199</v>
      </c>
      <c r="M7" s="77">
        <v>87888438400.281097</v>
      </c>
      <c r="N7" s="77">
        <v>99535432575.105209</v>
      </c>
      <c r="O7" s="77"/>
      <c r="P7" s="77">
        <v>100282674223.254</v>
      </c>
    </row>
    <row r="8" spans="1:16" ht="15">
      <c r="A8" s="6" t="s">
        <v>160</v>
      </c>
      <c r="B8" s="76">
        <v>4472458153</v>
      </c>
      <c r="C8" s="76">
        <v>5510331474</v>
      </c>
      <c r="D8" s="76">
        <v>4838196728</v>
      </c>
      <c r="E8" s="76">
        <v>4962871657</v>
      </c>
      <c r="F8" s="76">
        <v>4839853129</v>
      </c>
      <c r="G8" s="76">
        <v>5853475120</v>
      </c>
      <c r="H8" s="76">
        <v>6012524675</v>
      </c>
      <c r="I8" s="76">
        <v>6408548514</v>
      </c>
      <c r="J8" s="76">
        <v>8197690411</v>
      </c>
      <c r="K8" s="76">
        <v>15628565736</v>
      </c>
      <c r="L8" s="77">
        <v>17038682135.677801</v>
      </c>
      <c r="M8" s="77">
        <v>241753109380.98734</v>
      </c>
      <c r="N8" s="77">
        <v>474279568575.23602</v>
      </c>
      <c r="O8" s="77"/>
      <c r="P8" s="77">
        <v>523688040004.80298</v>
      </c>
    </row>
    <row r="9" spans="1:16" ht="15">
      <c r="A9" s="6" t="s">
        <v>161</v>
      </c>
      <c r="B9" s="76">
        <v>9115555182</v>
      </c>
      <c r="C9" s="76">
        <v>10747609056</v>
      </c>
      <c r="D9" s="76">
        <v>12554474255</v>
      </c>
      <c r="E9" s="76">
        <v>14151106870</v>
      </c>
      <c r="F9" s="76">
        <v>12454036558</v>
      </c>
      <c r="G9" s="76">
        <v>13279706451</v>
      </c>
      <c r="H9" s="76">
        <v>15648322995</v>
      </c>
      <c r="I9" s="76">
        <v>16558015293</v>
      </c>
      <c r="J9" s="76">
        <v>21599376676</v>
      </c>
      <c r="K9" s="76">
        <v>22860455559</v>
      </c>
      <c r="L9" s="77">
        <v>23479340404.405602</v>
      </c>
      <c r="M9" s="77">
        <v>204785427.84388</v>
      </c>
      <c r="N9" s="77">
        <v>213505041.50269002</v>
      </c>
      <c r="O9" s="77"/>
      <c r="P9" s="77">
        <v>734117781.65111995</v>
      </c>
    </row>
    <row r="10" spans="1:16" ht="15">
      <c r="A10" s="6" t="s">
        <v>34</v>
      </c>
      <c r="B10" s="76">
        <v>143062910900</v>
      </c>
      <c r="C10" s="76">
        <v>143421950445</v>
      </c>
      <c r="D10" s="76">
        <v>161972114359</v>
      </c>
      <c r="E10" s="76">
        <v>166328226570</v>
      </c>
      <c r="F10" s="76">
        <v>177384774217</v>
      </c>
      <c r="G10" s="76">
        <v>182633707071</v>
      </c>
      <c r="H10" s="76">
        <v>194329089536</v>
      </c>
      <c r="I10" s="76">
        <v>204764580014</v>
      </c>
      <c r="J10" s="76">
        <v>134257953753</v>
      </c>
      <c r="K10" s="76">
        <v>125572190814</v>
      </c>
      <c r="L10" s="77">
        <v>144906070326.49399</v>
      </c>
      <c r="M10" s="77">
        <v>80258959891.112503</v>
      </c>
      <c r="N10" s="77">
        <v>211547957406.45499</v>
      </c>
      <c r="O10" s="77"/>
      <c r="P10" s="77">
        <v>92841344551.932907</v>
      </c>
    </row>
    <row r="11" spans="1:16" ht="15">
      <c r="A11" s="6" t="s">
        <v>162</v>
      </c>
      <c r="B11" s="76">
        <v>42870668081</v>
      </c>
      <c r="C11" s="76">
        <v>48719607373</v>
      </c>
      <c r="D11" s="76">
        <v>55011509473</v>
      </c>
      <c r="E11" s="76">
        <v>59246144577</v>
      </c>
      <c r="F11" s="76">
        <v>72447594673</v>
      </c>
      <c r="G11" s="76">
        <v>77940679974</v>
      </c>
      <c r="H11" s="76">
        <v>84408711779</v>
      </c>
      <c r="I11" s="76">
        <v>92895255274</v>
      </c>
      <c r="J11" s="76">
        <v>103165087012</v>
      </c>
      <c r="K11" s="76">
        <v>112477317992</v>
      </c>
      <c r="L11" s="77">
        <v>127668640081.916</v>
      </c>
      <c r="M11" s="77">
        <v>157371534097.013</v>
      </c>
      <c r="N11" s="77">
        <v>153584733646.41699</v>
      </c>
      <c r="O11" s="77"/>
      <c r="P11" s="77">
        <v>161546605284.565</v>
      </c>
    </row>
    <row r="12" spans="1:16" ht="15">
      <c r="A12" s="6" t="s">
        <v>180</v>
      </c>
      <c r="B12" s="76">
        <v>-15621888678</v>
      </c>
      <c r="C12" s="76">
        <v>-14962843881</v>
      </c>
      <c r="D12" s="76">
        <v>-15452469768</v>
      </c>
      <c r="E12" s="76">
        <v>-15038941629</v>
      </c>
      <c r="F12" s="76">
        <v>-16794078384</v>
      </c>
      <c r="G12" s="76">
        <v>-23504560637</v>
      </c>
      <c r="H12" s="76">
        <v>-24667766708</v>
      </c>
      <c r="I12" s="76">
        <v>-27359064521</v>
      </c>
      <c r="J12" s="76">
        <v>-33218423985</v>
      </c>
      <c r="K12" s="76">
        <v>-16025453693</v>
      </c>
      <c r="L12" s="77">
        <v>-15028747873.7628</v>
      </c>
      <c r="M12" s="77">
        <v>11567097149.747601</v>
      </c>
      <c r="N12" s="77">
        <v>11974454056.990801</v>
      </c>
      <c r="O12" s="77"/>
      <c r="P12" s="77">
        <v>10876455271.9161</v>
      </c>
    </row>
  </sheetData>
  <mergeCells count="1">
    <mergeCell ref="A1:N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Hojas de cálculo</vt:lpstr>
      </vt:variant>
      <vt:variant>
        <vt:i4>12</vt:i4>
      </vt:variant>
      <vt:variant>
        <vt:lpstr>Gráficos</vt:lpstr>
      </vt:variant>
      <vt:variant>
        <vt:i4>3</vt:i4>
      </vt:variant>
      <vt:variant>
        <vt:lpstr>Rangos con nombre</vt:lpstr>
      </vt:variant>
      <vt:variant>
        <vt:i4>7</vt:i4>
      </vt:variant>
    </vt:vector>
  </HeadingPairs>
  <TitlesOfParts>
    <vt:vector size="22" baseType="lpstr">
      <vt:lpstr>Público (2)</vt:lpstr>
      <vt:lpstr>Hoja1</vt:lpstr>
      <vt:lpstr>Hoja2</vt:lpstr>
      <vt:lpstr>SERIES HISTÓRICAS 2007-2019</vt:lpstr>
      <vt:lpstr>SERIES HISTÓRICAS 2007-2019 (2</vt:lpstr>
      <vt:lpstr>TERRITORIAL</vt:lpstr>
      <vt:lpstr>TERRITORIAL (VA)</vt:lpstr>
      <vt:lpstr>Hoja7</vt:lpstr>
      <vt:lpstr>Hoja8</vt:lpstr>
      <vt:lpstr>Hoja2 (4)</vt:lpstr>
      <vt:lpstr>Hoja8 (2)</vt:lpstr>
      <vt:lpstr>Gráfica EC</vt:lpstr>
      <vt:lpstr>ACTIVOS2</vt:lpstr>
      <vt:lpstr>PASIVOS2</vt:lpstr>
      <vt:lpstr>PATRIMONIO 1</vt:lpstr>
      <vt:lpstr>'SERIES HISTÓRICAS 2007-2019'!Área_de_impresión</vt:lpstr>
      <vt:lpstr>'SERIES HISTÓRICAS 2007-2019 (2'!Área_de_impresión</vt:lpstr>
      <vt:lpstr>TERRITORIAL!Área_de_impresión</vt:lpstr>
      <vt:lpstr>'TERRITORIAL (VA)'!Área_de_impresión</vt:lpstr>
      <vt:lpstr>'SERIES HISTÓRICAS 2007-2019'!Títulos_a_imprimir</vt:lpstr>
      <vt:lpstr>TERRITORIAL!Títulos_a_imprimir</vt:lpstr>
      <vt:lpstr>'TERRITORIAL (VA)'!Títulos_a_imprimir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ehenao</dc:creator>
  <cp:lastModifiedBy>Carlos Manuel Palacio Manjarrez</cp:lastModifiedBy>
  <cp:lastPrinted>2021-05-31T00:28:05Z</cp:lastPrinted>
  <dcterms:created xsi:type="dcterms:W3CDTF">2013-02-25T13:56:50Z</dcterms:created>
  <dcterms:modified xsi:type="dcterms:W3CDTF">2024-06-04T19:21:30Z</dcterms:modified>
</cp:coreProperties>
</file>